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Regulatory Filings\2021 Regulatory Filings\CEIP\"/>
    </mc:Choice>
  </mc:AlternateContent>
  <xr:revisionPtr revIDLastSave="0" documentId="13_ncr:1_{76F6EB37-BA70-4A11-BC91-C9A654A66103}" xr6:coauthVersionLast="45" xr6:coauthVersionMax="45" xr10:uidLastSave="{00000000-0000-0000-0000-000000000000}"/>
  <bookViews>
    <workbookView xWindow="-28920" yWindow="-120" windowWidth="29040" windowHeight="15990" xr2:uid="{B0294687-1C58-40D0-B2C5-DEF1127C07D5}"/>
  </bookViews>
  <sheets>
    <sheet name="Regional Summary" sheetId="1" r:id="rId1"/>
    <sheet name="Avista Emissions" sheetId="12" r:id="rId2"/>
    <sheet name="LDC" sheetId="2" r:id="rId3"/>
    <sheet name="Air" sheetId="3" r:id="rId4"/>
    <sheet name="Avista Power Plants" sheetId="5" r:id="rId5"/>
    <sheet name="Ag" sheetId="6" r:id="rId6"/>
    <sheet name="Waste" sheetId="11" r:id="rId7"/>
    <sheet name="Other Heating" sheetId="7" r:id="rId8"/>
    <sheet name="Rail" sheetId="8" r:id="rId9"/>
    <sheet name="Auto" sheetId="9" r:id="rId10"/>
    <sheet name="Ecology" sheetId="10" r:id="rId11"/>
  </sheets>
  <definedNames>
    <definedName name="_xlnm._FilterDatabase" localSheetId="3" hidden="1">Air!$A$1:$F$284</definedName>
    <definedName name="_xlnm._FilterDatabase" localSheetId="9" hidden="1">Auto!$C$26:$M$4407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1" l="1"/>
  <c r="D37" i="1"/>
  <c r="E37" i="1"/>
  <c r="F37" i="1"/>
  <c r="C38" i="1"/>
  <c r="D38" i="1"/>
  <c r="E38" i="1"/>
  <c r="F38" i="1"/>
  <c r="F18" i="1"/>
  <c r="E18" i="1"/>
  <c r="D18" i="1"/>
  <c r="C18" i="1"/>
  <c r="F17" i="1"/>
  <c r="E17" i="1"/>
  <c r="D17" i="1"/>
  <c r="C17" i="1"/>
  <c r="F16" i="1"/>
  <c r="E16" i="1"/>
  <c r="D16" i="1"/>
  <c r="C16" i="1"/>
  <c r="F19" i="1"/>
  <c r="E19" i="1"/>
  <c r="D19" i="1"/>
  <c r="C19" i="1"/>
  <c r="D31" i="12"/>
  <c r="E31" i="12"/>
  <c r="F31" i="12"/>
  <c r="G31" i="12"/>
  <c r="H31" i="12"/>
  <c r="I31" i="12"/>
  <c r="J31" i="12"/>
  <c r="K31" i="12"/>
  <c r="L31" i="12"/>
  <c r="M31" i="12"/>
  <c r="N31" i="12"/>
  <c r="D32" i="12"/>
  <c r="E32" i="12"/>
  <c r="F32" i="12"/>
  <c r="G32" i="12"/>
  <c r="H32" i="12"/>
  <c r="I32" i="12"/>
  <c r="J32" i="12"/>
  <c r="K32" i="12"/>
  <c r="L32" i="12"/>
  <c r="M32" i="12"/>
  <c r="N32" i="12"/>
  <c r="D33" i="12"/>
  <c r="E33" i="12"/>
  <c r="F33" i="12"/>
  <c r="G33" i="12"/>
  <c r="H33" i="12"/>
  <c r="I33" i="12"/>
  <c r="J33" i="12"/>
  <c r="K33" i="12"/>
  <c r="L33" i="12"/>
  <c r="M33" i="12"/>
  <c r="N33" i="12"/>
  <c r="D34" i="12"/>
  <c r="E34" i="12"/>
  <c r="F34" i="12"/>
  <c r="G34" i="12"/>
  <c r="H34" i="12"/>
  <c r="I34" i="12"/>
  <c r="J34" i="12"/>
  <c r="K34" i="12"/>
  <c r="L34" i="12"/>
  <c r="M34" i="12"/>
  <c r="N34" i="12"/>
  <c r="D35" i="12"/>
  <c r="E35" i="12"/>
  <c r="F35" i="12"/>
  <c r="G35" i="12"/>
  <c r="H35" i="12"/>
  <c r="I35" i="12"/>
  <c r="J35" i="12"/>
  <c r="K35" i="12"/>
  <c r="L35" i="12"/>
  <c r="M35" i="12"/>
  <c r="N35" i="12"/>
  <c r="C32" i="12"/>
  <c r="C33" i="12"/>
  <c r="C34" i="12"/>
  <c r="C35" i="12"/>
  <c r="C31" i="12"/>
  <c r="J5" i="11" l="1"/>
  <c r="J9" i="11" s="1"/>
  <c r="F26" i="1" s="1"/>
  <c r="K5" i="11"/>
  <c r="K9" i="11" s="1"/>
  <c r="K4" i="11"/>
  <c r="J4" i="11"/>
  <c r="P67" i="11"/>
  <c r="P68" i="11"/>
  <c r="Q68" i="11" s="1"/>
  <c r="I5" i="11"/>
  <c r="I9" i="11" s="1"/>
  <c r="E26" i="1" s="1"/>
  <c r="H5" i="11"/>
  <c r="H9" i="11" s="1"/>
  <c r="D26" i="1" s="1"/>
  <c r="G5" i="11"/>
  <c r="G9" i="11" s="1"/>
  <c r="C26" i="1" s="1"/>
  <c r="H13" i="11"/>
  <c r="I16" i="11"/>
  <c r="I10" i="11" s="1"/>
  <c r="E27" i="1" s="1"/>
  <c r="I15" i="11"/>
  <c r="H15" i="11"/>
  <c r="H16" i="11" s="1"/>
  <c r="H10" i="11" s="1"/>
  <c r="D27" i="1" s="1"/>
  <c r="K14" i="11"/>
  <c r="K13" i="11" s="1"/>
  <c r="K6" i="11" s="1"/>
  <c r="G14" i="11"/>
  <c r="G13" i="11" s="1"/>
  <c r="H14" i="11"/>
  <c r="I14" i="11"/>
  <c r="I13" i="11" s="1"/>
  <c r="J14" i="11"/>
  <c r="J13" i="11" s="1"/>
  <c r="J6" i="11" s="1"/>
  <c r="J10" i="11" s="1"/>
  <c r="F27" i="1" s="1"/>
  <c r="F14" i="11"/>
  <c r="E14" i="11"/>
  <c r="P23" i="11"/>
  <c r="O23" i="11"/>
  <c r="K15" i="11" s="1"/>
  <c r="K16" i="11" s="1"/>
  <c r="N23" i="11"/>
  <c r="J15" i="11" s="1"/>
  <c r="J16" i="11" s="1"/>
  <c r="M23" i="11"/>
  <c r="L23" i="11"/>
  <c r="K23" i="11"/>
  <c r="G15" i="11" s="1"/>
  <c r="G16" i="11" s="1"/>
  <c r="G10" i="11" s="1"/>
  <c r="C27" i="1" s="1"/>
  <c r="J23" i="11"/>
  <c r="F15" i="11" s="1"/>
  <c r="F16" i="11" s="1"/>
  <c r="F10" i="11" s="1"/>
  <c r="I23" i="11"/>
  <c r="H23" i="11"/>
  <c r="G23" i="11"/>
  <c r="F23" i="11"/>
  <c r="E23" i="11"/>
  <c r="D23" i="11"/>
  <c r="C23" i="11"/>
  <c r="E15" i="11" s="1"/>
  <c r="E16" i="11" s="1"/>
  <c r="E10" i="11" s="1"/>
  <c r="I16" i="9"/>
  <c r="K3" i="9"/>
  <c r="L3" i="9" s="1"/>
  <c r="E16" i="9"/>
  <c r="F16" i="9"/>
  <c r="G16" i="9"/>
  <c r="H16" i="9"/>
  <c r="J16" i="9"/>
  <c r="K16" i="9"/>
  <c r="K4" i="9" s="1"/>
  <c r="D16" i="9"/>
  <c r="D28" i="9"/>
  <c r="B28" i="9" s="1"/>
  <c r="D29" i="9"/>
  <c r="B29" i="9" s="1"/>
  <c r="D30" i="9"/>
  <c r="B30" i="9" s="1"/>
  <c r="D31" i="9"/>
  <c r="B31" i="9" s="1"/>
  <c r="D32" i="9"/>
  <c r="B32" i="9" s="1"/>
  <c r="D33" i="9"/>
  <c r="B33" i="9" s="1"/>
  <c r="D34" i="9"/>
  <c r="B34" i="9" s="1"/>
  <c r="D35" i="9"/>
  <c r="B35" i="9" s="1"/>
  <c r="D36" i="9"/>
  <c r="B36" i="9" s="1"/>
  <c r="D37" i="9"/>
  <c r="B37" i="9" s="1"/>
  <c r="D38" i="9"/>
  <c r="B38" i="9" s="1"/>
  <c r="D39" i="9"/>
  <c r="B39" i="9" s="1"/>
  <c r="D40" i="9"/>
  <c r="B40" i="9" s="1"/>
  <c r="D41" i="9"/>
  <c r="B41" i="9" s="1"/>
  <c r="D42" i="9"/>
  <c r="B42" i="9" s="1"/>
  <c r="D43" i="9"/>
  <c r="B43" i="9" s="1"/>
  <c r="D44" i="9"/>
  <c r="B44" i="9" s="1"/>
  <c r="D45" i="9"/>
  <c r="B45" i="9" s="1"/>
  <c r="D46" i="9"/>
  <c r="B46" i="9" s="1"/>
  <c r="D47" i="9"/>
  <c r="B47" i="9" s="1"/>
  <c r="D48" i="9"/>
  <c r="B48" i="9" s="1"/>
  <c r="D49" i="9"/>
  <c r="B49" i="9" s="1"/>
  <c r="D50" i="9"/>
  <c r="B50" i="9" s="1"/>
  <c r="D51" i="9"/>
  <c r="B51" i="9" s="1"/>
  <c r="D52" i="9"/>
  <c r="B52" i="9" s="1"/>
  <c r="D53" i="9"/>
  <c r="B53" i="9" s="1"/>
  <c r="D54" i="9"/>
  <c r="B54" i="9" s="1"/>
  <c r="D55" i="9"/>
  <c r="B55" i="9" s="1"/>
  <c r="D56" i="9"/>
  <c r="B56" i="9" s="1"/>
  <c r="D57" i="9"/>
  <c r="B57" i="9" s="1"/>
  <c r="D58" i="9"/>
  <c r="B58" i="9" s="1"/>
  <c r="D59" i="9"/>
  <c r="B59" i="9" s="1"/>
  <c r="D60" i="9"/>
  <c r="B60" i="9" s="1"/>
  <c r="D61" i="9"/>
  <c r="B61" i="9" s="1"/>
  <c r="D62" i="9"/>
  <c r="B62" i="9" s="1"/>
  <c r="D63" i="9"/>
  <c r="B63" i="9" s="1"/>
  <c r="D64" i="9"/>
  <c r="B64" i="9" s="1"/>
  <c r="D65" i="9"/>
  <c r="B65" i="9" s="1"/>
  <c r="D66" i="9"/>
  <c r="B66" i="9" s="1"/>
  <c r="D67" i="9"/>
  <c r="B67" i="9" s="1"/>
  <c r="D68" i="9"/>
  <c r="B68" i="9" s="1"/>
  <c r="D69" i="9"/>
  <c r="B69" i="9" s="1"/>
  <c r="D70" i="9"/>
  <c r="B70" i="9" s="1"/>
  <c r="D71" i="9"/>
  <c r="B71" i="9" s="1"/>
  <c r="D72" i="9"/>
  <c r="B72" i="9" s="1"/>
  <c r="D73" i="9"/>
  <c r="B73" i="9" s="1"/>
  <c r="D74" i="9"/>
  <c r="B74" i="9" s="1"/>
  <c r="D75" i="9"/>
  <c r="B75" i="9" s="1"/>
  <c r="D76" i="9"/>
  <c r="B76" i="9" s="1"/>
  <c r="D77" i="9"/>
  <c r="B77" i="9" s="1"/>
  <c r="D78" i="9"/>
  <c r="B78" i="9" s="1"/>
  <c r="D79" i="9"/>
  <c r="B79" i="9" s="1"/>
  <c r="D80" i="9"/>
  <c r="B80" i="9" s="1"/>
  <c r="D81" i="9"/>
  <c r="B81" i="9" s="1"/>
  <c r="D82" i="9"/>
  <c r="B82" i="9" s="1"/>
  <c r="D83" i="9"/>
  <c r="B83" i="9" s="1"/>
  <c r="D84" i="9"/>
  <c r="B84" i="9" s="1"/>
  <c r="D85" i="9"/>
  <c r="B85" i="9" s="1"/>
  <c r="D86" i="9"/>
  <c r="B86" i="9" s="1"/>
  <c r="D87" i="9"/>
  <c r="B87" i="9" s="1"/>
  <c r="D88" i="9"/>
  <c r="B88" i="9" s="1"/>
  <c r="D89" i="9"/>
  <c r="B89" i="9" s="1"/>
  <c r="D90" i="9"/>
  <c r="B90" i="9" s="1"/>
  <c r="D91" i="9"/>
  <c r="B91" i="9" s="1"/>
  <c r="D92" i="9"/>
  <c r="B92" i="9" s="1"/>
  <c r="D93" i="9"/>
  <c r="B93" i="9" s="1"/>
  <c r="D94" i="9"/>
  <c r="B94" i="9" s="1"/>
  <c r="D95" i="9"/>
  <c r="B95" i="9" s="1"/>
  <c r="D96" i="9"/>
  <c r="B96" i="9" s="1"/>
  <c r="D97" i="9"/>
  <c r="B97" i="9" s="1"/>
  <c r="D98" i="9"/>
  <c r="B98" i="9" s="1"/>
  <c r="D99" i="9"/>
  <c r="B99" i="9" s="1"/>
  <c r="D100" i="9"/>
  <c r="B100" i="9" s="1"/>
  <c r="D101" i="9"/>
  <c r="B101" i="9" s="1"/>
  <c r="D102" i="9"/>
  <c r="B102" i="9" s="1"/>
  <c r="D103" i="9"/>
  <c r="B103" i="9" s="1"/>
  <c r="D104" i="9"/>
  <c r="B104" i="9" s="1"/>
  <c r="D105" i="9"/>
  <c r="B105" i="9" s="1"/>
  <c r="D106" i="9"/>
  <c r="B106" i="9" s="1"/>
  <c r="D107" i="9"/>
  <c r="B107" i="9" s="1"/>
  <c r="D108" i="9"/>
  <c r="B108" i="9" s="1"/>
  <c r="D109" i="9"/>
  <c r="B109" i="9" s="1"/>
  <c r="D110" i="9"/>
  <c r="B110" i="9" s="1"/>
  <c r="D111" i="9"/>
  <c r="B111" i="9" s="1"/>
  <c r="D112" i="9"/>
  <c r="B112" i="9" s="1"/>
  <c r="D113" i="9"/>
  <c r="B113" i="9" s="1"/>
  <c r="D114" i="9"/>
  <c r="B114" i="9" s="1"/>
  <c r="D115" i="9"/>
  <c r="B115" i="9" s="1"/>
  <c r="D116" i="9"/>
  <c r="B116" i="9" s="1"/>
  <c r="D117" i="9"/>
  <c r="B117" i="9" s="1"/>
  <c r="D118" i="9"/>
  <c r="B118" i="9" s="1"/>
  <c r="D119" i="9"/>
  <c r="B119" i="9" s="1"/>
  <c r="D120" i="9"/>
  <c r="B120" i="9" s="1"/>
  <c r="D121" i="9"/>
  <c r="B121" i="9" s="1"/>
  <c r="D122" i="9"/>
  <c r="B122" i="9" s="1"/>
  <c r="D123" i="9"/>
  <c r="B123" i="9" s="1"/>
  <c r="D124" i="9"/>
  <c r="B124" i="9" s="1"/>
  <c r="D125" i="9"/>
  <c r="B125" i="9" s="1"/>
  <c r="D126" i="9"/>
  <c r="B126" i="9" s="1"/>
  <c r="D127" i="9"/>
  <c r="B127" i="9" s="1"/>
  <c r="D128" i="9"/>
  <c r="B128" i="9" s="1"/>
  <c r="D129" i="9"/>
  <c r="B129" i="9" s="1"/>
  <c r="D130" i="9"/>
  <c r="B130" i="9" s="1"/>
  <c r="D131" i="9"/>
  <c r="B131" i="9" s="1"/>
  <c r="D132" i="9"/>
  <c r="B132" i="9" s="1"/>
  <c r="D133" i="9"/>
  <c r="B133" i="9" s="1"/>
  <c r="D134" i="9"/>
  <c r="B134" i="9" s="1"/>
  <c r="D135" i="9"/>
  <c r="B135" i="9" s="1"/>
  <c r="D136" i="9"/>
  <c r="B136" i="9" s="1"/>
  <c r="D137" i="9"/>
  <c r="B137" i="9" s="1"/>
  <c r="D138" i="9"/>
  <c r="B138" i="9" s="1"/>
  <c r="D139" i="9"/>
  <c r="B139" i="9" s="1"/>
  <c r="D140" i="9"/>
  <c r="B140" i="9" s="1"/>
  <c r="D141" i="9"/>
  <c r="B141" i="9" s="1"/>
  <c r="D142" i="9"/>
  <c r="B142" i="9" s="1"/>
  <c r="D143" i="9"/>
  <c r="B143" i="9" s="1"/>
  <c r="D144" i="9"/>
  <c r="B144" i="9" s="1"/>
  <c r="D145" i="9"/>
  <c r="B145" i="9" s="1"/>
  <c r="D146" i="9"/>
  <c r="B146" i="9" s="1"/>
  <c r="D147" i="9"/>
  <c r="B147" i="9" s="1"/>
  <c r="D148" i="9"/>
  <c r="B148" i="9" s="1"/>
  <c r="D149" i="9"/>
  <c r="B149" i="9" s="1"/>
  <c r="D150" i="9"/>
  <c r="B150" i="9" s="1"/>
  <c r="D151" i="9"/>
  <c r="B151" i="9" s="1"/>
  <c r="D152" i="9"/>
  <c r="B152" i="9" s="1"/>
  <c r="D153" i="9"/>
  <c r="B153" i="9" s="1"/>
  <c r="D154" i="9"/>
  <c r="B154" i="9" s="1"/>
  <c r="D155" i="9"/>
  <c r="B155" i="9" s="1"/>
  <c r="D156" i="9"/>
  <c r="B156" i="9" s="1"/>
  <c r="D157" i="9"/>
  <c r="B157" i="9" s="1"/>
  <c r="D158" i="9"/>
  <c r="B158" i="9" s="1"/>
  <c r="D159" i="9"/>
  <c r="B159" i="9" s="1"/>
  <c r="D160" i="9"/>
  <c r="B160" i="9" s="1"/>
  <c r="D161" i="9"/>
  <c r="B161" i="9" s="1"/>
  <c r="D162" i="9"/>
  <c r="B162" i="9" s="1"/>
  <c r="D163" i="9"/>
  <c r="B163" i="9" s="1"/>
  <c r="D164" i="9"/>
  <c r="B164" i="9" s="1"/>
  <c r="D165" i="9"/>
  <c r="B165" i="9" s="1"/>
  <c r="D166" i="9"/>
  <c r="B166" i="9" s="1"/>
  <c r="D167" i="9"/>
  <c r="B167" i="9" s="1"/>
  <c r="D168" i="9"/>
  <c r="B168" i="9" s="1"/>
  <c r="D169" i="9"/>
  <c r="B169" i="9" s="1"/>
  <c r="D170" i="9"/>
  <c r="B170" i="9" s="1"/>
  <c r="D171" i="9"/>
  <c r="B171" i="9" s="1"/>
  <c r="D172" i="9"/>
  <c r="B172" i="9" s="1"/>
  <c r="D173" i="9"/>
  <c r="B173" i="9" s="1"/>
  <c r="D174" i="9"/>
  <c r="B174" i="9" s="1"/>
  <c r="D175" i="9"/>
  <c r="B175" i="9" s="1"/>
  <c r="D176" i="9"/>
  <c r="B176" i="9" s="1"/>
  <c r="D177" i="9"/>
  <c r="B177" i="9" s="1"/>
  <c r="D178" i="9"/>
  <c r="B178" i="9" s="1"/>
  <c r="D179" i="9"/>
  <c r="B179" i="9" s="1"/>
  <c r="D180" i="9"/>
  <c r="B180" i="9" s="1"/>
  <c r="D181" i="9"/>
  <c r="B181" i="9" s="1"/>
  <c r="D182" i="9"/>
  <c r="B182" i="9" s="1"/>
  <c r="D183" i="9"/>
  <c r="B183" i="9" s="1"/>
  <c r="D184" i="9"/>
  <c r="B184" i="9" s="1"/>
  <c r="D185" i="9"/>
  <c r="B185" i="9" s="1"/>
  <c r="D186" i="9"/>
  <c r="B186" i="9" s="1"/>
  <c r="D187" i="9"/>
  <c r="B187" i="9" s="1"/>
  <c r="D188" i="9"/>
  <c r="B188" i="9" s="1"/>
  <c r="D189" i="9"/>
  <c r="B189" i="9" s="1"/>
  <c r="D190" i="9"/>
  <c r="B190" i="9" s="1"/>
  <c r="D191" i="9"/>
  <c r="B191" i="9" s="1"/>
  <c r="D192" i="9"/>
  <c r="B192" i="9" s="1"/>
  <c r="D193" i="9"/>
  <c r="B193" i="9" s="1"/>
  <c r="D194" i="9"/>
  <c r="B194" i="9" s="1"/>
  <c r="D195" i="9"/>
  <c r="B195" i="9" s="1"/>
  <c r="D196" i="9"/>
  <c r="B196" i="9" s="1"/>
  <c r="D197" i="9"/>
  <c r="B197" i="9" s="1"/>
  <c r="D198" i="9"/>
  <c r="B198" i="9" s="1"/>
  <c r="D199" i="9"/>
  <c r="B199" i="9" s="1"/>
  <c r="D200" i="9"/>
  <c r="B200" i="9" s="1"/>
  <c r="D201" i="9"/>
  <c r="B201" i="9" s="1"/>
  <c r="D202" i="9"/>
  <c r="B202" i="9" s="1"/>
  <c r="D203" i="9"/>
  <c r="B203" i="9" s="1"/>
  <c r="D204" i="9"/>
  <c r="B204" i="9" s="1"/>
  <c r="D205" i="9"/>
  <c r="B205" i="9" s="1"/>
  <c r="D206" i="9"/>
  <c r="B206" i="9" s="1"/>
  <c r="D207" i="9"/>
  <c r="B207" i="9" s="1"/>
  <c r="D208" i="9"/>
  <c r="B208" i="9" s="1"/>
  <c r="D209" i="9"/>
  <c r="B209" i="9" s="1"/>
  <c r="D210" i="9"/>
  <c r="B210" i="9" s="1"/>
  <c r="D211" i="9"/>
  <c r="B211" i="9" s="1"/>
  <c r="D212" i="9"/>
  <c r="B212" i="9" s="1"/>
  <c r="D213" i="9"/>
  <c r="B213" i="9" s="1"/>
  <c r="D214" i="9"/>
  <c r="B214" i="9" s="1"/>
  <c r="D215" i="9"/>
  <c r="B215" i="9" s="1"/>
  <c r="D216" i="9"/>
  <c r="B216" i="9" s="1"/>
  <c r="D217" i="9"/>
  <c r="B217" i="9" s="1"/>
  <c r="D218" i="9"/>
  <c r="B218" i="9" s="1"/>
  <c r="D219" i="9"/>
  <c r="B219" i="9" s="1"/>
  <c r="D220" i="9"/>
  <c r="B220" i="9" s="1"/>
  <c r="D221" i="9"/>
  <c r="B221" i="9" s="1"/>
  <c r="D222" i="9"/>
  <c r="B222" i="9" s="1"/>
  <c r="D223" i="9"/>
  <c r="B223" i="9" s="1"/>
  <c r="D224" i="9"/>
  <c r="B224" i="9" s="1"/>
  <c r="D225" i="9"/>
  <c r="B225" i="9" s="1"/>
  <c r="D226" i="9"/>
  <c r="B226" i="9" s="1"/>
  <c r="D227" i="9"/>
  <c r="B227" i="9" s="1"/>
  <c r="D228" i="9"/>
  <c r="B228" i="9" s="1"/>
  <c r="D229" i="9"/>
  <c r="B229" i="9" s="1"/>
  <c r="D230" i="9"/>
  <c r="B230" i="9" s="1"/>
  <c r="D231" i="9"/>
  <c r="B231" i="9" s="1"/>
  <c r="D232" i="9"/>
  <c r="B232" i="9" s="1"/>
  <c r="D233" i="9"/>
  <c r="B233" i="9" s="1"/>
  <c r="D234" i="9"/>
  <c r="B234" i="9" s="1"/>
  <c r="D235" i="9"/>
  <c r="B235" i="9" s="1"/>
  <c r="D236" i="9"/>
  <c r="B236" i="9" s="1"/>
  <c r="D237" i="9"/>
  <c r="B237" i="9" s="1"/>
  <c r="D238" i="9"/>
  <c r="B238" i="9" s="1"/>
  <c r="D239" i="9"/>
  <c r="B239" i="9" s="1"/>
  <c r="D240" i="9"/>
  <c r="B240" i="9" s="1"/>
  <c r="D241" i="9"/>
  <c r="B241" i="9" s="1"/>
  <c r="D242" i="9"/>
  <c r="B242" i="9" s="1"/>
  <c r="D243" i="9"/>
  <c r="B243" i="9" s="1"/>
  <c r="D244" i="9"/>
  <c r="B244" i="9" s="1"/>
  <c r="D245" i="9"/>
  <c r="B245" i="9" s="1"/>
  <c r="D246" i="9"/>
  <c r="B246" i="9" s="1"/>
  <c r="D247" i="9"/>
  <c r="B247" i="9" s="1"/>
  <c r="D248" i="9"/>
  <c r="B248" i="9" s="1"/>
  <c r="D249" i="9"/>
  <c r="B249" i="9" s="1"/>
  <c r="D250" i="9"/>
  <c r="B250" i="9" s="1"/>
  <c r="D251" i="9"/>
  <c r="B251" i="9" s="1"/>
  <c r="D252" i="9"/>
  <c r="B252" i="9" s="1"/>
  <c r="D253" i="9"/>
  <c r="B253" i="9" s="1"/>
  <c r="D254" i="9"/>
  <c r="B254" i="9" s="1"/>
  <c r="D255" i="9"/>
  <c r="B255" i="9" s="1"/>
  <c r="D256" i="9"/>
  <c r="B256" i="9" s="1"/>
  <c r="D257" i="9"/>
  <c r="B257" i="9" s="1"/>
  <c r="D258" i="9"/>
  <c r="B258" i="9" s="1"/>
  <c r="D259" i="9"/>
  <c r="B259" i="9" s="1"/>
  <c r="D260" i="9"/>
  <c r="B260" i="9" s="1"/>
  <c r="D261" i="9"/>
  <c r="B261" i="9" s="1"/>
  <c r="D262" i="9"/>
  <c r="B262" i="9" s="1"/>
  <c r="D263" i="9"/>
  <c r="B263" i="9" s="1"/>
  <c r="D264" i="9"/>
  <c r="B264" i="9" s="1"/>
  <c r="D265" i="9"/>
  <c r="B265" i="9" s="1"/>
  <c r="D266" i="9"/>
  <c r="B266" i="9" s="1"/>
  <c r="D267" i="9"/>
  <c r="B267" i="9" s="1"/>
  <c r="D268" i="9"/>
  <c r="B268" i="9" s="1"/>
  <c r="D269" i="9"/>
  <c r="B269" i="9" s="1"/>
  <c r="D270" i="9"/>
  <c r="B270" i="9" s="1"/>
  <c r="D271" i="9"/>
  <c r="B271" i="9" s="1"/>
  <c r="D272" i="9"/>
  <c r="B272" i="9" s="1"/>
  <c r="D273" i="9"/>
  <c r="B273" i="9" s="1"/>
  <c r="D274" i="9"/>
  <c r="B274" i="9" s="1"/>
  <c r="D275" i="9"/>
  <c r="B275" i="9" s="1"/>
  <c r="D276" i="9"/>
  <c r="B276" i="9" s="1"/>
  <c r="D277" i="9"/>
  <c r="B277" i="9" s="1"/>
  <c r="D278" i="9"/>
  <c r="B278" i="9" s="1"/>
  <c r="D279" i="9"/>
  <c r="B279" i="9" s="1"/>
  <c r="D280" i="9"/>
  <c r="B280" i="9" s="1"/>
  <c r="D281" i="9"/>
  <c r="B281" i="9" s="1"/>
  <c r="D282" i="9"/>
  <c r="B282" i="9" s="1"/>
  <c r="D283" i="9"/>
  <c r="B283" i="9" s="1"/>
  <c r="D284" i="9"/>
  <c r="B284" i="9" s="1"/>
  <c r="D285" i="9"/>
  <c r="B285" i="9" s="1"/>
  <c r="D286" i="9"/>
  <c r="B286" i="9" s="1"/>
  <c r="D287" i="9"/>
  <c r="B287" i="9" s="1"/>
  <c r="D288" i="9"/>
  <c r="B288" i="9" s="1"/>
  <c r="D289" i="9"/>
  <c r="B289" i="9" s="1"/>
  <c r="D290" i="9"/>
  <c r="B290" i="9" s="1"/>
  <c r="D291" i="9"/>
  <c r="B291" i="9" s="1"/>
  <c r="D292" i="9"/>
  <c r="B292" i="9" s="1"/>
  <c r="D293" i="9"/>
  <c r="B293" i="9" s="1"/>
  <c r="D294" i="9"/>
  <c r="B294" i="9" s="1"/>
  <c r="D295" i="9"/>
  <c r="B295" i="9" s="1"/>
  <c r="D296" i="9"/>
  <c r="B296" i="9" s="1"/>
  <c r="D297" i="9"/>
  <c r="B297" i="9" s="1"/>
  <c r="D298" i="9"/>
  <c r="B298" i="9" s="1"/>
  <c r="D299" i="9"/>
  <c r="B299" i="9" s="1"/>
  <c r="D300" i="9"/>
  <c r="B300" i="9" s="1"/>
  <c r="D301" i="9"/>
  <c r="B301" i="9" s="1"/>
  <c r="D302" i="9"/>
  <c r="B302" i="9" s="1"/>
  <c r="D303" i="9"/>
  <c r="B303" i="9" s="1"/>
  <c r="D304" i="9"/>
  <c r="B304" i="9" s="1"/>
  <c r="D305" i="9"/>
  <c r="B305" i="9" s="1"/>
  <c r="D306" i="9"/>
  <c r="B306" i="9" s="1"/>
  <c r="D307" i="9"/>
  <c r="B307" i="9" s="1"/>
  <c r="D308" i="9"/>
  <c r="B308" i="9" s="1"/>
  <c r="D309" i="9"/>
  <c r="B309" i="9" s="1"/>
  <c r="D310" i="9"/>
  <c r="B310" i="9" s="1"/>
  <c r="D311" i="9"/>
  <c r="B311" i="9" s="1"/>
  <c r="D312" i="9"/>
  <c r="B312" i="9" s="1"/>
  <c r="D313" i="9"/>
  <c r="B313" i="9" s="1"/>
  <c r="D314" i="9"/>
  <c r="B314" i="9" s="1"/>
  <c r="D315" i="9"/>
  <c r="B315" i="9" s="1"/>
  <c r="D316" i="9"/>
  <c r="B316" i="9" s="1"/>
  <c r="D317" i="9"/>
  <c r="B317" i="9" s="1"/>
  <c r="D318" i="9"/>
  <c r="B318" i="9" s="1"/>
  <c r="D319" i="9"/>
  <c r="B319" i="9" s="1"/>
  <c r="D320" i="9"/>
  <c r="B320" i="9" s="1"/>
  <c r="D321" i="9"/>
  <c r="B321" i="9" s="1"/>
  <c r="D322" i="9"/>
  <c r="B322" i="9" s="1"/>
  <c r="D323" i="9"/>
  <c r="B323" i="9" s="1"/>
  <c r="D324" i="9"/>
  <c r="B324" i="9" s="1"/>
  <c r="D325" i="9"/>
  <c r="B325" i="9" s="1"/>
  <c r="D326" i="9"/>
  <c r="B326" i="9" s="1"/>
  <c r="D327" i="9"/>
  <c r="B327" i="9" s="1"/>
  <c r="D328" i="9"/>
  <c r="B328" i="9" s="1"/>
  <c r="D329" i="9"/>
  <c r="B329" i="9" s="1"/>
  <c r="D330" i="9"/>
  <c r="B330" i="9" s="1"/>
  <c r="D331" i="9"/>
  <c r="B331" i="9" s="1"/>
  <c r="D332" i="9"/>
  <c r="B332" i="9" s="1"/>
  <c r="D333" i="9"/>
  <c r="B333" i="9" s="1"/>
  <c r="D334" i="9"/>
  <c r="B334" i="9" s="1"/>
  <c r="D335" i="9"/>
  <c r="B335" i="9" s="1"/>
  <c r="D336" i="9"/>
  <c r="B336" i="9" s="1"/>
  <c r="D337" i="9"/>
  <c r="B337" i="9" s="1"/>
  <c r="D338" i="9"/>
  <c r="B338" i="9" s="1"/>
  <c r="D339" i="9"/>
  <c r="B339" i="9" s="1"/>
  <c r="D340" i="9"/>
  <c r="B340" i="9" s="1"/>
  <c r="D341" i="9"/>
  <c r="B341" i="9" s="1"/>
  <c r="D342" i="9"/>
  <c r="B342" i="9" s="1"/>
  <c r="D343" i="9"/>
  <c r="B343" i="9" s="1"/>
  <c r="D344" i="9"/>
  <c r="B344" i="9" s="1"/>
  <c r="D345" i="9"/>
  <c r="B345" i="9" s="1"/>
  <c r="D346" i="9"/>
  <c r="B346" i="9" s="1"/>
  <c r="D347" i="9"/>
  <c r="B347" i="9" s="1"/>
  <c r="D348" i="9"/>
  <c r="B348" i="9" s="1"/>
  <c r="D349" i="9"/>
  <c r="B349" i="9" s="1"/>
  <c r="D350" i="9"/>
  <c r="B350" i="9" s="1"/>
  <c r="D351" i="9"/>
  <c r="B351" i="9" s="1"/>
  <c r="D352" i="9"/>
  <c r="B352" i="9" s="1"/>
  <c r="D353" i="9"/>
  <c r="B353" i="9" s="1"/>
  <c r="D354" i="9"/>
  <c r="B354" i="9" s="1"/>
  <c r="D355" i="9"/>
  <c r="B355" i="9" s="1"/>
  <c r="D356" i="9"/>
  <c r="B356" i="9" s="1"/>
  <c r="D357" i="9"/>
  <c r="B357" i="9" s="1"/>
  <c r="D358" i="9"/>
  <c r="B358" i="9" s="1"/>
  <c r="D359" i="9"/>
  <c r="B359" i="9" s="1"/>
  <c r="D360" i="9"/>
  <c r="B360" i="9" s="1"/>
  <c r="D361" i="9"/>
  <c r="B361" i="9" s="1"/>
  <c r="D362" i="9"/>
  <c r="B362" i="9" s="1"/>
  <c r="D363" i="9"/>
  <c r="B363" i="9" s="1"/>
  <c r="D364" i="9"/>
  <c r="B364" i="9" s="1"/>
  <c r="D365" i="9"/>
  <c r="B365" i="9" s="1"/>
  <c r="D366" i="9"/>
  <c r="B366" i="9" s="1"/>
  <c r="D367" i="9"/>
  <c r="B367" i="9" s="1"/>
  <c r="D368" i="9"/>
  <c r="B368" i="9" s="1"/>
  <c r="D369" i="9"/>
  <c r="B369" i="9" s="1"/>
  <c r="D370" i="9"/>
  <c r="B370" i="9" s="1"/>
  <c r="D371" i="9"/>
  <c r="B371" i="9" s="1"/>
  <c r="D372" i="9"/>
  <c r="B372" i="9" s="1"/>
  <c r="D373" i="9"/>
  <c r="B373" i="9" s="1"/>
  <c r="D374" i="9"/>
  <c r="B374" i="9" s="1"/>
  <c r="D375" i="9"/>
  <c r="B375" i="9" s="1"/>
  <c r="D376" i="9"/>
  <c r="B376" i="9" s="1"/>
  <c r="D377" i="9"/>
  <c r="B377" i="9" s="1"/>
  <c r="D378" i="9"/>
  <c r="B378" i="9" s="1"/>
  <c r="D379" i="9"/>
  <c r="B379" i="9" s="1"/>
  <c r="D380" i="9"/>
  <c r="B380" i="9" s="1"/>
  <c r="D381" i="9"/>
  <c r="B381" i="9" s="1"/>
  <c r="D382" i="9"/>
  <c r="B382" i="9" s="1"/>
  <c r="D383" i="9"/>
  <c r="B383" i="9" s="1"/>
  <c r="D384" i="9"/>
  <c r="B384" i="9" s="1"/>
  <c r="D385" i="9"/>
  <c r="B385" i="9" s="1"/>
  <c r="D386" i="9"/>
  <c r="B386" i="9" s="1"/>
  <c r="D387" i="9"/>
  <c r="B387" i="9" s="1"/>
  <c r="D388" i="9"/>
  <c r="B388" i="9" s="1"/>
  <c r="D389" i="9"/>
  <c r="B389" i="9" s="1"/>
  <c r="D390" i="9"/>
  <c r="B390" i="9" s="1"/>
  <c r="D391" i="9"/>
  <c r="B391" i="9" s="1"/>
  <c r="D392" i="9"/>
  <c r="B392" i="9" s="1"/>
  <c r="D393" i="9"/>
  <c r="B393" i="9" s="1"/>
  <c r="D394" i="9"/>
  <c r="B394" i="9" s="1"/>
  <c r="D395" i="9"/>
  <c r="B395" i="9" s="1"/>
  <c r="D396" i="9"/>
  <c r="B396" i="9" s="1"/>
  <c r="D397" i="9"/>
  <c r="B397" i="9" s="1"/>
  <c r="D398" i="9"/>
  <c r="B398" i="9" s="1"/>
  <c r="D399" i="9"/>
  <c r="B399" i="9" s="1"/>
  <c r="D400" i="9"/>
  <c r="B400" i="9" s="1"/>
  <c r="D401" i="9"/>
  <c r="B401" i="9" s="1"/>
  <c r="D402" i="9"/>
  <c r="B402" i="9" s="1"/>
  <c r="D403" i="9"/>
  <c r="B403" i="9" s="1"/>
  <c r="D404" i="9"/>
  <c r="B404" i="9" s="1"/>
  <c r="D405" i="9"/>
  <c r="B405" i="9" s="1"/>
  <c r="D406" i="9"/>
  <c r="B406" i="9" s="1"/>
  <c r="D407" i="9"/>
  <c r="B407" i="9" s="1"/>
  <c r="D408" i="9"/>
  <c r="B408" i="9" s="1"/>
  <c r="D409" i="9"/>
  <c r="B409" i="9" s="1"/>
  <c r="D410" i="9"/>
  <c r="B410" i="9" s="1"/>
  <c r="D411" i="9"/>
  <c r="B411" i="9" s="1"/>
  <c r="D412" i="9"/>
  <c r="B412" i="9" s="1"/>
  <c r="D413" i="9"/>
  <c r="B413" i="9" s="1"/>
  <c r="D414" i="9"/>
  <c r="B414" i="9" s="1"/>
  <c r="D415" i="9"/>
  <c r="B415" i="9" s="1"/>
  <c r="D416" i="9"/>
  <c r="B416" i="9" s="1"/>
  <c r="D417" i="9"/>
  <c r="B417" i="9" s="1"/>
  <c r="D418" i="9"/>
  <c r="B418" i="9" s="1"/>
  <c r="D419" i="9"/>
  <c r="B419" i="9" s="1"/>
  <c r="D420" i="9"/>
  <c r="B420" i="9" s="1"/>
  <c r="D421" i="9"/>
  <c r="B421" i="9" s="1"/>
  <c r="D422" i="9"/>
  <c r="B422" i="9" s="1"/>
  <c r="D423" i="9"/>
  <c r="B423" i="9" s="1"/>
  <c r="D424" i="9"/>
  <c r="B424" i="9" s="1"/>
  <c r="D425" i="9"/>
  <c r="B425" i="9" s="1"/>
  <c r="D426" i="9"/>
  <c r="B426" i="9" s="1"/>
  <c r="D427" i="9"/>
  <c r="B427" i="9" s="1"/>
  <c r="D428" i="9"/>
  <c r="B428" i="9" s="1"/>
  <c r="D429" i="9"/>
  <c r="B429" i="9" s="1"/>
  <c r="D430" i="9"/>
  <c r="B430" i="9" s="1"/>
  <c r="D431" i="9"/>
  <c r="B431" i="9" s="1"/>
  <c r="D432" i="9"/>
  <c r="B432" i="9" s="1"/>
  <c r="D433" i="9"/>
  <c r="B433" i="9" s="1"/>
  <c r="D434" i="9"/>
  <c r="B434" i="9" s="1"/>
  <c r="D435" i="9"/>
  <c r="B435" i="9" s="1"/>
  <c r="D436" i="9"/>
  <c r="B436" i="9" s="1"/>
  <c r="D437" i="9"/>
  <c r="B437" i="9" s="1"/>
  <c r="D438" i="9"/>
  <c r="B438" i="9" s="1"/>
  <c r="D439" i="9"/>
  <c r="B439" i="9" s="1"/>
  <c r="D440" i="9"/>
  <c r="B440" i="9" s="1"/>
  <c r="D441" i="9"/>
  <c r="B441" i="9" s="1"/>
  <c r="D442" i="9"/>
  <c r="B442" i="9" s="1"/>
  <c r="D443" i="9"/>
  <c r="B443" i="9" s="1"/>
  <c r="D444" i="9"/>
  <c r="B444" i="9" s="1"/>
  <c r="D445" i="9"/>
  <c r="B445" i="9" s="1"/>
  <c r="D446" i="9"/>
  <c r="B446" i="9" s="1"/>
  <c r="D447" i="9"/>
  <c r="B447" i="9" s="1"/>
  <c r="D448" i="9"/>
  <c r="B448" i="9" s="1"/>
  <c r="D449" i="9"/>
  <c r="B449" i="9" s="1"/>
  <c r="D450" i="9"/>
  <c r="B450" i="9" s="1"/>
  <c r="D451" i="9"/>
  <c r="B451" i="9" s="1"/>
  <c r="D452" i="9"/>
  <c r="B452" i="9" s="1"/>
  <c r="D453" i="9"/>
  <c r="B453" i="9" s="1"/>
  <c r="D454" i="9"/>
  <c r="B454" i="9" s="1"/>
  <c r="D455" i="9"/>
  <c r="B455" i="9" s="1"/>
  <c r="D456" i="9"/>
  <c r="B456" i="9" s="1"/>
  <c r="D457" i="9"/>
  <c r="B457" i="9" s="1"/>
  <c r="D458" i="9"/>
  <c r="B458" i="9" s="1"/>
  <c r="D459" i="9"/>
  <c r="B459" i="9" s="1"/>
  <c r="D460" i="9"/>
  <c r="B460" i="9" s="1"/>
  <c r="D461" i="9"/>
  <c r="B461" i="9" s="1"/>
  <c r="D462" i="9"/>
  <c r="B462" i="9" s="1"/>
  <c r="D463" i="9"/>
  <c r="B463" i="9" s="1"/>
  <c r="D464" i="9"/>
  <c r="B464" i="9" s="1"/>
  <c r="D465" i="9"/>
  <c r="B465" i="9" s="1"/>
  <c r="D466" i="9"/>
  <c r="B466" i="9" s="1"/>
  <c r="D467" i="9"/>
  <c r="B467" i="9" s="1"/>
  <c r="D468" i="9"/>
  <c r="B468" i="9" s="1"/>
  <c r="D469" i="9"/>
  <c r="B469" i="9" s="1"/>
  <c r="D470" i="9"/>
  <c r="B470" i="9" s="1"/>
  <c r="D471" i="9"/>
  <c r="B471" i="9" s="1"/>
  <c r="D472" i="9"/>
  <c r="B472" i="9" s="1"/>
  <c r="D473" i="9"/>
  <c r="B473" i="9" s="1"/>
  <c r="D474" i="9"/>
  <c r="B474" i="9" s="1"/>
  <c r="D475" i="9"/>
  <c r="B475" i="9" s="1"/>
  <c r="D476" i="9"/>
  <c r="B476" i="9" s="1"/>
  <c r="D477" i="9"/>
  <c r="B477" i="9" s="1"/>
  <c r="D478" i="9"/>
  <c r="B478" i="9" s="1"/>
  <c r="D479" i="9"/>
  <c r="B479" i="9" s="1"/>
  <c r="D480" i="9"/>
  <c r="B480" i="9" s="1"/>
  <c r="D481" i="9"/>
  <c r="B481" i="9" s="1"/>
  <c r="D482" i="9"/>
  <c r="B482" i="9" s="1"/>
  <c r="D483" i="9"/>
  <c r="B483" i="9" s="1"/>
  <c r="D484" i="9"/>
  <c r="B484" i="9" s="1"/>
  <c r="D485" i="9"/>
  <c r="B485" i="9" s="1"/>
  <c r="D486" i="9"/>
  <c r="B486" i="9" s="1"/>
  <c r="D487" i="9"/>
  <c r="B487" i="9" s="1"/>
  <c r="D488" i="9"/>
  <c r="B488" i="9" s="1"/>
  <c r="D489" i="9"/>
  <c r="B489" i="9" s="1"/>
  <c r="D490" i="9"/>
  <c r="B490" i="9" s="1"/>
  <c r="D491" i="9"/>
  <c r="B491" i="9" s="1"/>
  <c r="D492" i="9"/>
  <c r="B492" i="9" s="1"/>
  <c r="D493" i="9"/>
  <c r="B493" i="9" s="1"/>
  <c r="D494" i="9"/>
  <c r="B494" i="9" s="1"/>
  <c r="D495" i="9"/>
  <c r="B495" i="9" s="1"/>
  <c r="D496" i="9"/>
  <c r="B496" i="9" s="1"/>
  <c r="D497" i="9"/>
  <c r="B497" i="9" s="1"/>
  <c r="D498" i="9"/>
  <c r="B498" i="9" s="1"/>
  <c r="D499" i="9"/>
  <c r="B499" i="9" s="1"/>
  <c r="D500" i="9"/>
  <c r="B500" i="9" s="1"/>
  <c r="D501" i="9"/>
  <c r="B501" i="9" s="1"/>
  <c r="D502" i="9"/>
  <c r="B502" i="9" s="1"/>
  <c r="D503" i="9"/>
  <c r="B503" i="9" s="1"/>
  <c r="D504" i="9"/>
  <c r="B504" i="9" s="1"/>
  <c r="D505" i="9"/>
  <c r="B505" i="9" s="1"/>
  <c r="D506" i="9"/>
  <c r="B506" i="9" s="1"/>
  <c r="D507" i="9"/>
  <c r="B507" i="9" s="1"/>
  <c r="D508" i="9"/>
  <c r="B508" i="9" s="1"/>
  <c r="D509" i="9"/>
  <c r="B509" i="9" s="1"/>
  <c r="D510" i="9"/>
  <c r="B510" i="9" s="1"/>
  <c r="D511" i="9"/>
  <c r="B511" i="9" s="1"/>
  <c r="D512" i="9"/>
  <c r="B512" i="9" s="1"/>
  <c r="D513" i="9"/>
  <c r="B513" i="9" s="1"/>
  <c r="D514" i="9"/>
  <c r="B514" i="9" s="1"/>
  <c r="D515" i="9"/>
  <c r="B515" i="9" s="1"/>
  <c r="D516" i="9"/>
  <c r="B516" i="9" s="1"/>
  <c r="D517" i="9"/>
  <c r="B517" i="9" s="1"/>
  <c r="D518" i="9"/>
  <c r="B518" i="9" s="1"/>
  <c r="D519" i="9"/>
  <c r="B519" i="9" s="1"/>
  <c r="D520" i="9"/>
  <c r="B520" i="9" s="1"/>
  <c r="D521" i="9"/>
  <c r="B521" i="9" s="1"/>
  <c r="D522" i="9"/>
  <c r="B522" i="9" s="1"/>
  <c r="D523" i="9"/>
  <c r="B523" i="9" s="1"/>
  <c r="D524" i="9"/>
  <c r="B524" i="9" s="1"/>
  <c r="D525" i="9"/>
  <c r="B525" i="9" s="1"/>
  <c r="D526" i="9"/>
  <c r="B526" i="9" s="1"/>
  <c r="D527" i="9"/>
  <c r="B527" i="9" s="1"/>
  <c r="D528" i="9"/>
  <c r="B528" i="9" s="1"/>
  <c r="D529" i="9"/>
  <c r="B529" i="9" s="1"/>
  <c r="D530" i="9"/>
  <c r="B530" i="9" s="1"/>
  <c r="D531" i="9"/>
  <c r="B531" i="9" s="1"/>
  <c r="D532" i="9"/>
  <c r="B532" i="9" s="1"/>
  <c r="D533" i="9"/>
  <c r="B533" i="9" s="1"/>
  <c r="D534" i="9"/>
  <c r="B534" i="9" s="1"/>
  <c r="D535" i="9"/>
  <c r="B535" i="9" s="1"/>
  <c r="D536" i="9"/>
  <c r="B536" i="9" s="1"/>
  <c r="D537" i="9"/>
  <c r="B537" i="9" s="1"/>
  <c r="D538" i="9"/>
  <c r="B538" i="9" s="1"/>
  <c r="D539" i="9"/>
  <c r="B539" i="9" s="1"/>
  <c r="D540" i="9"/>
  <c r="B540" i="9" s="1"/>
  <c r="D541" i="9"/>
  <c r="B541" i="9" s="1"/>
  <c r="D542" i="9"/>
  <c r="B542" i="9" s="1"/>
  <c r="D543" i="9"/>
  <c r="B543" i="9" s="1"/>
  <c r="D544" i="9"/>
  <c r="B544" i="9" s="1"/>
  <c r="D545" i="9"/>
  <c r="B545" i="9" s="1"/>
  <c r="D546" i="9"/>
  <c r="B546" i="9" s="1"/>
  <c r="D547" i="9"/>
  <c r="B547" i="9" s="1"/>
  <c r="D548" i="9"/>
  <c r="B548" i="9" s="1"/>
  <c r="D549" i="9"/>
  <c r="B549" i="9" s="1"/>
  <c r="D550" i="9"/>
  <c r="B550" i="9" s="1"/>
  <c r="D551" i="9"/>
  <c r="B551" i="9" s="1"/>
  <c r="D552" i="9"/>
  <c r="B552" i="9" s="1"/>
  <c r="D553" i="9"/>
  <c r="B553" i="9" s="1"/>
  <c r="D554" i="9"/>
  <c r="B554" i="9" s="1"/>
  <c r="D555" i="9"/>
  <c r="B555" i="9" s="1"/>
  <c r="D556" i="9"/>
  <c r="B556" i="9" s="1"/>
  <c r="D557" i="9"/>
  <c r="B557" i="9" s="1"/>
  <c r="D558" i="9"/>
  <c r="B558" i="9" s="1"/>
  <c r="D559" i="9"/>
  <c r="B559" i="9" s="1"/>
  <c r="D560" i="9"/>
  <c r="B560" i="9" s="1"/>
  <c r="D561" i="9"/>
  <c r="B561" i="9" s="1"/>
  <c r="D562" i="9"/>
  <c r="B562" i="9" s="1"/>
  <c r="D563" i="9"/>
  <c r="B563" i="9" s="1"/>
  <c r="D564" i="9"/>
  <c r="B564" i="9" s="1"/>
  <c r="D565" i="9"/>
  <c r="B565" i="9" s="1"/>
  <c r="D566" i="9"/>
  <c r="B566" i="9" s="1"/>
  <c r="D567" i="9"/>
  <c r="B567" i="9" s="1"/>
  <c r="D568" i="9"/>
  <c r="B568" i="9" s="1"/>
  <c r="D569" i="9"/>
  <c r="B569" i="9" s="1"/>
  <c r="D570" i="9"/>
  <c r="B570" i="9" s="1"/>
  <c r="D571" i="9"/>
  <c r="B571" i="9" s="1"/>
  <c r="D572" i="9"/>
  <c r="B572" i="9" s="1"/>
  <c r="D573" i="9"/>
  <c r="B573" i="9" s="1"/>
  <c r="D574" i="9"/>
  <c r="B574" i="9" s="1"/>
  <c r="D575" i="9"/>
  <c r="B575" i="9" s="1"/>
  <c r="D576" i="9"/>
  <c r="B576" i="9" s="1"/>
  <c r="D577" i="9"/>
  <c r="B577" i="9" s="1"/>
  <c r="D578" i="9"/>
  <c r="B578" i="9" s="1"/>
  <c r="D579" i="9"/>
  <c r="B579" i="9" s="1"/>
  <c r="D580" i="9"/>
  <c r="B580" i="9" s="1"/>
  <c r="D581" i="9"/>
  <c r="B581" i="9" s="1"/>
  <c r="D582" i="9"/>
  <c r="B582" i="9" s="1"/>
  <c r="D583" i="9"/>
  <c r="B583" i="9" s="1"/>
  <c r="D584" i="9"/>
  <c r="B584" i="9" s="1"/>
  <c r="D585" i="9"/>
  <c r="B585" i="9" s="1"/>
  <c r="D586" i="9"/>
  <c r="B586" i="9" s="1"/>
  <c r="D587" i="9"/>
  <c r="B587" i="9" s="1"/>
  <c r="D588" i="9"/>
  <c r="B588" i="9" s="1"/>
  <c r="D589" i="9"/>
  <c r="B589" i="9" s="1"/>
  <c r="D590" i="9"/>
  <c r="B590" i="9" s="1"/>
  <c r="D591" i="9"/>
  <c r="B591" i="9" s="1"/>
  <c r="D592" i="9"/>
  <c r="B592" i="9" s="1"/>
  <c r="D593" i="9"/>
  <c r="B593" i="9" s="1"/>
  <c r="D594" i="9"/>
  <c r="B594" i="9" s="1"/>
  <c r="D595" i="9"/>
  <c r="B595" i="9" s="1"/>
  <c r="D596" i="9"/>
  <c r="B596" i="9" s="1"/>
  <c r="D597" i="9"/>
  <c r="B597" i="9" s="1"/>
  <c r="D598" i="9"/>
  <c r="B598" i="9" s="1"/>
  <c r="D599" i="9"/>
  <c r="B599" i="9" s="1"/>
  <c r="D600" i="9"/>
  <c r="B600" i="9" s="1"/>
  <c r="D601" i="9"/>
  <c r="B601" i="9" s="1"/>
  <c r="D602" i="9"/>
  <c r="B602" i="9" s="1"/>
  <c r="D603" i="9"/>
  <c r="B603" i="9" s="1"/>
  <c r="D604" i="9"/>
  <c r="B604" i="9" s="1"/>
  <c r="D605" i="9"/>
  <c r="B605" i="9" s="1"/>
  <c r="D606" i="9"/>
  <c r="B606" i="9" s="1"/>
  <c r="D607" i="9"/>
  <c r="B607" i="9" s="1"/>
  <c r="D608" i="9"/>
  <c r="B608" i="9" s="1"/>
  <c r="D609" i="9"/>
  <c r="B609" i="9" s="1"/>
  <c r="D610" i="9"/>
  <c r="B610" i="9" s="1"/>
  <c r="D611" i="9"/>
  <c r="B611" i="9" s="1"/>
  <c r="D612" i="9"/>
  <c r="B612" i="9" s="1"/>
  <c r="D613" i="9"/>
  <c r="B613" i="9" s="1"/>
  <c r="D614" i="9"/>
  <c r="B614" i="9" s="1"/>
  <c r="D615" i="9"/>
  <c r="B615" i="9" s="1"/>
  <c r="D616" i="9"/>
  <c r="B616" i="9" s="1"/>
  <c r="D617" i="9"/>
  <c r="B617" i="9" s="1"/>
  <c r="D618" i="9"/>
  <c r="B618" i="9" s="1"/>
  <c r="D619" i="9"/>
  <c r="B619" i="9" s="1"/>
  <c r="D620" i="9"/>
  <c r="B620" i="9" s="1"/>
  <c r="D621" i="9"/>
  <c r="B621" i="9" s="1"/>
  <c r="D622" i="9"/>
  <c r="B622" i="9" s="1"/>
  <c r="D623" i="9"/>
  <c r="B623" i="9" s="1"/>
  <c r="D624" i="9"/>
  <c r="B624" i="9" s="1"/>
  <c r="D625" i="9"/>
  <c r="B625" i="9" s="1"/>
  <c r="D626" i="9"/>
  <c r="B626" i="9" s="1"/>
  <c r="D627" i="9"/>
  <c r="B627" i="9" s="1"/>
  <c r="D628" i="9"/>
  <c r="B628" i="9" s="1"/>
  <c r="D629" i="9"/>
  <c r="B629" i="9" s="1"/>
  <c r="D630" i="9"/>
  <c r="B630" i="9" s="1"/>
  <c r="D631" i="9"/>
  <c r="B631" i="9" s="1"/>
  <c r="D632" i="9"/>
  <c r="B632" i="9" s="1"/>
  <c r="D633" i="9"/>
  <c r="B633" i="9" s="1"/>
  <c r="D634" i="9"/>
  <c r="B634" i="9" s="1"/>
  <c r="D635" i="9"/>
  <c r="B635" i="9" s="1"/>
  <c r="D636" i="9"/>
  <c r="B636" i="9" s="1"/>
  <c r="D637" i="9"/>
  <c r="B637" i="9" s="1"/>
  <c r="D638" i="9"/>
  <c r="B638" i="9" s="1"/>
  <c r="D639" i="9"/>
  <c r="B639" i="9" s="1"/>
  <c r="D640" i="9"/>
  <c r="B640" i="9" s="1"/>
  <c r="D641" i="9"/>
  <c r="B641" i="9" s="1"/>
  <c r="D642" i="9"/>
  <c r="B642" i="9" s="1"/>
  <c r="D643" i="9"/>
  <c r="B643" i="9" s="1"/>
  <c r="D644" i="9"/>
  <c r="B644" i="9" s="1"/>
  <c r="D645" i="9"/>
  <c r="B645" i="9" s="1"/>
  <c r="D646" i="9"/>
  <c r="B646" i="9" s="1"/>
  <c r="D647" i="9"/>
  <c r="B647" i="9" s="1"/>
  <c r="D648" i="9"/>
  <c r="B648" i="9" s="1"/>
  <c r="D649" i="9"/>
  <c r="B649" i="9" s="1"/>
  <c r="D650" i="9"/>
  <c r="B650" i="9" s="1"/>
  <c r="D651" i="9"/>
  <c r="B651" i="9" s="1"/>
  <c r="D652" i="9"/>
  <c r="B652" i="9" s="1"/>
  <c r="D653" i="9"/>
  <c r="B653" i="9" s="1"/>
  <c r="D654" i="9"/>
  <c r="B654" i="9" s="1"/>
  <c r="D655" i="9"/>
  <c r="B655" i="9" s="1"/>
  <c r="D656" i="9"/>
  <c r="B656" i="9" s="1"/>
  <c r="D657" i="9"/>
  <c r="B657" i="9" s="1"/>
  <c r="D658" i="9"/>
  <c r="B658" i="9" s="1"/>
  <c r="D659" i="9"/>
  <c r="B659" i="9" s="1"/>
  <c r="D660" i="9"/>
  <c r="B660" i="9" s="1"/>
  <c r="D661" i="9"/>
  <c r="B661" i="9" s="1"/>
  <c r="D662" i="9"/>
  <c r="B662" i="9" s="1"/>
  <c r="D663" i="9"/>
  <c r="B663" i="9" s="1"/>
  <c r="D664" i="9"/>
  <c r="B664" i="9" s="1"/>
  <c r="D665" i="9"/>
  <c r="B665" i="9" s="1"/>
  <c r="D666" i="9"/>
  <c r="B666" i="9" s="1"/>
  <c r="D667" i="9"/>
  <c r="B667" i="9" s="1"/>
  <c r="D668" i="9"/>
  <c r="B668" i="9" s="1"/>
  <c r="D669" i="9"/>
  <c r="B669" i="9" s="1"/>
  <c r="D670" i="9"/>
  <c r="B670" i="9" s="1"/>
  <c r="D671" i="9"/>
  <c r="B671" i="9" s="1"/>
  <c r="D672" i="9"/>
  <c r="B672" i="9" s="1"/>
  <c r="D673" i="9"/>
  <c r="B673" i="9" s="1"/>
  <c r="D674" i="9"/>
  <c r="B674" i="9" s="1"/>
  <c r="D675" i="9"/>
  <c r="B675" i="9" s="1"/>
  <c r="D676" i="9"/>
  <c r="B676" i="9" s="1"/>
  <c r="D677" i="9"/>
  <c r="B677" i="9" s="1"/>
  <c r="D678" i="9"/>
  <c r="B678" i="9" s="1"/>
  <c r="D679" i="9"/>
  <c r="B679" i="9" s="1"/>
  <c r="D680" i="9"/>
  <c r="B680" i="9" s="1"/>
  <c r="D681" i="9"/>
  <c r="B681" i="9" s="1"/>
  <c r="D682" i="9"/>
  <c r="B682" i="9" s="1"/>
  <c r="D683" i="9"/>
  <c r="B683" i="9" s="1"/>
  <c r="D684" i="9"/>
  <c r="B684" i="9" s="1"/>
  <c r="D685" i="9"/>
  <c r="B685" i="9" s="1"/>
  <c r="D686" i="9"/>
  <c r="B686" i="9" s="1"/>
  <c r="D687" i="9"/>
  <c r="B687" i="9" s="1"/>
  <c r="D688" i="9"/>
  <c r="B688" i="9" s="1"/>
  <c r="D689" i="9"/>
  <c r="B689" i="9" s="1"/>
  <c r="D690" i="9"/>
  <c r="B690" i="9" s="1"/>
  <c r="D691" i="9"/>
  <c r="B691" i="9" s="1"/>
  <c r="D692" i="9"/>
  <c r="B692" i="9" s="1"/>
  <c r="D693" i="9"/>
  <c r="B693" i="9" s="1"/>
  <c r="D694" i="9"/>
  <c r="B694" i="9" s="1"/>
  <c r="D695" i="9"/>
  <c r="B695" i="9" s="1"/>
  <c r="D696" i="9"/>
  <c r="B696" i="9" s="1"/>
  <c r="D697" i="9"/>
  <c r="B697" i="9" s="1"/>
  <c r="D698" i="9"/>
  <c r="B698" i="9" s="1"/>
  <c r="D699" i="9"/>
  <c r="B699" i="9" s="1"/>
  <c r="D700" i="9"/>
  <c r="B700" i="9" s="1"/>
  <c r="D701" i="9"/>
  <c r="B701" i="9" s="1"/>
  <c r="D702" i="9"/>
  <c r="B702" i="9" s="1"/>
  <c r="D703" i="9"/>
  <c r="B703" i="9" s="1"/>
  <c r="D704" i="9"/>
  <c r="B704" i="9" s="1"/>
  <c r="D705" i="9"/>
  <c r="B705" i="9" s="1"/>
  <c r="D706" i="9"/>
  <c r="B706" i="9" s="1"/>
  <c r="D707" i="9"/>
  <c r="B707" i="9" s="1"/>
  <c r="D708" i="9"/>
  <c r="B708" i="9" s="1"/>
  <c r="D709" i="9"/>
  <c r="B709" i="9" s="1"/>
  <c r="D710" i="9"/>
  <c r="B710" i="9" s="1"/>
  <c r="D711" i="9"/>
  <c r="B711" i="9" s="1"/>
  <c r="D712" i="9"/>
  <c r="B712" i="9" s="1"/>
  <c r="D713" i="9"/>
  <c r="B713" i="9" s="1"/>
  <c r="D714" i="9"/>
  <c r="B714" i="9" s="1"/>
  <c r="D715" i="9"/>
  <c r="B715" i="9" s="1"/>
  <c r="D716" i="9"/>
  <c r="B716" i="9" s="1"/>
  <c r="D717" i="9"/>
  <c r="B717" i="9" s="1"/>
  <c r="D718" i="9"/>
  <c r="B718" i="9" s="1"/>
  <c r="D719" i="9"/>
  <c r="B719" i="9" s="1"/>
  <c r="D720" i="9"/>
  <c r="B720" i="9" s="1"/>
  <c r="D721" i="9"/>
  <c r="B721" i="9" s="1"/>
  <c r="D722" i="9"/>
  <c r="B722" i="9" s="1"/>
  <c r="D723" i="9"/>
  <c r="B723" i="9" s="1"/>
  <c r="D724" i="9"/>
  <c r="B724" i="9" s="1"/>
  <c r="D725" i="9"/>
  <c r="B725" i="9" s="1"/>
  <c r="D726" i="9"/>
  <c r="B726" i="9" s="1"/>
  <c r="D727" i="9"/>
  <c r="B727" i="9" s="1"/>
  <c r="D728" i="9"/>
  <c r="B728" i="9" s="1"/>
  <c r="D729" i="9"/>
  <c r="B729" i="9" s="1"/>
  <c r="D730" i="9"/>
  <c r="B730" i="9" s="1"/>
  <c r="D731" i="9"/>
  <c r="B731" i="9" s="1"/>
  <c r="D732" i="9"/>
  <c r="B732" i="9" s="1"/>
  <c r="D733" i="9"/>
  <c r="B733" i="9" s="1"/>
  <c r="D734" i="9"/>
  <c r="B734" i="9" s="1"/>
  <c r="D735" i="9"/>
  <c r="B735" i="9" s="1"/>
  <c r="D736" i="9"/>
  <c r="B736" i="9" s="1"/>
  <c r="D737" i="9"/>
  <c r="B737" i="9" s="1"/>
  <c r="D738" i="9"/>
  <c r="B738" i="9" s="1"/>
  <c r="D739" i="9"/>
  <c r="B739" i="9" s="1"/>
  <c r="D740" i="9"/>
  <c r="B740" i="9" s="1"/>
  <c r="D741" i="9"/>
  <c r="B741" i="9" s="1"/>
  <c r="D742" i="9"/>
  <c r="B742" i="9" s="1"/>
  <c r="D743" i="9"/>
  <c r="B743" i="9" s="1"/>
  <c r="D744" i="9"/>
  <c r="B744" i="9" s="1"/>
  <c r="D745" i="9"/>
  <c r="B745" i="9" s="1"/>
  <c r="D746" i="9"/>
  <c r="B746" i="9" s="1"/>
  <c r="D747" i="9"/>
  <c r="B747" i="9" s="1"/>
  <c r="D748" i="9"/>
  <c r="B748" i="9" s="1"/>
  <c r="D749" i="9"/>
  <c r="B749" i="9" s="1"/>
  <c r="D750" i="9"/>
  <c r="B750" i="9" s="1"/>
  <c r="D751" i="9"/>
  <c r="B751" i="9" s="1"/>
  <c r="D752" i="9"/>
  <c r="B752" i="9" s="1"/>
  <c r="D753" i="9"/>
  <c r="B753" i="9" s="1"/>
  <c r="D754" i="9"/>
  <c r="B754" i="9" s="1"/>
  <c r="D755" i="9"/>
  <c r="B755" i="9" s="1"/>
  <c r="D756" i="9"/>
  <c r="B756" i="9" s="1"/>
  <c r="D757" i="9"/>
  <c r="B757" i="9" s="1"/>
  <c r="D758" i="9"/>
  <c r="B758" i="9" s="1"/>
  <c r="D759" i="9"/>
  <c r="B759" i="9" s="1"/>
  <c r="D760" i="9"/>
  <c r="B760" i="9" s="1"/>
  <c r="D761" i="9"/>
  <c r="B761" i="9" s="1"/>
  <c r="D762" i="9"/>
  <c r="B762" i="9" s="1"/>
  <c r="D763" i="9"/>
  <c r="B763" i="9" s="1"/>
  <c r="D764" i="9"/>
  <c r="B764" i="9" s="1"/>
  <c r="D765" i="9"/>
  <c r="B765" i="9" s="1"/>
  <c r="D766" i="9"/>
  <c r="B766" i="9" s="1"/>
  <c r="D767" i="9"/>
  <c r="B767" i="9" s="1"/>
  <c r="D768" i="9"/>
  <c r="B768" i="9" s="1"/>
  <c r="D769" i="9"/>
  <c r="B769" i="9" s="1"/>
  <c r="D770" i="9"/>
  <c r="B770" i="9" s="1"/>
  <c r="D771" i="9"/>
  <c r="B771" i="9" s="1"/>
  <c r="D772" i="9"/>
  <c r="B772" i="9" s="1"/>
  <c r="D773" i="9"/>
  <c r="B773" i="9" s="1"/>
  <c r="D774" i="9"/>
  <c r="B774" i="9" s="1"/>
  <c r="D775" i="9"/>
  <c r="B775" i="9" s="1"/>
  <c r="D776" i="9"/>
  <c r="B776" i="9" s="1"/>
  <c r="D777" i="9"/>
  <c r="B777" i="9" s="1"/>
  <c r="D778" i="9"/>
  <c r="B778" i="9" s="1"/>
  <c r="D779" i="9"/>
  <c r="B779" i="9" s="1"/>
  <c r="D780" i="9"/>
  <c r="B780" i="9" s="1"/>
  <c r="D781" i="9"/>
  <c r="B781" i="9" s="1"/>
  <c r="D782" i="9"/>
  <c r="B782" i="9" s="1"/>
  <c r="D783" i="9"/>
  <c r="B783" i="9" s="1"/>
  <c r="D784" i="9"/>
  <c r="B784" i="9" s="1"/>
  <c r="D785" i="9"/>
  <c r="B785" i="9" s="1"/>
  <c r="D786" i="9"/>
  <c r="B786" i="9" s="1"/>
  <c r="D787" i="9"/>
  <c r="B787" i="9" s="1"/>
  <c r="D788" i="9"/>
  <c r="B788" i="9" s="1"/>
  <c r="D789" i="9"/>
  <c r="B789" i="9" s="1"/>
  <c r="D790" i="9"/>
  <c r="B790" i="9" s="1"/>
  <c r="D791" i="9"/>
  <c r="B791" i="9" s="1"/>
  <c r="D792" i="9"/>
  <c r="B792" i="9" s="1"/>
  <c r="D793" i="9"/>
  <c r="B793" i="9" s="1"/>
  <c r="D794" i="9"/>
  <c r="B794" i="9" s="1"/>
  <c r="D795" i="9"/>
  <c r="B795" i="9" s="1"/>
  <c r="D796" i="9"/>
  <c r="B796" i="9" s="1"/>
  <c r="D797" i="9"/>
  <c r="B797" i="9" s="1"/>
  <c r="D798" i="9"/>
  <c r="B798" i="9" s="1"/>
  <c r="D799" i="9"/>
  <c r="B799" i="9" s="1"/>
  <c r="D800" i="9"/>
  <c r="B800" i="9" s="1"/>
  <c r="D801" i="9"/>
  <c r="B801" i="9" s="1"/>
  <c r="D802" i="9"/>
  <c r="B802" i="9" s="1"/>
  <c r="D803" i="9"/>
  <c r="B803" i="9" s="1"/>
  <c r="D804" i="9"/>
  <c r="B804" i="9" s="1"/>
  <c r="D805" i="9"/>
  <c r="B805" i="9" s="1"/>
  <c r="D806" i="9"/>
  <c r="B806" i="9" s="1"/>
  <c r="D807" i="9"/>
  <c r="B807" i="9" s="1"/>
  <c r="D808" i="9"/>
  <c r="B808" i="9" s="1"/>
  <c r="D809" i="9"/>
  <c r="B809" i="9" s="1"/>
  <c r="D810" i="9"/>
  <c r="B810" i="9" s="1"/>
  <c r="D811" i="9"/>
  <c r="B811" i="9" s="1"/>
  <c r="D812" i="9"/>
  <c r="B812" i="9" s="1"/>
  <c r="D813" i="9"/>
  <c r="B813" i="9" s="1"/>
  <c r="D814" i="9"/>
  <c r="B814" i="9" s="1"/>
  <c r="D815" i="9"/>
  <c r="B815" i="9" s="1"/>
  <c r="D816" i="9"/>
  <c r="B816" i="9" s="1"/>
  <c r="D817" i="9"/>
  <c r="B817" i="9" s="1"/>
  <c r="D818" i="9"/>
  <c r="B818" i="9" s="1"/>
  <c r="D819" i="9"/>
  <c r="B819" i="9" s="1"/>
  <c r="D820" i="9"/>
  <c r="B820" i="9" s="1"/>
  <c r="D821" i="9"/>
  <c r="B821" i="9" s="1"/>
  <c r="D822" i="9"/>
  <c r="B822" i="9" s="1"/>
  <c r="D823" i="9"/>
  <c r="B823" i="9" s="1"/>
  <c r="D824" i="9"/>
  <c r="B824" i="9" s="1"/>
  <c r="D825" i="9"/>
  <c r="B825" i="9" s="1"/>
  <c r="D826" i="9"/>
  <c r="B826" i="9" s="1"/>
  <c r="D827" i="9"/>
  <c r="B827" i="9" s="1"/>
  <c r="D828" i="9"/>
  <c r="B828" i="9" s="1"/>
  <c r="D829" i="9"/>
  <c r="B829" i="9" s="1"/>
  <c r="D830" i="9"/>
  <c r="B830" i="9" s="1"/>
  <c r="D831" i="9"/>
  <c r="B831" i="9" s="1"/>
  <c r="D832" i="9"/>
  <c r="B832" i="9" s="1"/>
  <c r="D833" i="9"/>
  <c r="B833" i="9" s="1"/>
  <c r="D834" i="9"/>
  <c r="B834" i="9" s="1"/>
  <c r="D835" i="9"/>
  <c r="B835" i="9" s="1"/>
  <c r="D836" i="9"/>
  <c r="B836" i="9" s="1"/>
  <c r="D837" i="9"/>
  <c r="B837" i="9" s="1"/>
  <c r="D838" i="9"/>
  <c r="B838" i="9" s="1"/>
  <c r="D839" i="9"/>
  <c r="B839" i="9" s="1"/>
  <c r="D840" i="9"/>
  <c r="B840" i="9" s="1"/>
  <c r="D841" i="9"/>
  <c r="B841" i="9" s="1"/>
  <c r="D842" i="9"/>
  <c r="B842" i="9" s="1"/>
  <c r="D843" i="9"/>
  <c r="B843" i="9" s="1"/>
  <c r="D844" i="9"/>
  <c r="B844" i="9" s="1"/>
  <c r="D845" i="9"/>
  <c r="B845" i="9" s="1"/>
  <c r="D846" i="9"/>
  <c r="B846" i="9" s="1"/>
  <c r="D847" i="9"/>
  <c r="B847" i="9" s="1"/>
  <c r="D848" i="9"/>
  <c r="B848" i="9" s="1"/>
  <c r="D849" i="9"/>
  <c r="B849" i="9" s="1"/>
  <c r="D850" i="9"/>
  <c r="B850" i="9" s="1"/>
  <c r="D851" i="9"/>
  <c r="B851" i="9" s="1"/>
  <c r="D852" i="9"/>
  <c r="B852" i="9" s="1"/>
  <c r="D853" i="9"/>
  <c r="B853" i="9" s="1"/>
  <c r="D854" i="9"/>
  <c r="B854" i="9" s="1"/>
  <c r="D855" i="9"/>
  <c r="B855" i="9" s="1"/>
  <c r="D856" i="9"/>
  <c r="B856" i="9" s="1"/>
  <c r="D857" i="9"/>
  <c r="B857" i="9" s="1"/>
  <c r="D858" i="9"/>
  <c r="B858" i="9" s="1"/>
  <c r="D859" i="9"/>
  <c r="B859" i="9" s="1"/>
  <c r="D860" i="9"/>
  <c r="B860" i="9" s="1"/>
  <c r="D861" i="9"/>
  <c r="B861" i="9" s="1"/>
  <c r="D862" i="9"/>
  <c r="B862" i="9" s="1"/>
  <c r="D863" i="9"/>
  <c r="B863" i="9" s="1"/>
  <c r="D864" i="9"/>
  <c r="B864" i="9" s="1"/>
  <c r="D865" i="9"/>
  <c r="B865" i="9" s="1"/>
  <c r="D866" i="9"/>
  <c r="B866" i="9" s="1"/>
  <c r="D867" i="9"/>
  <c r="B867" i="9" s="1"/>
  <c r="D868" i="9"/>
  <c r="B868" i="9" s="1"/>
  <c r="D869" i="9"/>
  <c r="B869" i="9" s="1"/>
  <c r="D870" i="9"/>
  <c r="B870" i="9" s="1"/>
  <c r="D871" i="9"/>
  <c r="B871" i="9" s="1"/>
  <c r="D872" i="9"/>
  <c r="B872" i="9" s="1"/>
  <c r="D873" i="9"/>
  <c r="B873" i="9" s="1"/>
  <c r="D874" i="9"/>
  <c r="B874" i="9" s="1"/>
  <c r="D875" i="9"/>
  <c r="B875" i="9" s="1"/>
  <c r="D876" i="9"/>
  <c r="B876" i="9" s="1"/>
  <c r="D877" i="9"/>
  <c r="B877" i="9" s="1"/>
  <c r="D878" i="9"/>
  <c r="B878" i="9" s="1"/>
  <c r="D879" i="9"/>
  <c r="B879" i="9" s="1"/>
  <c r="D880" i="9"/>
  <c r="B880" i="9" s="1"/>
  <c r="D881" i="9"/>
  <c r="B881" i="9" s="1"/>
  <c r="D882" i="9"/>
  <c r="B882" i="9" s="1"/>
  <c r="D883" i="9"/>
  <c r="B883" i="9" s="1"/>
  <c r="D884" i="9"/>
  <c r="B884" i="9" s="1"/>
  <c r="D885" i="9"/>
  <c r="B885" i="9" s="1"/>
  <c r="D886" i="9"/>
  <c r="B886" i="9" s="1"/>
  <c r="D887" i="9"/>
  <c r="B887" i="9" s="1"/>
  <c r="D888" i="9"/>
  <c r="B888" i="9" s="1"/>
  <c r="D889" i="9"/>
  <c r="B889" i="9" s="1"/>
  <c r="D890" i="9"/>
  <c r="B890" i="9" s="1"/>
  <c r="D891" i="9"/>
  <c r="B891" i="9" s="1"/>
  <c r="D892" i="9"/>
  <c r="B892" i="9" s="1"/>
  <c r="D893" i="9"/>
  <c r="B893" i="9" s="1"/>
  <c r="D894" i="9"/>
  <c r="B894" i="9" s="1"/>
  <c r="D895" i="9"/>
  <c r="B895" i="9" s="1"/>
  <c r="D896" i="9"/>
  <c r="B896" i="9" s="1"/>
  <c r="D897" i="9"/>
  <c r="B897" i="9" s="1"/>
  <c r="D898" i="9"/>
  <c r="B898" i="9" s="1"/>
  <c r="D899" i="9"/>
  <c r="B899" i="9" s="1"/>
  <c r="D900" i="9"/>
  <c r="B900" i="9" s="1"/>
  <c r="D901" i="9"/>
  <c r="B901" i="9" s="1"/>
  <c r="D902" i="9"/>
  <c r="B902" i="9" s="1"/>
  <c r="D903" i="9"/>
  <c r="B903" i="9" s="1"/>
  <c r="D904" i="9"/>
  <c r="B904" i="9" s="1"/>
  <c r="D905" i="9"/>
  <c r="B905" i="9" s="1"/>
  <c r="D906" i="9"/>
  <c r="B906" i="9" s="1"/>
  <c r="D907" i="9"/>
  <c r="B907" i="9" s="1"/>
  <c r="D908" i="9"/>
  <c r="B908" i="9" s="1"/>
  <c r="D909" i="9"/>
  <c r="B909" i="9" s="1"/>
  <c r="D910" i="9"/>
  <c r="B910" i="9" s="1"/>
  <c r="D911" i="9"/>
  <c r="B911" i="9" s="1"/>
  <c r="D912" i="9"/>
  <c r="B912" i="9" s="1"/>
  <c r="D913" i="9"/>
  <c r="B913" i="9" s="1"/>
  <c r="D914" i="9"/>
  <c r="B914" i="9" s="1"/>
  <c r="D915" i="9"/>
  <c r="B915" i="9" s="1"/>
  <c r="D916" i="9"/>
  <c r="B916" i="9" s="1"/>
  <c r="D917" i="9"/>
  <c r="B917" i="9" s="1"/>
  <c r="D918" i="9"/>
  <c r="B918" i="9" s="1"/>
  <c r="D919" i="9"/>
  <c r="B919" i="9" s="1"/>
  <c r="D920" i="9"/>
  <c r="B920" i="9" s="1"/>
  <c r="D921" i="9"/>
  <c r="B921" i="9" s="1"/>
  <c r="D922" i="9"/>
  <c r="B922" i="9" s="1"/>
  <c r="D923" i="9"/>
  <c r="B923" i="9" s="1"/>
  <c r="D924" i="9"/>
  <c r="B924" i="9" s="1"/>
  <c r="D925" i="9"/>
  <c r="B925" i="9" s="1"/>
  <c r="D926" i="9"/>
  <c r="B926" i="9" s="1"/>
  <c r="D927" i="9"/>
  <c r="B927" i="9" s="1"/>
  <c r="D928" i="9"/>
  <c r="B928" i="9" s="1"/>
  <c r="D929" i="9"/>
  <c r="B929" i="9" s="1"/>
  <c r="D930" i="9"/>
  <c r="B930" i="9" s="1"/>
  <c r="D931" i="9"/>
  <c r="B931" i="9" s="1"/>
  <c r="D932" i="9"/>
  <c r="B932" i="9" s="1"/>
  <c r="D933" i="9"/>
  <c r="B933" i="9" s="1"/>
  <c r="D934" i="9"/>
  <c r="B934" i="9" s="1"/>
  <c r="D935" i="9"/>
  <c r="B935" i="9" s="1"/>
  <c r="D936" i="9"/>
  <c r="B936" i="9" s="1"/>
  <c r="D937" i="9"/>
  <c r="B937" i="9" s="1"/>
  <c r="D938" i="9"/>
  <c r="B938" i="9" s="1"/>
  <c r="D939" i="9"/>
  <c r="B939" i="9" s="1"/>
  <c r="D940" i="9"/>
  <c r="B940" i="9" s="1"/>
  <c r="D941" i="9"/>
  <c r="B941" i="9" s="1"/>
  <c r="D942" i="9"/>
  <c r="B942" i="9" s="1"/>
  <c r="D943" i="9"/>
  <c r="B943" i="9" s="1"/>
  <c r="D944" i="9"/>
  <c r="B944" i="9" s="1"/>
  <c r="D945" i="9"/>
  <c r="B945" i="9" s="1"/>
  <c r="D946" i="9"/>
  <c r="B946" i="9" s="1"/>
  <c r="D947" i="9"/>
  <c r="B947" i="9" s="1"/>
  <c r="D948" i="9"/>
  <c r="B948" i="9" s="1"/>
  <c r="D949" i="9"/>
  <c r="B949" i="9" s="1"/>
  <c r="D950" i="9"/>
  <c r="B950" i="9" s="1"/>
  <c r="D951" i="9"/>
  <c r="B951" i="9" s="1"/>
  <c r="D952" i="9"/>
  <c r="B952" i="9" s="1"/>
  <c r="D953" i="9"/>
  <c r="B953" i="9" s="1"/>
  <c r="D954" i="9"/>
  <c r="B954" i="9" s="1"/>
  <c r="D955" i="9"/>
  <c r="B955" i="9" s="1"/>
  <c r="D956" i="9"/>
  <c r="B956" i="9" s="1"/>
  <c r="D957" i="9"/>
  <c r="B957" i="9" s="1"/>
  <c r="D958" i="9"/>
  <c r="B958" i="9" s="1"/>
  <c r="D959" i="9"/>
  <c r="B959" i="9" s="1"/>
  <c r="D960" i="9"/>
  <c r="B960" i="9" s="1"/>
  <c r="D961" i="9"/>
  <c r="B961" i="9" s="1"/>
  <c r="D962" i="9"/>
  <c r="B962" i="9" s="1"/>
  <c r="D963" i="9"/>
  <c r="B963" i="9" s="1"/>
  <c r="D964" i="9"/>
  <c r="B964" i="9" s="1"/>
  <c r="D965" i="9"/>
  <c r="B965" i="9" s="1"/>
  <c r="D966" i="9"/>
  <c r="B966" i="9" s="1"/>
  <c r="D967" i="9"/>
  <c r="B967" i="9" s="1"/>
  <c r="D968" i="9"/>
  <c r="B968" i="9" s="1"/>
  <c r="D969" i="9"/>
  <c r="B969" i="9" s="1"/>
  <c r="D970" i="9"/>
  <c r="B970" i="9" s="1"/>
  <c r="D971" i="9"/>
  <c r="B971" i="9" s="1"/>
  <c r="D972" i="9"/>
  <c r="B972" i="9" s="1"/>
  <c r="D973" i="9"/>
  <c r="B973" i="9" s="1"/>
  <c r="D974" i="9"/>
  <c r="B974" i="9" s="1"/>
  <c r="D975" i="9"/>
  <c r="B975" i="9" s="1"/>
  <c r="D976" i="9"/>
  <c r="B976" i="9" s="1"/>
  <c r="D977" i="9"/>
  <c r="B977" i="9" s="1"/>
  <c r="D978" i="9"/>
  <c r="B978" i="9" s="1"/>
  <c r="D979" i="9"/>
  <c r="B979" i="9" s="1"/>
  <c r="D980" i="9"/>
  <c r="B980" i="9" s="1"/>
  <c r="D981" i="9"/>
  <c r="B981" i="9" s="1"/>
  <c r="D982" i="9"/>
  <c r="B982" i="9" s="1"/>
  <c r="D983" i="9"/>
  <c r="B983" i="9" s="1"/>
  <c r="D984" i="9"/>
  <c r="B984" i="9" s="1"/>
  <c r="D985" i="9"/>
  <c r="B985" i="9" s="1"/>
  <c r="D986" i="9"/>
  <c r="B986" i="9" s="1"/>
  <c r="D987" i="9"/>
  <c r="B987" i="9" s="1"/>
  <c r="D988" i="9"/>
  <c r="B988" i="9" s="1"/>
  <c r="D989" i="9"/>
  <c r="B989" i="9" s="1"/>
  <c r="D990" i="9"/>
  <c r="B990" i="9" s="1"/>
  <c r="D991" i="9"/>
  <c r="B991" i="9" s="1"/>
  <c r="D992" i="9"/>
  <c r="B992" i="9" s="1"/>
  <c r="D993" i="9"/>
  <c r="B993" i="9" s="1"/>
  <c r="D994" i="9"/>
  <c r="B994" i="9" s="1"/>
  <c r="D995" i="9"/>
  <c r="B995" i="9" s="1"/>
  <c r="D996" i="9"/>
  <c r="B996" i="9" s="1"/>
  <c r="D997" i="9"/>
  <c r="B997" i="9" s="1"/>
  <c r="D998" i="9"/>
  <c r="B998" i="9" s="1"/>
  <c r="D999" i="9"/>
  <c r="B999" i="9" s="1"/>
  <c r="D1000" i="9"/>
  <c r="B1000" i="9" s="1"/>
  <c r="D1001" i="9"/>
  <c r="B1001" i="9" s="1"/>
  <c r="D1002" i="9"/>
  <c r="B1002" i="9" s="1"/>
  <c r="D1003" i="9"/>
  <c r="B1003" i="9" s="1"/>
  <c r="D1004" i="9"/>
  <c r="B1004" i="9" s="1"/>
  <c r="D1005" i="9"/>
  <c r="B1005" i="9" s="1"/>
  <c r="D1006" i="9"/>
  <c r="B1006" i="9" s="1"/>
  <c r="D1007" i="9"/>
  <c r="B1007" i="9" s="1"/>
  <c r="D1008" i="9"/>
  <c r="B1008" i="9" s="1"/>
  <c r="D1009" i="9"/>
  <c r="B1009" i="9" s="1"/>
  <c r="D1010" i="9"/>
  <c r="B1010" i="9" s="1"/>
  <c r="D1011" i="9"/>
  <c r="B1011" i="9" s="1"/>
  <c r="D1012" i="9"/>
  <c r="B1012" i="9" s="1"/>
  <c r="D1013" i="9"/>
  <c r="B1013" i="9" s="1"/>
  <c r="D1014" i="9"/>
  <c r="B1014" i="9" s="1"/>
  <c r="D1015" i="9"/>
  <c r="B1015" i="9" s="1"/>
  <c r="D1016" i="9"/>
  <c r="B1016" i="9" s="1"/>
  <c r="D1017" i="9"/>
  <c r="B1017" i="9" s="1"/>
  <c r="D1018" i="9"/>
  <c r="B1018" i="9" s="1"/>
  <c r="D1019" i="9"/>
  <c r="B1019" i="9" s="1"/>
  <c r="D1020" i="9"/>
  <c r="B1020" i="9" s="1"/>
  <c r="D1021" i="9"/>
  <c r="B1021" i="9" s="1"/>
  <c r="D1022" i="9"/>
  <c r="B1022" i="9" s="1"/>
  <c r="D1023" i="9"/>
  <c r="B1023" i="9" s="1"/>
  <c r="D1024" i="9"/>
  <c r="B1024" i="9" s="1"/>
  <c r="D1025" i="9"/>
  <c r="B1025" i="9" s="1"/>
  <c r="D1026" i="9"/>
  <c r="B1026" i="9" s="1"/>
  <c r="D1027" i="9"/>
  <c r="B1027" i="9" s="1"/>
  <c r="D1028" i="9"/>
  <c r="B1028" i="9" s="1"/>
  <c r="D1029" i="9"/>
  <c r="B1029" i="9" s="1"/>
  <c r="D1030" i="9"/>
  <c r="B1030" i="9" s="1"/>
  <c r="D1031" i="9"/>
  <c r="B1031" i="9" s="1"/>
  <c r="D1032" i="9"/>
  <c r="B1032" i="9" s="1"/>
  <c r="D1033" i="9"/>
  <c r="B1033" i="9" s="1"/>
  <c r="D1034" i="9"/>
  <c r="B1034" i="9" s="1"/>
  <c r="D1035" i="9"/>
  <c r="B1035" i="9" s="1"/>
  <c r="D1036" i="9"/>
  <c r="B1036" i="9" s="1"/>
  <c r="D1037" i="9"/>
  <c r="B1037" i="9" s="1"/>
  <c r="D1038" i="9"/>
  <c r="B1038" i="9" s="1"/>
  <c r="D1039" i="9"/>
  <c r="B1039" i="9" s="1"/>
  <c r="D1040" i="9"/>
  <c r="B1040" i="9" s="1"/>
  <c r="D1041" i="9"/>
  <c r="B1041" i="9" s="1"/>
  <c r="D1042" i="9"/>
  <c r="B1042" i="9" s="1"/>
  <c r="D1043" i="9"/>
  <c r="B1043" i="9" s="1"/>
  <c r="D1044" i="9"/>
  <c r="B1044" i="9" s="1"/>
  <c r="D1045" i="9"/>
  <c r="B1045" i="9" s="1"/>
  <c r="D1046" i="9"/>
  <c r="B1046" i="9" s="1"/>
  <c r="D1047" i="9"/>
  <c r="B1047" i="9" s="1"/>
  <c r="D1048" i="9"/>
  <c r="B1048" i="9" s="1"/>
  <c r="D1049" i="9"/>
  <c r="B1049" i="9" s="1"/>
  <c r="D1050" i="9"/>
  <c r="B1050" i="9" s="1"/>
  <c r="D1051" i="9"/>
  <c r="B1051" i="9" s="1"/>
  <c r="D1052" i="9"/>
  <c r="B1052" i="9" s="1"/>
  <c r="D1053" i="9"/>
  <c r="B1053" i="9" s="1"/>
  <c r="D1054" i="9"/>
  <c r="B1054" i="9" s="1"/>
  <c r="D1055" i="9"/>
  <c r="B1055" i="9" s="1"/>
  <c r="D1056" i="9"/>
  <c r="B1056" i="9" s="1"/>
  <c r="D1057" i="9"/>
  <c r="B1057" i="9" s="1"/>
  <c r="D1058" i="9"/>
  <c r="B1058" i="9" s="1"/>
  <c r="D1059" i="9"/>
  <c r="B1059" i="9" s="1"/>
  <c r="D1060" i="9"/>
  <c r="B1060" i="9" s="1"/>
  <c r="D1061" i="9"/>
  <c r="B1061" i="9" s="1"/>
  <c r="D1062" i="9"/>
  <c r="B1062" i="9" s="1"/>
  <c r="D1063" i="9"/>
  <c r="B1063" i="9" s="1"/>
  <c r="D1064" i="9"/>
  <c r="B1064" i="9" s="1"/>
  <c r="D1065" i="9"/>
  <c r="B1065" i="9" s="1"/>
  <c r="D1066" i="9"/>
  <c r="B1066" i="9" s="1"/>
  <c r="D1067" i="9"/>
  <c r="B1067" i="9" s="1"/>
  <c r="D1068" i="9"/>
  <c r="B1068" i="9" s="1"/>
  <c r="D1069" i="9"/>
  <c r="B1069" i="9" s="1"/>
  <c r="D1070" i="9"/>
  <c r="B1070" i="9" s="1"/>
  <c r="D1071" i="9"/>
  <c r="B1071" i="9" s="1"/>
  <c r="D1072" i="9"/>
  <c r="B1072" i="9" s="1"/>
  <c r="D1073" i="9"/>
  <c r="B1073" i="9" s="1"/>
  <c r="D1074" i="9"/>
  <c r="B1074" i="9" s="1"/>
  <c r="D1075" i="9"/>
  <c r="B1075" i="9" s="1"/>
  <c r="D1076" i="9"/>
  <c r="B1076" i="9" s="1"/>
  <c r="D1077" i="9"/>
  <c r="B1077" i="9" s="1"/>
  <c r="D1078" i="9"/>
  <c r="B1078" i="9" s="1"/>
  <c r="D1079" i="9"/>
  <c r="B1079" i="9" s="1"/>
  <c r="D1080" i="9"/>
  <c r="B1080" i="9" s="1"/>
  <c r="D1081" i="9"/>
  <c r="B1081" i="9" s="1"/>
  <c r="D1082" i="9"/>
  <c r="B1082" i="9" s="1"/>
  <c r="D1083" i="9"/>
  <c r="B1083" i="9" s="1"/>
  <c r="D1084" i="9"/>
  <c r="B1084" i="9" s="1"/>
  <c r="D1085" i="9"/>
  <c r="B1085" i="9" s="1"/>
  <c r="D1086" i="9"/>
  <c r="B1086" i="9" s="1"/>
  <c r="D1087" i="9"/>
  <c r="B1087" i="9" s="1"/>
  <c r="D1088" i="9"/>
  <c r="B1088" i="9" s="1"/>
  <c r="D1089" i="9"/>
  <c r="B1089" i="9" s="1"/>
  <c r="D1090" i="9"/>
  <c r="B1090" i="9" s="1"/>
  <c r="D1091" i="9"/>
  <c r="B1091" i="9" s="1"/>
  <c r="D1092" i="9"/>
  <c r="B1092" i="9" s="1"/>
  <c r="D1093" i="9"/>
  <c r="B1093" i="9" s="1"/>
  <c r="D1094" i="9"/>
  <c r="B1094" i="9" s="1"/>
  <c r="D1095" i="9"/>
  <c r="B1095" i="9" s="1"/>
  <c r="D1096" i="9"/>
  <c r="B1096" i="9" s="1"/>
  <c r="D1097" i="9"/>
  <c r="B1097" i="9" s="1"/>
  <c r="D1098" i="9"/>
  <c r="B1098" i="9" s="1"/>
  <c r="D1099" i="9"/>
  <c r="B1099" i="9" s="1"/>
  <c r="D1100" i="9"/>
  <c r="B1100" i="9" s="1"/>
  <c r="D1101" i="9"/>
  <c r="B1101" i="9" s="1"/>
  <c r="D1102" i="9"/>
  <c r="B1102" i="9" s="1"/>
  <c r="D1103" i="9"/>
  <c r="B1103" i="9" s="1"/>
  <c r="D1104" i="9"/>
  <c r="B1104" i="9" s="1"/>
  <c r="D1105" i="9"/>
  <c r="B1105" i="9" s="1"/>
  <c r="D1106" i="9"/>
  <c r="B1106" i="9" s="1"/>
  <c r="D1107" i="9"/>
  <c r="B1107" i="9" s="1"/>
  <c r="D1108" i="9"/>
  <c r="B1108" i="9" s="1"/>
  <c r="D1109" i="9"/>
  <c r="B1109" i="9" s="1"/>
  <c r="D1110" i="9"/>
  <c r="B1110" i="9" s="1"/>
  <c r="D1111" i="9"/>
  <c r="B1111" i="9" s="1"/>
  <c r="D1112" i="9"/>
  <c r="B1112" i="9" s="1"/>
  <c r="D1113" i="9"/>
  <c r="B1113" i="9" s="1"/>
  <c r="D1114" i="9"/>
  <c r="B1114" i="9" s="1"/>
  <c r="D1115" i="9"/>
  <c r="B1115" i="9" s="1"/>
  <c r="D1116" i="9"/>
  <c r="B1116" i="9" s="1"/>
  <c r="D1117" i="9"/>
  <c r="B1117" i="9" s="1"/>
  <c r="D1118" i="9"/>
  <c r="B1118" i="9" s="1"/>
  <c r="D1119" i="9"/>
  <c r="B1119" i="9" s="1"/>
  <c r="D1120" i="9"/>
  <c r="B1120" i="9" s="1"/>
  <c r="D1121" i="9"/>
  <c r="B1121" i="9" s="1"/>
  <c r="D1122" i="9"/>
  <c r="B1122" i="9" s="1"/>
  <c r="D1123" i="9"/>
  <c r="B1123" i="9" s="1"/>
  <c r="D1124" i="9"/>
  <c r="B1124" i="9" s="1"/>
  <c r="D1125" i="9"/>
  <c r="B1125" i="9" s="1"/>
  <c r="D1126" i="9"/>
  <c r="B1126" i="9" s="1"/>
  <c r="D1127" i="9"/>
  <c r="B1127" i="9" s="1"/>
  <c r="D1128" i="9"/>
  <c r="B1128" i="9" s="1"/>
  <c r="D1129" i="9"/>
  <c r="B1129" i="9" s="1"/>
  <c r="D1130" i="9"/>
  <c r="B1130" i="9" s="1"/>
  <c r="D1131" i="9"/>
  <c r="B1131" i="9" s="1"/>
  <c r="D1132" i="9"/>
  <c r="B1132" i="9" s="1"/>
  <c r="D1133" i="9"/>
  <c r="B1133" i="9" s="1"/>
  <c r="D1134" i="9"/>
  <c r="B1134" i="9" s="1"/>
  <c r="D1135" i="9"/>
  <c r="B1135" i="9" s="1"/>
  <c r="D1136" i="9"/>
  <c r="B1136" i="9" s="1"/>
  <c r="D1137" i="9"/>
  <c r="B1137" i="9" s="1"/>
  <c r="D1138" i="9"/>
  <c r="B1138" i="9" s="1"/>
  <c r="D1139" i="9"/>
  <c r="B1139" i="9" s="1"/>
  <c r="D1140" i="9"/>
  <c r="B1140" i="9" s="1"/>
  <c r="D1141" i="9"/>
  <c r="B1141" i="9" s="1"/>
  <c r="D1142" i="9"/>
  <c r="B1142" i="9" s="1"/>
  <c r="D1143" i="9"/>
  <c r="B1143" i="9" s="1"/>
  <c r="D1144" i="9"/>
  <c r="B1144" i="9" s="1"/>
  <c r="D1145" i="9"/>
  <c r="B1145" i="9" s="1"/>
  <c r="D1146" i="9"/>
  <c r="B1146" i="9" s="1"/>
  <c r="D1147" i="9"/>
  <c r="B1147" i="9" s="1"/>
  <c r="D1148" i="9"/>
  <c r="B1148" i="9" s="1"/>
  <c r="D1149" i="9"/>
  <c r="B1149" i="9" s="1"/>
  <c r="D1150" i="9"/>
  <c r="B1150" i="9" s="1"/>
  <c r="D1151" i="9"/>
  <c r="B1151" i="9" s="1"/>
  <c r="D1152" i="9"/>
  <c r="B1152" i="9" s="1"/>
  <c r="D1153" i="9"/>
  <c r="B1153" i="9" s="1"/>
  <c r="D1154" i="9"/>
  <c r="B1154" i="9" s="1"/>
  <c r="D1155" i="9"/>
  <c r="B1155" i="9" s="1"/>
  <c r="D1156" i="9"/>
  <c r="B1156" i="9" s="1"/>
  <c r="D1157" i="9"/>
  <c r="B1157" i="9" s="1"/>
  <c r="D1158" i="9"/>
  <c r="B1158" i="9" s="1"/>
  <c r="D1159" i="9"/>
  <c r="B1159" i="9" s="1"/>
  <c r="D1160" i="9"/>
  <c r="B1160" i="9" s="1"/>
  <c r="D1161" i="9"/>
  <c r="B1161" i="9" s="1"/>
  <c r="D1162" i="9"/>
  <c r="B1162" i="9" s="1"/>
  <c r="D1163" i="9"/>
  <c r="B1163" i="9" s="1"/>
  <c r="D1164" i="9"/>
  <c r="B1164" i="9" s="1"/>
  <c r="D1165" i="9"/>
  <c r="B1165" i="9" s="1"/>
  <c r="D1166" i="9"/>
  <c r="B1166" i="9" s="1"/>
  <c r="D1167" i="9"/>
  <c r="B1167" i="9" s="1"/>
  <c r="D1168" i="9"/>
  <c r="B1168" i="9" s="1"/>
  <c r="D1169" i="9"/>
  <c r="B1169" i="9" s="1"/>
  <c r="D1170" i="9"/>
  <c r="B1170" i="9" s="1"/>
  <c r="D1171" i="9"/>
  <c r="B1171" i="9" s="1"/>
  <c r="D1172" i="9"/>
  <c r="B1172" i="9" s="1"/>
  <c r="D1173" i="9"/>
  <c r="B1173" i="9" s="1"/>
  <c r="D1174" i="9"/>
  <c r="B1174" i="9" s="1"/>
  <c r="D1175" i="9"/>
  <c r="B1175" i="9" s="1"/>
  <c r="D1176" i="9"/>
  <c r="B1176" i="9" s="1"/>
  <c r="D1177" i="9"/>
  <c r="B1177" i="9" s="1"/>
  <c r="D1178" i="9"/>
  <c r="B1178" i="9" s="1"/>
  <c r="D1179" i="9"/>
  <c r="B1179" i="9" s="1"/>
  <c r="D1180" i="9"/>
  <c r="B1180" i="9" s="1"/>
  <c r="D1181" i="9"/>
  <c r="B1181" i="9" s="1"/>
  <c r="D1182" i="9"/>
  <c r="B1182" i="9" s="1"/>
  <c r="D1183" i="9"/>
  <c r="B1183" i="9" s="1"/>
  <c r="D1184" i="9"/>
  <c r="B1184" i="9" s="1"/>
  <c r="D1185" i="9"/>
  <c r="B1185" i="9" s="1"/>
  <c r="D1186" i="9"/>
  <c r="B1186" i="9" s="1"/>
  <c r="D1187" i="9"/>
  <c r="B1187" i="9" s="1"/>
  <c r="D1188" i="9"/>
  <c r="B1188" i="9" s="1"/>
  <c r="D1189" i="9"/>
  <c r="B1189" i="9" s="1"/>
  <c r="D1190" i="9"/>
  <c r="B1190" i="9" s="1"/>
  <c r="D1191" i="9"/>
  <c r="B1191" i="9" s="1"/>
  <c r="D1192" i="9"/>
  <c r="B1192" i="9" s="1"/>
  <c r="D1193" i="9"/>
  <c r="B1193" i="9" s="1"/>
  <c r="D1194" i="9"/>
  <c r="B1194" i="9" s="1"/>
  <c r="D1195" i="9"/>
  <c r="B1195" i="9" s="1"/>
  <c r="D1196" i="9"/>
  <c r="B1196" i="9" s="1"/>
  <c r="D1197" i="9"/>
  <c r="B1197" i="9" s="1"/>
  <c r="D1198" i="9"/>
  <c r="B1198" i="9" s="1"/>
  <c r="D1199" i="9"/>
  <c r="B1199" i="9" s="1"/>
  <c r="D1200" i="9"/>
  <c r="B1200" i="9" s="1"/>
  <c r="D1201" i="9"/>
  <c r="B1201" i="9" s="1"/>
  <c r="D1202" i="9"/>
  <c r="B1202" i="9" s="1"/>
  <c r="D1203" i="9"/>
  <c r="B1203" i="9" s="1"/>
  <c r="D1204" i="9"/>
  <c r="B1204" i="9" s="1"/>
  <c r="D1205" i="9"/>
  <c r="B1205" i="9" s="1"/>
  <c r="D1206" i="9"/>
  <c r="B1206" i="9" s="1"/>
  <c r="D1207" i="9"/>
  <c r="B1207" i="9" s="1"/>
  <c r="D1208" i="9"/>
  <c r="B1208" i="9" s="1"/>
  <c r="D1209" i="9"/>
  <c r="B1209" i="9" s="1"/>
  <c r="D1210" i="9"/>
  <c r="B1210" i="9" s="1"/>
  <c r="D1211" i="9"/>
  <c r="B1211" i="9" s="1"/>
  <c r="D1212" i="9"/>
  <c r="B1212" i="9" s="1"/>
  <c r="D1213" i="9"/>
  <c r="B1213" i="9" s="1"/>
  <c r="D1214" i="9"/>
  <c r="B1214" i="9" s="1"/>
  <c r="D1215" i="9"/>
  <c r="B1215" i="9" s="1"/>
  <c r="D1216" i="9"/>
  <c r="B1216" i="9" s="1"/>
  <c r="D1217" i="9"/>
  <c r="B1217" i="9" s="1"/>
  <c r="D1218" i="9"/>
  <c r="B1218" i="9" s="1"/>
  <c r="D1219" i="9"/>
  <c r="B1219" i="9" s="1"/>
  <c r="D1220" i="9"/>
  <c r="B1220" i="9" s="1"/>
  <c r="D1221" i="9"/>
  <c r="B1221" i="9" s="1"/>
  <c r="D1222" i="9"/>
  <c r="B1222" i="9" s="1"/>
  <c r="D1223" i="9"/>
  <c r="B1223" i="9" s="1"/>
  <c r="D1224" i="9"/>
  <c r="B1224" i="9" s="1"/>
  <c r="D1225" i="9"/>
  <c r="B1225" i="9" s="1"/>
  <c r="D1226" i="9"/>
  <c r="B1226" i="9" s="1"/>
  <c r="D1227" i="9"/>
  <c r="B1227" i="9" s="1"/>
  <c r="D1228" i="9"/>
  <c r="B1228" i="9" s="1"/>
  <c r="D1229" i="9"/>
  <c r="B1229" i="9" s="1"/>
  <c r="D1230" i="9"/>
  <c r="B1230" i="9" s="1"/>
  <c r="D1231" i="9"/>
  <c r="B1231" i="9" s="1"/>
  <c r="D1232" i="9"/>
  <c r="B1232" i="9" s="1"/>
  <c r="D1233" i="9"/>
  <c r="B1233" i="9" s="1"/>
  <c r="D1234" i="9"/>
  <c r="B1234" i="9" s="1"/>
  <c r="D1235" i="9"/>
  <c r="B1235" i="9" s="1"/>
  <c r="D1236" i="9"/>
  <c r="B1236" i="9" s="1"/>
  <c r="D1237" i="9"/>
  <c r="B1237" i="9" s="1"/>
  <c r="D1238" i="9"/>
  <c r="B1238" i="9" s="1"/>
  <c r="D1239" i="9"/>
  <c r="B1239" i="9" s="1"/>
  <c r="D1240" i="9"/>
  <c r="B1240" i="9" s="1"/>
  <c r="D1241" i="9"/>
  <c r="B1241" i="9" s="1"/>
  <c r="D1242" i="9"/>
  <c r="B1242" i="9" s="1"/>
  <c r="D1243" i="9"/>
  <c r="B1243" i="9" s="1"/>
  <c r="D1244" i="9"/>
  <c r="B1244" i="9" s="1"/>
  <c r="D1245" i="9"/>
  <c r="B1245" i="9" s="1"/>
  <c r="D1246" i="9"/>
  <c r="B1246" i="9" s="1"/>
  <c r="D1247" i="9"/>
  <c r="B1247" i="9" s="1"/>
  <c r="D1248" i="9"/>
  <c r="B1248" i="9" s="1"/>
  <c r="D1249" i="9"/>
  <c r="B1249" i="9" s="1"/>
  <c r="D1250" i="9"/>
  <c r="B1250" i="9" s="1"/>
  <c r="D1251" i="9"/>
  <c r="B1251" i="9" s="1"/>
  <c r="D1252" i="9"/>
  <c r="B1252" i="9" s="1"/>
  <c r="D1253" i="9"/>
  <c r="B1253" i="9" s="1"/>
  <c r="D1254" i="9"/>
  <c r="B1254" i="9" s="1"/>
  <c r="D1255" i="9"/>
  <c r="B1255" i="9" s="1"/>
  <c r="D1256" i="9"/>
  <c r="B1256" i="9" s="1"/>
  <c r="D1257" i="9"/>
  <c r="B1257" i="9" s="1"/>
  <c r="D1258" i="9"/>
  <c r="B1258" i="9" s="1"/>
  <c r="D1259" i="9"/>
  <c r="B1259" i="9" s="1"/>
  <c r="D1260" i="9"/>
  <c r="B1260" i="9" s="1"/>
  <c r="D1261" i="9"/>
  <c r="B1261" i="9" s="1"/>
  <c r="D1262" i="9"/>
  <c r="B1262" i="9" s="1"/>
  <c r="D1263" i="9"/>
  <c r="B1263" i="9" s="1"/>
  <c r="D1264" i="9"/>
  <c r="B1264" i="9" s="1"/>
  <c r="D1265" i="9"/>
  <c r="B1265" i="9" s="1"/>
  <c r="D1266" i="9"/>
  <c r="B1266" i="9" s="1"/>
  <c r="D1267" i="9"/>
  <c r="B1267" i="9" s="1"/>
  <c r="D1268" i="9"/>
  <c r="B1268" i="9" s="1"/>
  <c r="D1269" i="9"/>
  <c r="B1269" i="9" s="1"/>
  <c r="D1270" i="9"/>
  <c r="B1270" i="9" s="1"/>
  <c r="D1271" i="9"/>
  <c r="B1271" i="9" s="1"/>
  <c r="D1272" i="9"/>
  <c r="B1272" i="9" s="1"/>
  <c r="D1273" i="9"/>
  <c r="B1273" i="9" s="1"/>
  <c r="D1274" i="9"/>
  <c r="B1274" i="9" s="1"/>
  <c r="D1275" i="9"/>
  <c r="B1275" i="9" s="1"/>
  <c r="D1276" i="9"/>
  <c r="B1276" i="9" s="1"/>
  <c r="D1277" i="9"/>
  <c r="B1277" i="9" s="1"/>
  <c r="D1278" i="9"/>
  <c r="B1278" i="9" s="1"/>
  <c r="D1279" i="9"/>
  <c r="B1279" i="9" s="1"/>
  <c r="D1280" i="9"/>
  <c r="B1280" i="9" s="1"/>
  <c r="D1281" i="9"/>
  <c r="B1281" i="9" s="1"/>
  <c r="D1282" i="9"/>
  <c r="B1282" i="9" s="1"/>
  <c r="D1283" i="9"/>
  <c r="B1283" i="9" s="1"/>
  <c r="D1284" i="9"/>
  <c r="B1284" i="9" s="1"/>
  <c r="D1285" i="9"/>
  <c r="B1285" i="9" s="1"/>
  <c r="D1286" i="9"/>
  <c r="B1286" i="9" s="1"/>
  <c r="D1287" i="9"/>
  <c r="B1287" i="9" s="1"/>
  <c r="D1288" i="9"/>
  <c r="B1288" i="9" s="1"/>
  <c r="D1289" i="9"/>
  <c r="B1289" i="9" s="1"/>
  <c r="D1290" i="9"/>
  <c r="B1290" i="9" s="1"/>
  <c r="D1291" i="9"/>
  <c r="B1291" i="9" s="1"/>
  <c r="D1292" i="9"/>
  <c r="B1292" i="9" s="1"/>
  <c r="D1293" i="9"/>
  <c r="B1293" i="9" s="1"/>
  <c r="D1294" i="9"/>
  <c r="B1294" i="9" s="1"/>
  <c r="D1295" i="9"/>
  <c r="B1295" i="9" s="1"/>
  <c r="D1296" i="9"/>
  <c r="B1296" i="9" s="1"/>
  <c r="D1297" i="9"/>
  <c r="B1297" i="9" s="1"/>
  <c r="D1298" i="9"/>
  <c r="B1298" i="9" s="1"/>
  <c r="D1299" i="9"/>
  <c r="B1299" i="9" s="1"/>
  <c r="D1300" i="9"/>
  <c r="B1300" i="9" s="1"/>
  <c r="D1301" i="9"/>
  <c r="B1301" i="9" s="1"/>
  <c r="D1302" i="9"/>
  <c r="B1302" i="9" s="1"/>
  <c r="D1303" i="9"/>
  <c r="B1303" i="9" s="1"/>
  <c r="D1304" i="9"/>
  <c r="B1304" i="9" s="1"/>
  <c r="D1305" i="9"/>
  <c r="B1305" i="9" s="1"/>
  <c r="D1306" i="9"/>
  <c r="B1306" i="9" s="1"/>
  <c r="D1307" i="9"/>
  <c r="B1307" i="9" s="1"/>
  <c r="D1308" i="9"/>
  <c r="B1308" i="9" s="1"/>
  <c r="D1309" i="9"/>
  <c r="B1309" i="9" s="1"/>
  <c r="D1310" i="9"/>
  <c r="B1310" i="9" s="1"/>
  <c r="D1311" i="9"/>
  <c r="B1311" i="9" s="1"/>
  <c r="D1312" i="9"/>
  <c r="B1312" i="9" s="1"/>
  <c r="D1313" i="9"/>
  <c r="B1313" i="9" s="1"/>
  <c r="D1314" i="9"/>
  <c r="B1314" i="9" s="1"/>
  <c r="D1315" i="9"/>
  <c r="B1315" i="9" s="1"/>
  <c r="D1316" i="9"/>
  <c r="B1316" i="9" s="1"/>
  <c r="D1317" i="9"/>
  <c r="B1317" i="9" s="1"/>
  <c r="D1318" i="9"/>
  <c r="B1318" i="9" s="1"/>
  <c r="D1319" i="9"/>
  <c r="B1319" i="9" s="1"/>
  <c r="D1320" i="9"/>
  <c r="B1320" i="9" s="1"/>
  <c r="D1321" i="9"/>
  <c r="B1321" i="9" s="1"/>
  <c r="D1322" i="9"/>
  <c r="B1322" i="9" s="1"/>
  <c r="D1323" i="9"/>
  <c r="B1323" i="9" s="1"/>
  <c r="D1324" i="9"/>
  <c r="B1324" i="9" s="1"/>
  <c r="D1325" i="9"/>
  <c r="B1325" i="9" s="1"/>
  <c r="D1326" i="9"/>
  <c r="B1326" i="9" s="1"/>
  <c r="D1327" i="9"/>
  <c r="B1327" i="9" s="1"/>
  <c r="D1328" i="9"/>
  <c r="B1328" i="9" s="1"/>
  <c r="D1329" i="9"/>
  <c r="B1329" i="9" s="1"/>
  <c r="D1330" i="9"/>
  <c r="B1330" i="9" s="1"/>
  <c r="D1331" i="9"/>
  <c r="B1331" i="9" s="1"/>
  <c r="D1332" i="9"/>
  <c r="B1332" i="9" s="1"/>
  <c r="D1333" i="9"/>
  <c r="B1333" i="9" s="1"/>
  <c r="D1334" i="9"/>
  <c r="B1334" i="9" s="1"/>
  <c r="D1335" i="9"/>
  <c r="B1335" i="9" s="1"/>
  <c r="D1336" i="9"/>
  <c r="B1336" i="9" s="1"/>
  <c r="D1337" i="9"/>
  <c r="B1337" i="9" s="1"/>
  <c r="D1338" i="9"/>
  <c r="B1338" i="9" s="1"/>
  <c r="D1339" i="9"/>
  <c r="B1339" i="9" s="1"/>
  <c r="D1340" i="9"/>
  <c r="B1340" i="9" s="1"/>
  <c r="D1341" i="9"/>
  <c r="B1341" i="9" s="1"/>
  <c r="D1342" i="9"/>
  <c r="B1342" i="9" s="1"/>
  <c r="D1343" i="9"/>
  <c r="B1343" i="9" s="1"/>
  <c r="D1344" i="9"/>
  <c r="B1344" i="9" s="1"/>
  <c r="D1345" i="9"/>
  <c r="B1345" i="9" s="1"/>
  <c r="D1346" i="9"/>
  <c r="B1346" i="9" s="1"/>
  <c r="D1347" i="9"/>
  <c r="B1347" i="9" s="1"/>
  <c r="D1348" i="9"/>
  <c r="B1348" i="9" s="1"/>
  <c r="D1349" i="9"/>
  <c r="B1349" i="9" s="1"/>
  <c r="D1350" i="9"/>
  <c r="B1350" i="9" s="1"/>
  <c r="D1351" i="9"/>
  <c r="B1351" i="9" s="1"/>
  <c r="D1352" i="9"/>
  <c r="B1352" i="9" s="1"/>
  <c r="D1353" i="9"/>
  <c r="B1353" i="9" s="1"/>
  <c r="D1354" i="9"/>
  <c r="B1354" i="9" s="1"/>
  <c r="D1355" i="9"/>
  <c r="B1355" i="9" s="1"/>
  <c r="D1356" i="9"/>
  <c r="B1356" i="9" s="1"/>
  <c r="D1357" i="9"/>
  <c r="B1357" i="9" s="1"/>
  <c r="D1358" i="9"/>
  <c r="B1358" i="9" s="1"/>
  <c r="D1359" i="9"/>
  <c r="B1359" i="9" s="1"/>
  <c r="D1360" i="9"/>
  <c r="B1360" i="9" s="1"/>
  <c r="D1361" i="9"/>
  <c r="B1361" i="9" s="1"/>
  <c r="D1362" i="9"/>
  <c r="B1362" i="9" s="1"/>
  <c r="D1363" i="9"/>
  <c r="B1363" i="9" s="1"/>
  <c r="D1364" i="9"/>
  <c r="B1364" i="9" s="1"/>
  <c r="D1365" i="9"/>
  <c r="B1365" i="9" s="1"/>
  <c r="D1366" i="9"/>
  <c r="B1366" i="9" s="1"/>
  <c r="D1367" i="9"/>
  <c r="B1367" i="9" s="1"/>
  <c r="D1368" i="9"/>
  <c r="B1368" i="9" s="1"/>
  <c r="D1369" i="9"/>
  <c r="B1369" i="9" s="1"/>
  <c r="D1370" i="9"/>
  <c r="B1370" i="9" s="1"/>
  <c r="D1371" i="9"/>
  <c r="B1371" i="9" s="1"/>
  <c r="D1372" i="9"/>
  <c r="B1372" i="9" s="1"/>
  <c r="D1373" i="9"/>
  <c r="B1373" i="9" s="1"/>
  <c r="D1374" i="9"/>
  <c r="B1374" i="9" s="1"/>
  <c r="D1375" i="9"/>
  <c r="B1375" i="9" s="1"/>
  <c r="D1376" i="9"/>
  <c r="B1376" i="9" s="1"/>
  <c r="D1377" i="9"/>
  <c r="B1377" i="9" s="1"/>
  <c r="D1378" i="9"/>
  <c r="B1378" i="9" s="1"/>
  <c r="D1379" i="9"/>
  <c r="B1379" i="9" s="1"/>
  <c r="D1380" i="9"/>
  <c r="B1380" i="9" s="1"/>
  <c r="D1381" i="9"/>
  <c r="B1381" i="9" s="1"/>
  <c r="D1382" i="9"/>
  <c r="B1382" i="9" s="1"/>
  <c r="D1383" i="9"/>
  <c r="B1383" i="9" s="1"/>
  <c r="D1384" i="9"/>
  <c r="B1384" i="9" s="1"/>
  <c r="D1385" i="9"/>
  <c r="B1385" i="9" s="1"/>
  <c r="D1386" i="9"/>
  <c r="B1386" i="9" s="1"/>
  <c r="D1387" i="9"/>
  <c r="B1387" i="9" s="1"/>
  <c r="D1388" i="9"/>
  <c r="B1388" i="9" s="1"/>
  <c r="D1389" i="9"/>
  <c r="B1389" i="9" s="1"/>
  <c r="D1390" i="9"/>
  <c r="B1390" i="9" s="1"/>
  <c r="D1391" i="9"/>
  <c r="B1391" i="9" s="1"/>
  <c r="D1392" i="9"/>
  <c r="B1392" i="9" s="1"/>
  <c r="D1393" i="9"/>
  <c r="B1393" i="9" s="1"/>
  <c r="D1394" i="9"/>
  <c r="B1394" i="9" s="1"/>
  <c r="D1395" i="9"/>
  <c r="B1395" i="9" s="1"/>
  <c r="D1396" i="9"/>
  <c r="B1396" i="9" s="1"/>
  <c r="D1397" i="9"/>
  <c r="B1397" i="9" s="1"/>
  <c r="D1398" i="9"/>
  <c r="B1398" i="9" s="1"/>
  <c r="D1399" i="9"/>
  <c r="B1399" i="9" s="1"/>
  <c r="D1400" i="9"/>
  <c r="B1400" i="9" s="1"/>
  <c r="D1401" i="9"/>
  <c r="B1401" i="9" s="1"/>
  <c r="D1402" i="9"/>
  <c r="B1402" i="9" s="1"/>
  <c r="D1403" i="9"/>
  <c r="B1403" i="9" s="1"/>
  <c r="D1404" i="9"/>
  <c r="B1404" i="9" s="1"/>
  <c r="D1405" i="9"/>
  <c r="B1405" i="9" s="1"/>
  <c r="D1406" i="9"/>
  <c r="B1406" i="9" s="1"/>
  <c r="D1407" i="9"/>
  <c r="B1407" i="9" s="1"/>
  <c r="D1408" i="9"/>
  <c r="B1408" i="9" s="1"/>
  <c r="D1409" i="9"/>
  <c r="B1409" i="9" s="1"/>
  <c r="D1410" i="9"/>
  <c r="B1410" i="9" s="1"/>
  <c r="D1411" i="9"/>
  <c r="B1411" i="9" s="1"/>
  <c r="D1412" i="9"/>
  <c r="B1412" i="9" s="1"/>
  <c r="D1413" i="9"/>
  <c r="B1413" i="9" s="1"/>
  <c r="D1414" i="9"/>
  <c r="B1414" i="9" s="1"/>
  <c r="D1415" i="9"/>
  <c r="B1415" i="9" s="1"/>
  <c r="D1416" i="9"/>
  <c r="B1416" i="9" s="1"/>
  <c r="D1417" i="9"/>
  <c r="B1417" i="9" s="1"/>
  <c r="D1418" i="9"/>
  <c r="B1418" i="9" s="1"/>
  <c r="D1419" i="9"/>
  <c r="B1419" i="9" s="1"/>
  <c r="D1420" i="9"/>
  <c r="B1420" i="9" s="1"/>
  <c r="D1421" i="9"/>
  <c r="B1421" i="9" s="1"/>
  <c r="D1422" i="9"/>
  <c r="B1422" i="9" s="1"/>
  <c r="D1423" i="9"/>
  <c r="B1423" i="9" s="1"/>
  <c r="D1424" i="9"/>
  <c r="B1424" i="9" s="1"/>
  <c r="D1425" i="9"/>
  <c r="B1425" i="9" s="1"/>
  <c r="D1426" i="9"/>
  <c r="B1426" i="9" s="1"/>
  <c r="D1427" i="9"/>
  <c r="B1427" i="9" s="1"/>
  <c r="D1428" i="9"/>
  <c r="B1428" i="9" s="1"/>
  <c r="D1429" i="9"/>
  <c r="B1429" i="9" s="1"/>
  <c r="D1430" i="9"/>
  <c r="B1430" i="9" s="1"/>
  <c r="D1431" i="9"/>
  <c r="B1431" i="9" s="1"/>
  <c r="D1432" i="9"/>
  <c r="B1432" i="9" s="1"/>
  <c r="D1433" i="9"/>
  <c r="B1433" i="9" s="1"/>
  <c r="D1434" i="9"/>
  <c r="B1434" i="9" s="1"/>
  <c r="D1435" i="9"/>
  <c r="B1435" i="9" s="1"/>
  <c r="D1436" i="9"/>
  <c r="B1436" i="9" s="1"/>
  <c r="D1437" i="9"/>
  <c r="B1437" i="9" s="1"/>
  <c r="D1438" i="9"/>
  <c r="B1438" i="9" s="1"/>
  <c r="D1439" i="9"/>
  <c r="B1439" i="9" s="1"/>
  <c r="D1440" i="9"/>
  <c r="B1440" i="9" s="1"/>
  <c r="D1441" i="9"/>
  <c r="B1441" i="9" s="1"/>
  <c r="D1442" i="9"/>
  <c r="B1442" i="9" s="1"/>
  <c r="D1443" i="9"/>
  <c r="B1443" i="9" s="1"/>
  <c r="D1444" i="9"/>
  <c r="B1444" i="9" s="1"/>
  <c r="D1445" i="9"/>
  <c r="B1445" i="9" s="1"/>
  <c r="D1446" i="9"/>
  <c r="B1446" i="9" s="1"/>
  <c r="D1447" i="9"/>
  <c r="B1447" i="9" s="1"/>
  <c r="D1448" i="9"/>
  <c r="B1448" i="9" s="1"/>
  <c r="D1449" i="9"/>
  <c r="B1449" i="9" s="1"/>
  <c r="D1450" i="9"/>
  <c r="B1450" i="9" s="1"/>
  <c r="D1451" i="9"/>
  <c r="B1451" i="9" s="1"/>
  <c r="D1452" i="9"/>
  <c r="B1452" i="9" s="1"/>
  <c r="D1453" i="9"/>
  <c r="B1453" i="9" s="1"/>
  <c r="D1454" i="9"/>
  <c r="B1454" i="9" s="1"/>
  <c r="D1455" i="9"/>
  <c r="B1455" i="9" s="1"/>
  <c r="D1456" i="9"/>
  <c r="B1456" i="9" s="1"/>
  <c r="D1457" i="9"/>
  <c r="B1457" i="9" s="1"/>
  <c r="D1458" i="9"/>
  <c r="B1458" i="9" s="1"/>
  <c r="D1459" i="9"/>
  <c r="B1459" i="9" s="1"/>
  <c r="D1460" i="9"/>
  <c r="B1460" i="9" s="1"/>
  <c r="D1461" i="9"/>
  <c r="B1461" i="9" s="1"/>
  <c r="D1462" i="9"/>
  <c r="B1462" i="9" s="1"/>
  <c r="D1463" i="9"/>
  <c r="B1463" i="9" s="1"/>
  <c r="D1464" i="9"/>
  <c r="B1464" i="9" s="1"/>
  <c r="D1465" i="9"/>
  <c r="B1465" i="9" s="1"/>
  <c r="D1466" i="9"/>
  <c r="B1466" i="9" s="1"/>
  <c r="D1467" i="9"/>
  <c r="B1467" i="9" s="1"/>
  <c r="D1468" i="9"/>
  <c r="B1468" i="9" s="1"/>
  <c r="D1469" i="9"/>
  <c r="B1469" i="9" s="1"/>
  <c r="D1470" i="9"/>
  <c r="B1470" i="9" s="1"/>
  <c r="D1471" i="9"/>
  <c r="B1471" i="9" s="1"/>
  <c r="D1472" i="9"/>
  <c r="B1472" i="9" s="1"/>
  <c r="D1473" i="9"/>
  <c r="B1473" i="9" s="1"/>
  <c r="D1474" i="9"/>
  <c r="B1474" i="9" s="1"/>
  <c r="D1475" i="9"/>
  <c r="B1475" i="9" s="1"/>
  <c r="D1476" i="9"/>
  <c r="B1476" i="9" s="1"/>
  <c r="D1477" i="9"/>
  <c r="B1477" i="9" s="1"/>
  <c r="D1478" i="9"/>
  <c r="B1478" i="9" s="1"/>
  <c r="D1479" i="9"/>
  <c r="B1479" i="9" s="1"/>
  <c r="D1480" i="9"/>
  <c r="B1480" i="9" s="1"/>
  <c r="D1481" i="9"/>
  <c r="B1481" i="9" s="1"/>
  <c r="D1482" i="9"/>
  <c r="B1482" i="9" s="1"/>
  <c r="D1483" i="9"/>
  <c r="B1483" i="9" s="1"/>
  <c r="D1484" i="9"/>
  <c r="B1484" i="9" s="1"/>
  <c r="D1485" i="9"/>
  <c r="B1485" i="9" s="1"/>
  <c r="D1486" i="9"/>
  <c r="B1486" i="9" s="1"/>
  <c r="D1487" i="9"/>
  <c r="B1487" i="9" s="1"/>
  <c r="D1488" i="9"/>
  <c r="B1488" i="9" s="1"/>
  <c r="D1489" i="9"/>
  <c r="B1489" i="9" s="1"/>
  <c r="D1490" i="9"/>
  <c r="B1490" i="9" s="1"/>
  <c r="D1491" i="9"/>
  <c r="B1491" i="9" s="1"/>
  <c r="D1492" i="9"/>
  <c r="B1492" i="9" s="1"/>
  <c r="D1493" i="9"/>
  <c r="B1493" i="9" s="1"/>
  <c r="D1494" i="9"/>
  <c r="B1494" i="9" s="1"/>
  <c r="D1495" i="9"/>
  <c r="B1495" i="9" s="1"/>
  <c r="D1496" i="9"/>
  <c r="B1496" i="9" s="1"/>
  <c r="D1497" i="9"/>
  <c r="B1497" i="9" s="1"/>
  <c r="D1498" i="9"/>
  <c r="B1498" i="9" s="1"/>
  <c r="D1499" i="9"/>
  <c r="B1499" i="9" s="1"/>
  <c r="D1500" i="9"/>
  <c r="B1500" i="9" s="1"/>
  <c r="D1501" i="9"/>
  <c r="B1501" i="9" s="1"/>
  <c r="D1502" i="9"/>
  <c r="B1502" i="9" s="1"/>
  <c r="D1503" i="9"/>
  <c r="B1503" i="9" s="1"/>
  <c r="D1504" i="9"/>
  <c r="B1504" i="9" s="1"/>
  <c r="D1505" i="9"/>
  <c r="B1505" i="9" s="1"/>
  <c r="D1506" i="9"/>
  <c r="B1506" i="9" s="1"/>
  <c r="D1507" i="9"/>
  <c r="B1507" i="9" s="1"/>
  <c r="D1508" i="9"/>
  <c r="B1508" i="9" s="1"/>
  <c r="D1509" i="9"/>
  <c r="B1509" i="9" s="1"/>
  <c r="D1510" i="9"/>
  <c r="B1510" i="9" s="1"/>
  <c r="D1511" i="9"/>
  <c r="B1511" i="9" s="1"/>
  <c r="D1512" i="9"/>
  <c r="B1512" i="9" s="1"/>
  <c r="D1513" i="9"/>
  <c r="B1513" i="9" s="1"/>
  <c r="D1514" i="9"/>
  <c r="B1514" i="9" s="1"/>
  <c r="D1515" i="9"/>
  <c r="B1515" i="9" s="1"/>
  <c r="D1516" i="9"/>
  <c r="B1516" i="9" s="1"/>
  <c r="D1517" i="9"/>
  <c r="B1517" i="9" s="1"/>
  <c r="D1518" i="9"/>
  <c r="B1518" i="9" s="1"/>
  <c r="D1519" i="9"/>
  <c r="B1519" i="9" s="1"/>
  <c r="D1520" i="9"/>
  <c r="B1520" i="9" s="1"/>
  <c r="D1521" i="9"/>
  <c r="B1521" i="9" s="1"/>
  <c r="D1522" i="9"/>
  <c r="B1522" i="9" s="1"/>
  <c r="D1523" i="9"/>
  <c r="B1523" i="9" s="1"/>
  <c r="D1524" i="9"/>
  <c r="B1524" i="9" s="1"/>
  <c r="D1525" i="9"/>
  <c r="B1525" i="9" s="1"/>
  <c r="D1526" i="9"/>
  <c r="B1526" i="9" s="1"/>
  <c r="D1527" i="9"/>
  <c r="B1527" i="9" s="1"/>
  <c r="D1528" i="9"/>
  <c r="B1528" i="9" s="1"/>
  <c r="D1529" i="9"/>
  <c r="B1529" i="9" s="1"/>
  <c r="D1530" i="9"/>
  <c r="B1530" i="9" s="1"/>
  <c r="D1531" i="9"/>
  <c r="B1531" i="9" s="1"/>
  <c r="D1532" i="9"/>
  <c r="B1532" i="9" s="1"/>
  <c r="D1533" i="9"/>
  <c r="B1533" i="9" s="1"/>
  <c r="D1534" i="9"/>
  <c r="B1534" i="9" s="1"/>
  <c r="D1535" i="9"/>
  <c r="B1535" i="9" s="1"/>
  <c r="D1536" i="9"/>
  <c r="B1536" i="9" s="1"/>
  <c r="D1537" i="9"/>
  <c r="B1537" i="9" s="1"/>
  <c r="D1538" i="9"/>
  <c r="B1538" i="9" s="1"/>
  <c r="D1539" i="9"/>
  <c r="B1539" i="9" s="1"/>
  <c r="D1540" i="9"/>
  <c r="B1540" i="9" s="1"/>
  <c r="D1541" i="9"/>
  <c r="B1541" i="9" s="1"/>
  <c r="D1542" i="9"/>
  <c r="B1542" i="9" s="1"/>
  <c r="D1543" i="9"/>
  <c r="B1543" i="9" s="1"/>
  <c r="D1544" i="9"/>
  <c r="B1544" i="9" s="1"/>
  <c r="D1545" i="9"/>
  <c r="B1545" i="9" s="1"/>
  <c r="D1546" i="9"/>
  <c r="B1546" i="9" s="1"/>
  <c r="D1547" i="9"/>
  <c r="B1547" i="9" s="1"/>
  <c r="D1548" i="9"/>
  <c r="B1548" i="9" s="1"/>
  <c r="D1549" i="9"/>
  <c r="B1549" i="9" s="1"/>
  <c r="D1550" i="9"/>
  <c r="B1550" i="9" s="1"/>
  <c r="D1551" i="9"/>
  <c r="B1551" i="9" s="1"/>
  <c r="D1552" i="9"/>
  <c r="B1552" i="9" s="1"/>
  <c r="D1553" i="9"/>
  <c r="B1553" i="9" s="1"/>
  <c r="D1554" i="9"/>
  <c r="B1554" i="9" s="1"/>
  <c r="D1555" i="9"/>
  <c r="B1555" i="9" s="1"/>
  <c r="D1556" i="9"/>
  <c r="B1556" i="9" s="1"/>
  <c r="D1557" i="9"/>
  <c r="B1557" i="9" s="1"/>
  <c r="D1558" i="9"/>
  <c r="B1558" i="9" s="1"/>
  <c r="D1559" i="9"/>
  <c r="B1559" i="9" s="1"/>
  <c r="D1560" i="9"/>
  <c r="B1560" i="9" s="1"/>
  <c r="D1561" i="9"/>
  <c r="B1561" i="9" s="1"/>
  <c r="D1562" i="9"/>
  <c r="B1562" i="9" s="1"/>
  <c r="D1563" i="9"/>
  <c r="B1563" i="9" s="1"/>
  <c r="D1564" i="9"/>
  <c r="B1564" i="9" s="1"/>
  <c r="D1565" i="9"/>
  <c r="B1565" i="9" s="1"/>
  <c r="D1566" i="9"/>
  <c r="B1566" i="9" s="1"/>
  <c r="D1567" i="9"/>
  <c r="B1567" i="9" s="1"/>
  <c r="D1568" i="9"/>
  <c r="B1568" i="9" s="1"/>
  <c r="D1569" i="9"/>
  <c r="B1569" i="9" s="1"/>
  <c r="D1570" i="9"/>
  <c r="B1570" i="9" s="1"/>
  <c r="D1571" i="9"/>
  <c r="B1571" i="9" s="1"/>
  <c r="D1572" i="9"/>
  <c r="B1572" i="9" s="1"/>
  <c r="D1573" i="9"/>
  <c r="B1573" i="9" s="1"/>
  <c r="D1574" i="9"/>
  <c r="B1574" i="9" s="1"/>
  <c r="D1575" i="9"/>
  <c r="B1575" i="9" s="1"/>
  <c r="D1576" i="9"/>
  <c r="B1576" i="9" s="1"/>
  <c r="D1577" i="9"/>
  <c r="B1577" i="9" s="1"/>
  <c r="D1578" i="9"/>
  <c r="B1578" i="9" s="1"/>
  <c r="D1579" i="9"/>
  <c r="B1579" i="9" s="1"/>
  <c r="D1580" i="9"/>
  <c r="B1580" i="9" s="1"/>
  <c r="D1581" i="9"/>
  <c r="B1581" i="9" s="1"/>
  <c r="D1582" i="9"/>
  <c r="B1582" i="9" s="1"/>
  <c r="D1583" i="9"/>
  <c r="B1583" i="9" s="1"/>
  <c r="D1584" i="9"/>
  <c r="B1584" i="9" s="1"/>
  <c r="D1585" i="9"/>
  <c r="B1585" i="9" s="1"/>
  <c r="D1586" i="9"/>
  <c r="B1586" i="9" s="1"/>
  <c r="D1587" i="9"/>
  <c r="B1587" i="9" s="1"/>
  <c r="D1588" i="9"/>
  <c r="B1588" i="9" s="1"/>
  <c r="D1589" i="9"/>
  <c r="B1589" i="9" s="1"/>
  <c r="D1590" i="9"/>
  <c r="B1590" i="9" s="1"/>
  <c r="D1591" i="9"/>
  <c r="B1591" i="9" s="1"/>
  <c r="D1592" i="9"/>
  <c r="B1592" i="9" s="1"/>
  <c r="D1593" i="9"/>
  <c r="B1593" i="9" s="1"/>
  <c r="D1594" i="9"/>
  <c r="B1594" i="9" s="1"/>
  <c r="D1595" i="9"/>
  <c r="B1595" i="9" s="1"/>
  <c r="D1596" i="9"/>
  <c r="B1596" i="9" s="1"/>
  <c r="D1597" i="9"/>
  <c r="B1597" i="9" s="1"/>
  <c r="D1598" i="9"/>
  <c r="B1598" i="9" s="1"/>
  <c r="D1599" i="9"/>
  <c r="B1599" i="9" s="1"/>
  <c r="D1600" i="9"/>
  <c r="B1600" i="9" s="1"/>
  <c r="D1601" i="9"/>
  <c r="B1601" i="9" s="1"/>
  <c r="D1602" i="9"/>
  <c r="B1602" i="9" s="1"/>
  <c r="D1603" i="9"/>
  <c r="B1603" i="9" s="1"/>
  <c r="D1604" i="9"/>
  <c r="B1604" i="9" s="1"/>
  <c r="D1605" i="9"/>
  <c r="B1605" i="9" s="1"/>
  <c r="D1606" i="9"/>
  <c r="B1606" i="9" s="1"/>
  <c r="D1607" i="9"/>
  <c r="B1607" i="9" s="1"/>
  <c r="D1608" i="9"/>
  <c r="B1608" i="9" s="1"/>
  <c r="D1609" i="9"/>
  <c r="B1609" i="9" s="1"/>
  <c r="D1610" i="9"/>
  <c r="B1610" i="9" s="1"/>
  <c r="D1611" i="9"/>
  <c r="B1611" i="9" s="1"/>
  <c r="D1612" i="9"/>
  <c r="B1612" i="9" s="1"/>
  <c r="D1613" i="9"/>
  <c r="B1613" i="9" s="1"/>
  <c r="D1614" i="9"/>
  <c r="B1614" i="9" s="1"/>
  <c r="D1615" i="9"/>
  <c r="B1615" i="9" s="1"/>
  <c r="D1616" i="9"/>
  <c r="B1616" i="9" s="1"/>
  <c r="D1617" i="9"/>
  <c r="B1617" i="9" s="1"/>
  <c r="D1618" i="9"/>
  <c r="B1618" i="9" s="1"/>
  <c r="D1619" i="9"/>
  <c r="B1619" i="9" s="1"/>
  <c r="D1620" i="9"/>
  <c r="B1620" i="9" s="1"/>
  <c r="D1621" i="9"/>
  <c r="B1621" i="9" s="1"/>
  <c r="D1622" i="9"/>
  <c r="B1622" i="9" s="1"/>
  <c r="D1623" i="9"/>
  <c r="B1623" i="9" s="1"/>
  <c r="D1624" i="9"/>
  <c r="B1624" i="9" s="1"/>
  <c r="D1625" i="9"/>
  <c r="B1625" i="9" s="1"/>
  <c r="D1626" i="9"/>
  <c r="B1626" i="9" s="1"/>
  <c r="D1627" i="9"/>
  <c r="B1627" i="9" s="1"/>
  <c r="D1628" i="9"/>
  <c r="B1628" i="9" s="1"/>
  <c r="D1629" i="9"/>
  <c r="B1629" i="9" s="1"/>
  <c r="D1630" i="9"/>
  <c r="B1630" i="9" s="1"/>
  <c r="D1631" i="9"/>
  <c r="B1631" i="9" s="1"/>
  <c r="D1632" i="9"/>
  <c r="B1632" i="9" s="1"/>
  <c r="D1633" i="9"/>
  <c r="B1633" i="9" s="1"/>
  <c r="D1634" i="9"/>
  <c r="B1634" i="9" s="1"/>
  <c r="D1635" i="9"/>
  <c r="B1635" i="9" s="1"/>
  <c r="D1636" i="9"/>
  <c r="B1636" i="9" s="1"/>
  <c r="D1637" i="9"/>
  <c r="B1637" i="9" s="1"/>
  <c r="D1638" i="9"/>
  <c r="B1638" i="9" s="1"/>
  <c r="D1639" i="9"/>
  <c r="B1639" i="9" s="1"/>
  <c r="D1640" i="9"/>
  <c r="B1640" i="9" s="1"/>
  <c r="D1641" i="9"/>
  <c r="B1641" i="9" s="1"/>
  <c r="D1642" i="9"/>
  <c r="B1642" i="9" s="1"/>
  <c r="D1643" i="9"/>
  <c r="B1643" i="9" s="1"/>
  <c r="D1644" i="9"/>
  <c r="B1644" i="9" s="1"/>
  <c r="D1645" i="9"/>
  <c r="B1645" i="9" s="1"/>
  <c r="D1646" i="9"/>
  <c r="B1646" i="9" s="1"/>
  <c r="D1647" i="9"/>
  <c r="B1647" i="9" s="1"/>
  <c r="D1648" i="9"/>
  <c r="B1648" i="9" s="1"/>
  <c r="D1649" i="9"/>
  <c r="B1649" i="9" s="1"/>
  <c r="D1650" i="9"/>
  <c r="B1650" i="9" s="1"/>
  <c r="D1651" i="9"/>
  <c r="B1651" i="9" s="1"/>
  <c r="D1652" i="9"/>
  <c r="B1652" i="9" s="1"/>
  <c r="D1653" i="9"/>
  <c r="B1653" i="9" s="1"/>
  <c r="D1654" i="9"/>
  <c r="B1654" i="9" s="1"/>
  <c r="D1655" i="9"/>
  <c r="B1655" i="9" s="1"/>
  <c r="D1656" i="9"/>
  <c r="B1656" i="9" s="1"/>
  <c r="D1657" i="9"/>
  <c r="B1657" i="9" s="1"/>
  <c r="D1658" i="9"/>
  <c r="B1658" i="9" s="1"/>
  <c r="D1659" i="9"/>
  <c r="B1659" i="9" s="1"/>
  <c r="D1660" i="9"/>
  <c r="B1660" i="9" s="1"/>
  <c r="D1661" i="9"/>
  <c r="B1661" i="9" s="1"/>
  <c r="D1662" i="9"/>
  <c r="B1662" i="9" s="1"/>
  <c r="D1663" i="9"/>
  <c r="B1663" i="9" s="1"/>
  <c r="D1664" i="9"/>
  <c r="B1664" i="9" s="1"/>
  <c r="D1665" i="9"/>
  <c r="B1665" i="9" s="1"/>
  <c r="D1666" i="9"/>
  <c r="B1666" i="9" s="1"/>
  <c r="D1667" i="9"/>
  <c r="B1667" i="9" s="1"/>
  <c r="D1668" i="9"/>
  <c r="B1668" i="9" s="1"/>
  <c r="D1669" i="9"/>
  <c r="B1669" i="9" s="1"/>
  <c r="D1670" i="9"/>
  <c r="B1670" i="9" s="1"/>
  <c r="D1671" i="9"/>
  <c r="B1671" i="9" s="1"/>
  <c r="D1672" i="9"/>
  <c r="B1672" i="9" s="1"/>
  <c r="D1673" i="9"/>
  <c r="B1673" i="9" s="1"/>
  <c r="D1674" i="9"/>
  <c r="B1674" i="9" s="1"/>
  <c r="D1675" i="9"/>
  <c r="B1675" i="9" s="1"/>
  <c r="D1676" i="9"/>
  <c r="B1676" i="9" s="1"/>
  <c r="D1677" i="9"/>
  <c r="B1677" i="9" s="1"/>
  <c r="D1678" i="9"/>
  <c r="B1678" i="9" s="1"/>
  <c r="D1679" i="9"/>
  <c r="B1679" i="9" s="1"/>
  <c r="D1680" i="9"/>
  <c r="B1680" i="9" s="1"/>
  <c r="D1681" i="9"/>
  <c r="B1681" i="9" s="1"/>
  <c r="D1682" i="9"/>
  <c r="B1682" i="9" s="1"/>
  <c r="D1683" i="9"/>
  <c r="B1683" i="9" s="1"/>
  <c r="D1684" i="9"/>
  <c r="B1684" i="9" s="1"/>
  <c r="D1685" i="9"/>
  <c r="B1685" i="9" s="1"/>
  <c r="D1686" i="9"/>
  <c r="B1686" i="9" s="1"/>
  <c r="D1687" i="9"/>
  <c r="B1687" i="9" s="1"/>
  <c r="D1688" i="9"/>
  <c r="B1688" i="9" s="1"/>
  <c r="D1689" i="9"/>
  <c r="B1689" i="9" s="1"/>
  <c r="D1690" i="9"/>
  <c r="B1690" i="9" s="1"/>
  <c r="D1691" i="9"/>
  <c r="B1691" i="9" s="1"/>
  <c r="D1692" i="9"/>
  <c r="B1692" i="9" s="1"/>
  <c r="D1693" i="9"/>
  <c r="B1693" i="9" s="1"/>
  <c r="D1694" i="9"/>
  <c r="B1694" i="9" s="1"/>
  <c r="D1695" i="9"/>
  <c r="B1695" i="9" s="1"/>
  <c r="D1696" i="9"/>
  <c r="B1696" i="9" s="1"/>
  <c r="D1697" i="9"/>
  <c r="B1697" i="9" s="1"/>
  <c r="D1698" i="9"/>
  <c r="B1698" i="9" s="1"/>
  <c r="D1699" i="9"/>
  <c r="B1699" i="9" s="1"/>
  <c r="D1700" i="9"/>
  <c r="B1700" i="9" s="1"/>
  <c r="D1701" i="9"/>
  <c r="B1701" i="9" s="1"/>
  <c r="D1702" i="9"/>
  <c r="B1702" i="9" s="1"/>
  <c r="D1703" i="9"/>
  <c r="B1703" i="9" s="1"/>
  <c r="D1704" i="9"/>
  <c r="B1704" i="9" s="1"/>
  <c r="D1705" i="9"/>
  <c r="B1705" i="9" s="1"/>
  <c r="D1706" i="9"/>
  <c r="B1706" i="9" s="1"/>
  <c r="D1707" i="9"/>
  <c r="B1707" i="9" s="1"/>
  <c r="D1708" i="9"/>
  <c r="B1708" i="9" s="1"/>
  <c r="D1709" i="9"/>
  <c r="B1709" i="9" s="1"/>
  <c r="D1710" i="9"/>
  <c r="B1710" i="9" s="1"/>
  <c r="D1711" i="9"/>
  <c r="B1711" i="9" s="1"/>
  <c r="D1712" i="9"/>
  <c r="B1712" i="9" s="1"/>
  <c r="D1713" i="9"/>
  <c r="B1713" i="9" s="1"/>
  <c r="D1714" i="9"/>
  <c r="B1714" i="9" s="1"/>
  <c r="D1715" i="9"/>
  <c r="B1715" i="9" s="1"/>
  <c r="D1716" i="9"/>
  <c r="B1716" i="9" s="1"/>
  <c r="D1717" i="9"/>
  <c r="B1717" i="9" s="1"/>
  <c r="D1718" i="9"/>
  <c r="B1718" i="9" s="1"/>
  <c r="D1719" i="9"/>
  <c r="B1719" i="9" s="1"/>
  <c r="D1720" i="9"/>
  <c r="B1720" i="9" s="1"/>
  <c r="D1721" i="9"/>
  <c r="B1721" i="9" s="1"/>
  <c r="D1722" i="9"/>
  <c r="B1722" i="9" s="1"/>
  <c r="D1723" i="9"/>
  <c r="B1723" i="9" s="1"/>
  <c r="D1724" i="9"/>
  <c r="B1724" i="9" s="1"/>
  <c r="D1725" i="9"/>
  <c r="B1725" i="9" s="1"/>
  <c r="D1726" i="9"/>
  <c r="B1726" i="9" s="1"/>
  <c r="D1727" i="9"/>
  <c r="B1727" i="9" s="1"/>
  <c r="D1728" i="9"/>
  <c r="B1728" i="9" s="1"/>
  <c r="D1729" i="9"/>
  <c r="B1729" i="9" s="1"/>
  <c r="D1730" i="9"/>
  <c r="B1730" i="9" s="1"/>
  <c r="D1731" i="9"/>
  <c r="B1731" i="9" s="1"/>
  <c r="D1732" i="9"/>
  <c r="B1732" i="9" s="1"/>
  <c r="D1733" i="9"/>
  <c r="B1733" i="9" s="1"/>
  <c r="D1734" i="9"/>
  <c r="B1734" i="9" s="1"/>
  <c r="D1735" i="9"/>
  <c r="B1735" i="9" s="1"/>
  <c r="D1736" i="9"/>
  <c r="B1736" i="9" s="1"/>
  <c r="D1737" i="9"/>
  <c r="B1737" i="9" s="1"/>
  <c r="D1738" i="9"/>
  <c r="B1738" i="9" s="1"/>
  <c r="D1739" i="9"/>
  <c r="B1739" i="9" s="1"/>
  <c r="D1740" i="9"/>
  <c r="B1740" i="9" s="1"/>
  <c r="D1741" i="9"/>
  <c r="B1741" i="9" s="1"/>
  <c r="D1742" i="9"/>
  <c r="B1742" i="9" s="1"/>
  <c r="D1743" i="9"/>
  <c r="B1743" i="9" s="1"/>
  <c r="D1744" i="9"/>
  <c r="B1744" i="9" s="1"/>
  <c r="D1745" i="9"/>
  <c r="B1745" i="9" s="1"/>
  <c r="D1746" i="9"/>
  <c r="B1746" i="9" s="1"/>
  <c r="D1747" i="9"/>
  <c r="B1747" i="9" s="1"/>
  <c r="D1748" i="9"/>
  <c r="B1748" i="9" s="1"/>
  <c r="D1749" i="9"/>
  <c r="B1749" i="9" s="1"/>
  <c r="D1750" i="9"/>
  <c r="B1750" i="9" s="1"/>
  <c r="D1751" i="9"/>
  <c r="B1751" i="9" s="1"/>
  <c r="D1752" i="9"/>
  <c r="B1752" i="9" s="1"/>
  <c r="D1753" i="9"/>
  <c r="B1753" i="9" s="1"/>
  <c r="D1754" i="9"/>
  <c r="B1754" i="9" s="1"/>
  <c r="D1755" i="9"/>
  <c r="B1755" i="9" s="1"/>
  <c r="D1756" i="9"/>
  <c r="B1756" i="9" s="1"/>
  <c r="D1757" i="9"/>
  <c r="B1757" i="9" s="1"/>
  <c r="D1758" i="9"/>
  <c r="B1758" i="9" s="1"/>
  <c r="D1759" i="9"/>
  <c r="B1759" i="9" s="1"/>
  <c r="D1760" i="9"/>
  <c r="B1760" i="9" s="1"/>
  <c r="D1761" i="9"/>
  <c r="B1761" i="9" s="1"/>
  <c r="D1762" i="9"/>
  <c r="B1762" i="9" s="1"/>
  <c r="D1763" i="9"/>
  <c r="B1763" i="9" s="1"/>
  <c r="D1764" i="9"/>
  <c r="B1764" i="9" s="1"/>
  <c r="D1765" i="9"/>
  <c r="B1765" i="9" s="1"/>
  <c r="D1766" i="9"/>
  <c r="B1766" i="9" s="1"/>
  <c r="D1767" i="9"/>
  <c r="B1767" i="9" s="1"/>
  <c r="D1768" i="9"/>
  <c r="B1768" i="9" s="1"/>
  <c r="D1769" i="9"/>
  <c r="B1769" i="9" s="1"/>
  <c r="D1770" i="9"/>
  <c r="B1770" i="9" s="1"/>
  <c r="D1771" i="9"/>
  <c r="B1771" i="9" s="1"/>
  <c r="D1772" i="9"/>
  <c r="B1772" i="9" s="1"/>
  <c r="D1773" i="9"/>
  <c r="B1773" i="9" s="1"/>
  <c r="D1774" i="9"/>
  <c r="B1774" i="9" s="1"/>
  <c r="D1775" i="9"/>
  <c r="B1775" i="9" s="1"/>
  <c r="D1776" i="9"/>
  <c r="B1776" i="9" s="1"/>
  <c r="D1777" i="9"/>
  <c r="B1777" i="9" s="1"/>
  <c r="D1778" i="9"/>
  <c r="B1778" i="9" s="1"/>
  <c r="D1779" i="9"/>
  <c r="B1779" i="9" s="1"/>
  <c r="D1780" i="9"/>
  <c r="B1780" i="9" s="1"/>
  <c r="D1781" i="9"/>
  <c r="B1781" i="9" s="1"/>
  <c r="D1782" i="9"/>
  <c r="B1782" i="9" s="1"/>
  <c r="D1783" i="9"/>
  <c r="B1783" i="9" s="1"/>
  <c r="D1784" i="9"/>
  <c r="B1784" i="9" s="1"/>
  <c r="D1785" i="9"/>
  <c r="B1785" i="9" s="1"/>
  <c r="D1786" i="9"/>
  <c r="B1786" i="9" s="1"/>
  <c r="D1787" i="9"/>
  <c r="B1787" i="9" s="1"/>
  <c r="D1788" i="9"/>
  <c r="B1788" i="9" s="1"/>
  <c r="D1789" i="9"/>
  <c r="B1789" i="9" s="1"/>
  <c r="D1790" i="9"/>
  <c r="B1790" i="9" s="1"/>
  <c r="D1791" i="9"/>
  <c r="B1791" i="9" s="1"/>
  <c r="D1792" i="9"/>
  <c r="B1792" i="9" s="1"/>
  <c r="D1793" i="9"/>
  <c r="B1793" i="9" s="1"/>
  <c r="D1794" i="9"/>
  <c r="B1794" i="9" s="1"/>
  <c r="D1795" i="9"/>
  <c r="B1795" i="9" s="1"/>
  <c r="D1796" i="9"/>
  <c r="B1796" i="9" s="1"/>
  <c r="D1797" i="9"/>
  <c r="B1797" i="9" s="1"/>
  <c r="D1798" i="9"/>
  <c r="B1798" i="9" s="1"/>
  <c r="D1799" i="9"/>
  <c r="B1799" i="9" s="1"/>
  <c r="D1800" i="9"/>
  <c r="B1800" i="9" s="1"/>
  <c r="D1801" i="9"/>
  <c r="B1801" i="9" s="1"/>
  <c r="D1802" i="9"/>
  <c r="B1802" i="9" s="1"/>
  <c r="D1803" i="9"/>
  <c r="B1803" i="9" s="1"/>
  <c r="D1804" i="9"/>
  <c r="B1804" i="9" s="1"/>
  <c r="D1805" i="9"/>
  <c r="B1805" i="9" s="1"/>
  <c r="D1806" i="9"/>
  <c r="B1806" i="9" s="1"/>
  <c r="D1807" i="9"/>
  <c r="B1807" i="9" s="1"/>
  <c r="D1808" i="9"/>
  <c r="B1808" i="9" s="1"/>
  <c r="D1809" i="9"/>
  <c r="B1809" i="9" s="1"/>
  <c r="D1810" i="9"/>
  <c r="B1810" i="9" s="1"/>
  <c r="D1811" i="9"/>
  <c r="B1811" i="9" s="1"/>
  <c r="D1812" i="9"/>
  <c r="B1812" i="9" s="1"/>
  <c r="D1813" i="9"/>
  <c r="B1813" i="9" s="1"/>
  <c r="D1814" i="9"/>
  <c r="B1814" i="9" s="1"/>
  <c r="D1815" i="9"/>
  <c r="B1815" i="9" s="1"/>
  <c r="D1816" i="9"/>
  <c r="B1816" i="9" s="1"/>
  <c r="D1817" i="9"/>
  <c r="B1817" i="9" s="1"/>
  <c r="D1818" i="9"/>
  <c r="B1818" i="9" s="1"/>
  <c r="D1819" i="9"/>
  <c r="B1819" i="9" s="1"/>
  <c r="D1820" i="9"/>
  <c r="B1820" i="9" s="1"/>
  <c r="D1821" i="9"/>
  <c r="B1821" i="9" s="1"/>
  <c r="D1822" i="9"/>
  <c r="B1822" i="9" s="1"/>
  <c r="D1823" i="9"/>
  <c r="B1823" i="9" s="1"/>
  <c r="D1824" i="9"/>
  <c r="B1824" i="9" s="1"/>
  <c r="D1825" i="9"/>
  <c r="B1825" i="9" s="1"/>
  <c r="D1826" i="9"/>
  <c r="B1826" i="9" s="1"/>
  <c r="D1827" i="9"/>
  <c r="B1827" i="9" s="1"/>
  <c r="D1828" i="9"/>
  <c r="B1828" i="9" s="1"/>
  <c r="D1829" i="9"/>
  <c r="B1829" i="9" s="1"/>
  <c r="D1830" i="9"/>
  <c r="B1830" i="9" s="1"/>
  <c r="D1831" i="9"/>
  <c r="B1831" i="9" s="1"/>
  <c r="D1832" i="9"/>
  <c r="B1832" i="9" s="1"/>
  <c r="D1833" i="9"/>
  <c r="B1833" i="9" s="1"/>
  <c r="D1834" i="9"/>
  <c r="B1834" i="9" s="1"/>
  <c r="D1835" i="9"/>
  <c r="B1835" i="9" s="1"/>
  <c r="D1836" i="9"/>
  <c r="B1836" i="9" s="1"/>
  <c r="D1837" i="9"/>
  <c r="B1837" i="9" s="1"/>
  <c r="D1838" i="9"/>
  <c r="B1838" i="9" s="1"/>
  <c r="D1839" i="9"/>
  <c r="B1839" i="9" s="1"/>
  <c r="D1840" i="9"/>
  <c r="B1840" i="9" s="1"/>
  <c r="D1841" i="9"/>
  <c r="B1841" i="9" s="1"/>
  <c r="D1842" i="9"/>
  <c r="B1842" i="9" s="1"/>
  <c r="D1843" i="9"/>
  <c r="B1843" i="9" s="1"/>
  <c r="D1844" i="9"/>
  <c r="B1844" i="9" s="1"/>
  <c r="D1845" i="9"/>
  <c r="B1845" i="9" s="1"/>
  <c r="D1846" i="9"/>
  <c r="B1846" i="9" s="1"/>
  <c r="D1847" i="9"/>
  <c r="B1847" i="9" s="1"/>
  <c r="D1848" i="9"/>
  <c r="B1848" i="9" s="1"/>
  <c r="D1849" i="9"/>
  <c r="B1849" i="9" s="1"/>
  <c r="D1850" i="9"/>
  <c r="B1850" i="9" s="1"/>
  <c r="D1851" i="9"/>
  <c r="B1851" i="9" s="1"/>
  <c r="D1852" i="9"/>
  <c r="B1852" i="9" s="1"/>
  <c r="D1853" i="9"/>
  <c r="B1853" i="9" s="1"/>
  <c r="D1854" i="9"/>
  <c r="B1854" i="9" s="1"/>
  <c r="D1855" i="9"/>
  <c r="B1855" i="9" s="1"/>
  <c r="D1856" i="9"/>
  <c r="B1856" i="9" s="1"/>
  <c r="D1857" i="9"/>
  <c r="B1857" i="9" s="1"/>
  <c r="D1858" i="9"/>
  <c r="B1858" i="9" s="1"/>
  <c r="D1859" i="9"/>
  <c r="B1859" i="9" s="1"/>
  <c r="D1860" i="9"/>
  <c r="B1860" i="9" s="1"/>
  <c r="D1861" i="9"/>
  <c r="B1861" i="9" s="1"/>
  <c r="D1862" i="9"/>
  <c r="B1862" i="9" s="1"/>
  <c r="D1863" i="9"/>
  <c r="B1863" i="9" s="1"/>
  <c r="D1864" i="9"/>
  <c r="B1864" i="9" s="1"/>
  <c r="D1865" i="9"/>
  <c r="B1865" i="9" s="1"/>
  <c r="D1866" i="9"/>
  <c r="B1866" i="9" s="1"/>
  <c r="D1867" i="9"/>
  <c r="B1867" i="9" s="1"/>
  <c r="D1868" i="9"/>
  <c r="B1868" i="9" s="1"/>
  <c r="D1869" i="9"/>
  <c r="B1869" i="9" s="1"/>
  <c r="D1870" i="9"/>
  <c r="B1870" i="9" s="1"/>
  <c r="D1871" i="9"/>
  <c r="B1871" i="9" s="1"/>
  <c r="D1872" i="9"/>
  <c r="B1872" i="9" s="1"/>
  <c r="D1873" i="9"/>
  <c r="B1873" i="9" s="1"/>
  <c r="D1874" i="9"/>
  <c r="B1874" i="9" s="1"/>
  <c r="D1875" i="9"/>
  <c r="B1875" i="9" s="1"/>
  <c r="D1876" i="9"/>
  <c r="B1876" i="9" s="1"/>
  <c r="D1877" i="9"/>
  <c r="B1877" i="9" s="1"/>
  <c r="D1878" i="9"/>
  <c r="B1878" i="9" s="1"/>
  <c r="D1879" i="9"/>
  <c r="B1879" i="9" s="1"/>
  <c r="D1880" i="9"/>
  <c r="B1880" i="9" s="1"/>
  <c r="D1881" i="9"/>
  <c r="B1881" i="9" s="1"/>
  <c r="D1882" i="9"/>
  <c r="B1882" i="9" s="1"/>
  <c r="D1883" i="9"/>
  <c r="B1883" i="9" s="1"/>
  <c r="D1884" i="9"/>
  <c r="B1884" i="9" s="1"/>
  <c r="D1885" i="9"/>
  <c r="B1885" i="9" s="1"/>
  <c r="D1886" i="9"/>
  <c r="B1886" i="9" s="1"/>
  <c r="D1887" i="9"/>
  <c r="B1887" i="9" s="1"/>
  <c r="D1888" i="9"/>
  <c r="B1888" i="9" s="1"/>
  <c r="D1889" i="9"/>
  <c r="B1889" i="9" s="1"/>
  <c r="D1890" i="9"/>
  <c r="B1890" i="9" s="1"/>
  <c r="D1891" i="9"/>
  <c r="B1891" i="9" s="1"/>
  <c r="D1892" i="9"/>
  <c r="B1892" i="9" s="1"/>
  <c r="D1893" i="9"/>
  <c r="B1893" i="9" s="1"/>
  <c r="D1894" i="9"/>
  <c r="B1894" i="9" s="1"/>
  <c r="D1895" i="9"/>
  <c r="B1895" i="9" s="1"/>
  <c r="D1896" i="9"/>
  <c r="B1896" i="9" s="1"/>
  <c r="D1897" i="9"/>
  <c r="B1897" i="9" s="1"/>
  <c r="D1898" i="9"/>
  <c r="B1898" i="9" s="1"/>
  <c r="D1899" i="9"/>
  <c r="B1899" i="9" s="1"/>
  <c r="D1900" i="9"/>
  <c r="B1900" i="9" s="1"/>
  <c r="D1901" i="9"/>
  <c r="B1901" i="9" s="1"/>
  <c r="D1902" i="9"/>
  <c r="B1902" i="9" s="1"/>
  <c r="D1903" i="9"/>
  <c r="B1903" i="9" s="1"/>
  <c r="D1904" i="9"/>
  <c r="B1904" i="9" s="1"/>
  <c r="D1905" i="9"/>
  <c r="B1905" i="9" s="1"/>
  <c r="D1906" i="9"/>
  <c r="B1906" i="9" s="1"/>
  <c r="D1907" i="9"/>
  <c r="B1907" i="9" s="1"/>
  <c r="D1908" i="9"/>
  <c r="B1908" i="9" s="1"/>
  <c r="D1909" i="9"/>
  <c r="B1909" i="9" s="1"/>
  <c r="D1910" i="9"/>
  <c r="B1910" i="9" s="1"/>
  <c r="D1911" i="9"/>
  <c r="B1911" i="9" s="1"/>
  <c r="D1912" i="9"/>
  <c r="B1912" i="9" s="1"/>
  <c r="D1913" i="9"/>
  <c r="B1913" i="9" s="1"/>
  <c r="D1914" i="9"/>
  <c r="B1914" i="9" s="1"/>
  <c r="D1915" i="9"/>
  <c r="B1915" i="9" s="1"/>
  <c r="D1916" i="9"/>
  <c r="B1916" i="9" s="1"/>
  <c r="D1917" i="9"/>
  <c r="B1917" i="9" s="1"/>
  <c r="D1918" i="9"/>
  <c r="B1918" i="9" s="1"/>
  <c r="D1919" i="9"/>
  <c r="B1919" i="9" s="1"/>
  <c r="D1920" i="9"/>
  <c r="B1920" i="9" s="1"/>
  <c r="D1921" i="9"/>
  <c r="B1921" i="9" s="1"/>
  <c r="D1922" i="9"/>
  <c r="B1922" i="9" s="1"/>
  <c r="D1923" i="9"/>
  <c r="B1923" i="9" s="1"/>
  <c r="D1924" i="9"/>
  <c r="B1924" i="9" s="1"/>
  <c r="D1925" i="9"/>
  <c r="B1925" i="9" s="1"/>
  <c r="D1926" i="9"/>
  <c r="B1926" i="9" s="1"/>
  <c r="D1927" i="9"/>
  <c r="B1927" i="9" s="1"/>
  <c r="D1928" i="9"/>
  <c r="B1928" i="9" s="1"/>
  <c r="D1929" i="9"/>
  <c r="B1929" i="9" s="1"/>
  <c r="D1930" i="9"/>
  <c r="B1930" i="9" s="1"/>
  <c r="D1931" i="9"/>
  <c r="B1931" i="9" s="1"/>
  <c r="D1932" i="9"/>
  <c r="B1932" i="9" s="1"/>
  <c r="D1933" i="9"/>
  <c r="B1933" i="9" s="1"/>
  <c r="D1934" i="9"/>
  <c r="B1934" i="9" s="1"/>
  <c r="D1935" i="9"/>
  <c r="B1935" i="9" s="1"/>
  <c r="D1936" i="9"/>
  <c r="B1936" i="9" s="1"/>
  <c r="D1937" i="9"/>
  <c r="B1937" i="9" s="1"/>
  <c r="D1938" i="9"/>
  <c r="B1938" i="9" s="1"/>
  <c r="D1939" i="9"/>
  <c r="B1939" i="9" s="1"/>
  <c r="D1940" i="9"/>
  <c r="B1940" i="9" s="1"/>
  <c r="D1941" i="9"/>
  <c r="B1941" i="9" s="1"/>
  <c r="D1942" i="9"/>
  <c r="B1942" i="9" s="1"/>
  <c r="D1943" i="9"/>
  <c r="B1943" i="9" s="1"/>
  <c r="D1944" i="9"/>
  <c r="B1944" i="9" s="1"/>
  <c r="D1945" i="9"/>
  <c r="B1945" i="9" s="1"/>
  <c r="D1946" i="9"/>
  <c r="B1946" i="9" s="1"/>
  <c r="D1947" i="9"/>
  <c r="B1947" i="9" s="1"/>
  <c r="D1948" i="9"/>
  <c r="B1948" i="9" s="1"/>
  <c r="D1949" i="9"/>
  <c r="B1949" i="9" s="1"/>
  <c r="D1950" i="9"/>
  <c r="B1950" i="9" s="1"/>
  <c r="D1951" i="9"/>
  <c r="B1951" i="9" s="1"/>
  <c r="D1952" i="9"/>
  <c r="B1952" i="9" s="1"/>
  <c r="D1953" i="9"/>
  <c r="B1953" i="9" s="1"/>
  <c r="D1954" i="9"/>
  <c r="B1954" i="9" s="1"/>
  <c r="D1955" i="9"/>
  <c r="B1955" i="9" s="1"/>
  <c r="D1956" i="9"/>
  <c r="B1956" i="9" s="1"/>
  <c r="D1957" i="9"/>
  <c r="B1957" i="9" s="1"/>
  <c r="D1958" i="9"/>
  <c r="B1958" i="9" s="1"/>
  <c r="D1959" i="9"/>
  <c r="B1959" i="9" s="1"/>
  <c r="D1960" i="9"/>
  <c r="B1960" i="9" s="1"/>
  <c r="D1961" i="9"/>
  <c r="B1961" i="9" s="1"/>
  <c r="D1962" i="9"/>
  <c r="B1962" i="9" s="1"/>
  <c r="D1963" i="9"/>
  <c r="B1963" i="9" s="1"/>
  <c r="D1964" i="9"/>
  <c r="B1964" i="9" s="1"/>
  <c r="D1965" i="9"/>
  <c r="B1965" i="9" s="1"/>
  <c r="D1966" i="9"/>
  <c r="B1966" i="9" s="1"/>
  <c r="D1967" i="9"/>
  <c r="B1967" i="9" s="1"/>
  <c r="D1968" i="9"/>
  <c r="B1968" i="9" s="1"/>
  <c r="D1969" i="9"/>
  <c r="B1969" i="9" s="1"/>
  <c r="D1970" i="9"/>
  <c r="B1970" i="9" s="1"/>
  <c r="D1971" i="9"/>
  <c r="B1971" i="9" s="1"/>
  <c r="D1972" i="9"/>
  <c r="B1972" i="9" s="1"/>
  <c r="D1973" i="9"/>
  <c r="B1973" i="9" s="1"/>
  <c r="D1974" i="9"/>
  <c r="B1974" i="9" s="1"/>
  <c r="D1975" i="9"/>
  <c r="B1975" i="9" s="1"/>
  <c r="D1976" i="9"/>
  <c r="B1976" i="9" s="1"/>
  <c r="D1977" i="9"/>
  <c r="B1977" i="9" s="1"/>
  <c r="D1978" i="9"/>
  <c r="B1978" i="9" s="1"/>
  <c r="D1979" i="9"/>
  <c r="B1979" i="9" s="1"/>
  <c r="D1980" i="9"/>
  <c r="B1980" i="9" s="1"/>
  <c r="D1981" i="9"/>
  <c r="B1981" i="9" s="1"/>
  <c r="D1982" i="9"/>
  <c r="B1982" i="9" s="1"/>
  <c r="D1983" i="9"/>
  <c r="B1983" i="9" s="1"/>
  <c r="D1984" i="9"/>
  <c r="B1984" i="9" s="1"/>
  <c r="D1985" i="9"/>
  <c r="B1985" i="9" s="1"/>
  <c r="D1986" i="9"/>
  <c r="B1986" i="9" s="1"/>
  <c r="D1987" i="9"/>
  <c r="B1987" i="9" s="1"/>
  <c r="D1988" i="9"/>
  <c r="B1988" i="9" s="1"/>
  <c r="D1989" i="9"/>
  <c r="B1989" i="9" s="1"/>
  <c r="D1990" i="9"/>
  <c r="B1990" i="9" s="1"/>
  <c r="D1991" i="9"/>
  <c r="B1991" i="9" s="1"/>
  <c r="D1992" i="9"/>
  <c r="B1992" i="9" s="1"/>
  <c r="D1993" i="9"/>
  <c r="B1993" i="9" s="1"/>
  <c r="D1994" i="9"/>
  <c r="B1994" i="9" s="1"/>
  <c r="D1995" i="9"/>
  <c r="B1995" i="9" s="1"/>
  <c r="D1996" i="9"/>
  <c r="B1996" i="9" s="1"/>
  <c r="D1997" i="9"/>
  <c r="B1997" i="9" s="1"/>
  <c r="D1998" i="9"/>
  <c r="B1998" i="9" s="1"/>
  <c r="D1999" i="9"/>
  <c r="B1999" i="9" s="1"/>
  <c r="D2000" i="9"/>
  <c r="B2000" i="9" s="1"/>
  <c r="D2001" i="9"/>
  <c r="B2001" i="9" s="1"/>
  <c r="D2002" i="9"/>
  <c r="B2002" i="9" s="1"/>
  <c r="D2003" i="9"/>
  <c r="B2003" i="9" s="1"/>
  <c r="D2004" i="9"/>
  <c r="B2004" i="9" s="1"/>
  <c r="D2005" i="9"/>
  <c r="B2005" i="9" s="1"/>
  <c r="D2006" i="9"/>
  <c r="B2006" i="9" s="1"/>
  <c r="D2007" i="9"/>
  <c r="B2007" i="9" s="1"/>
  <c r="D2008" i="9"/>
  <c r="B2008" i="9" s="1"/>
  <c r="D2009" i="9"/>
  <c r="B2009" i="9" s="1"/>
  <c r="D2010" i="9"/>
  <c r="B2010" i="9" s="1"/>
  <c r="D2011" i="9"/>
  <c r="B2011" i="9" s="1"/>
  <c r="D2012" i="9"/>
  <c r="B2012" i="9" s="1"/>
  <c r="D2013" i="9"/>
  <c r="B2013" i="9" s="1"/>
  <c r="D2014" i="9"/>
  <c r="B2014" i="9" s="1"/>
  <c r="D2015" i="9"/>
  <c r="B2015" i="9" s="1"/>
  <c r="D2016" i="9"/>
  <c r="B2016" i="9" s="1"/>
  <c r="D2017" i="9"/>
  <c r="B2017" i="9" s="1"/>
  <c r="D2018" i="9"/>
  <c r="B2018" i="9" s="1"/>
  <c r="D2019" i="9"/>
  <c r="B2019" i="9" s="1"/>
  <c r="D2020" i="9"/>
  <c r="B2020" i="9" s="1"/>
  <c r="D2021" i="9"/>
  <c r="B2021" i="9" s="1"/>
  <c r="D2022" i="9"/>
  <c r="B2022" i="9" s="1"/>
  <c r="D2023" i="9"/>
  <c r="B2023" i="9" s="1"/>
  <c r="D2024" i="9"/>
  <c r="B2024" i="9" s="1"/>
  <c r="D2025" i="9"/>
  <c r="B2025" i="9" s="1"/>
  <c r="D2026" i="9"/>
  <c r="B2026" i="9" s="1"/>
  <c r="D2027" i="9"/>
  <c r="B2027" i="9" s="1"/>
  <c r="D2028" i="9"/>
  <c r="B2028" i="9" s="1"/>
  <c r="D2029" i="9"/>
  <c r="B2029" i="9" s="1"/>
  <c r="D2030" i="9"/>
  <c r="B2030" i="9" s="1"/>
  <c r="D2031" i="9"/>
  <c r="B2031" i="9" s="1"/>
  <c r="D2032" i="9"/>
  <c r="B2032" i="9" s="1"/>
  <c r="D2033" i="9"/>
  <c r="B2033" i="9" s="1"/>
  <c r="D2034" i="9"/>
  <c r="B2034" i="9" s="1"/>
  <c r="D2035" i="9"/>
  <c r="B2035" i="9" s="1"/>
  <c r="D2036" i="9"/>
  <c r="B2036" i="9" s="1"/>
  <c r="D2037" i="9"/>
  <c r="B2037" i="9" s="1"/>
  <c r="D2038" i="9"/>
  <c r="B2038" i="9" s="1"/>
  <c r="D2039" i="9"/>
  <c r="B2039" i="9" s="1"/>
  <c r="D2040" i="9"/>
  <c r="B2040" i="9" s="1"/>
  <c r="D2041" i="9"/>
  <c r="B2041" i="9" s="1"/>
  <c r="D2042" i="9"/>
  <c r="B2042" i="9" s="1"/>
  <c r="D2043" i="9"/>
  <c r="B2043" i="9" s="1"/>
  <c r="D2044" i="9"/>
  <c r="B2044" i="9" s="1"/>
  <c r="D2045" i="9"/>
  <c r="B2045" i="9" s="1"/>
  <c r="D2046" i="9"/>
  <c r="B2046" i="9" s="1"/>
  <c r="D2047" i="9"/>
  <c r="B2047" i="9" s="1"/>
  <c r="D2048" i="9"/>
  <c r="B2048" i="9" s="1"/>
  <c r="D2049" i="9"/>
  <c r="B2049" i="9" s="1"/>
  <c r="D2050" i="9"/>
  <c r="B2050" i="9" s="1"/>
  <c r="D2051" i="9"/>
  <c r="B2051" i="9" s="1"/>
  <c r="D2052" i="9"/>
  <c r="B2052" i="9" s="1"/>
  <c r="D2053" i="9"/>
  <c r="B2053" i="9" s="1"/>
  <c r="D2054" i="9"/>
  <c r="B2054" i="9" s="1"/>
  <c r="D2055" i="9"/>
  <c r="B2055" i="9" s="1"/>
  <c r="D2056" i="9"/>
  <c r="B2056" i="9" s="1"/>
  <c r="D2057" i="9"/>
  <c r="B2057" i="9" s="1"/>
  <c r="D2058" i="9"/>
  <c r="B2058" i="9" s="1"/>
  <c r="D2059" i="9"/>
  <c r="B2059" i="9" s="1"/>
  <c r="D2060" i="9"/>
  <c r="B2060" i="9" s="1"/>
  <c r="D2061" i="9"/>
  <c r="B2061" i="9" s="1"/>
  <c r="D2062" i="9"/>
  <c r="B2062" i="9" s="1"/>
  <c r="D2063" i="9"/>
  <c r="B2063" i="9" s="1"/>
  <c r="D2064" i="9"/>
  <c r="B2064" i="9" s="1"/>
  <c r="D2065" i="9"/>
  <c r="B2065" i="9" s="1"/>
  <c r="D2066" i="9"/>
  <c r="B2066" i="9" s="1"/>
  <c r="D2067" i="9"/>
  <c r="B2067" i="9" s="1"/>
  <c r="D2068" i="9"/>
  <c r="B2068" i="9" s="1"/>
  <c r="D2069" i="9"/>
  <c r="B2069" i="9" s="1"/>
  <c r="D2070" i="9"/>
  <c r="B2070" i="9" s="1"/>
  <c r="D2071" i="9"/>
  <c r="B2071" i="9" s="1"/>
  <c r="D2072" i="9"/>
  <c r="B2072" i="9" s="1"/>
  <c r="D2073" i="9"/>
  <c r="B2073" i="9" s="1"/>
  <c r="D2074" i="9"/>
  <c r="B2074" i="9" s="1"/>
  <c r="D2075" i="9"/>
  <c r="B2075" i="9" s="1"/>
  <c r="D2076" i="9"/>
  <c r="B2076" i="9" s="1"/>
  <c r="D2077" i="9"/>
  <c r="B2077" i="9" s="1"/>
  <c r="D2078" i="9"/>
  <c r="B2078" i="9" s="1"/>
  <c r="D2079" i="9"/>
  <c r="B2079" i="9" s="1"/>
  <c r="D2080" i="9"/>
  <c r="B2080" i="9" s="1"/>
  <c r="D2081" i="9"/>
  <c r="B2081" i="9" s="1"/>
  <c r="D2082" i="9"/>
  <c r="B2082" i="9" s="1"/>
  <c r="D2083" i="9"/>
  <c r="B2083" i="9" s="1"/>
  <c r="D2084" i="9"/>
  <c r="B2084" i="9" s="1"/>
  <c r="D2085" i="9"/>
  <c r="B2085" i="9" s="1"/>
  <c r="D2086" i="9"/>
  <c r="B2086" i="9" s="1"/>
  <c r="D2087" i="9"/>
  <c r="B2087" i="9" s="1"/>
  <c r="D2088" i="9"/>
  <c r="B2088" i="9" s="1"/>
  <c r="D2089" i="9"/>
  <c r="B2089" i="9" s="1"/>
  <c r="D2090" i="9"/>
  <c r="B2090" i="9" s="1"/>
  <c r="D2091" i="9"/>
  <c r="B2091" i="9" s="1"/>
  <c r="D2092" i="9"/>
  <c r="B2092" i="9" s="1"/>
  <c r="D2093" i="9"/>
  <c r="B2093" i="9" s="1"/>
  <c r="D2094" i="9"/>
  <c r="B2094" i="9" s="1"/>
  <c r="D2095" i="9"/>
  <c r="B2095" i="9" s="1"/>
  <c r="D2096" i="9"/>
  <c r="B2096" i="9" s="1"/>
  <c r="D2097" i="9"/>
  <c r="B2097" i="9" s="1"/>
  <c r="D2098" i="9"/>
  <c r="B2098" i="9" s="1"/>
  <c r="D2099" i="9"/>
  <c r="B2099" i="9" s="1"/>
  <c r="D2100" i="9"/>
  <c r="B2100" i="9" s="1"/>
  <c r="D2101" i="9"/>
  <c r="B2101" i="9" s="1"/>
  <c r="D2102" i="9"/>
  <c r="B2102" i="9" s="1"/>
  <c r="D2103" i="9"/>
  <c r="B2103" i="9" s="1"/>
  <c r="D2104" i="9"/>
  <c r="B2104" i="9" s="1"/>
  <c r="D2105" i="9"/>
  <c r="B2105" i="9" s="1"/>
  <c r="D2106" i="9"/>
  <c r="B2106" i="9" s="1"/>
  <c r="D2107" i="9"/>
  <c r="B2107" i="9" s="1"/>
  <c r="D2108" i="9"/>
  <c r="B2108" i="9" s="1"/>
  <c r="D2109" i="9"/>
  <c r="B2109" i="9" s="1"/>
  <c r="D2110" i="9"/>
  <c r="B2110" i="9" s="1"/>
  <c r="D2111" i="9"/>
  <c r="B2111" i="9" s="1"/>
  <c r="D2112" i="9"/>
  <c r="B2112" i="9" s="1"/>
  <c r="D2113" i="9"/>
  <c r="B2113" i="9" s="1"/>
  <c r="D2114" i="9"/>
  <c r="B2114" i="9" s="1"/>
  <c r="D2115" i="9"/>
  <c r="B2115" i="9" s="1"/>
  <c r="D2116" i="9"/>
  <c r="B2116" i="9" s="1"/>
  <c r="D2117" i="9"/>
  <c r="B2117" i="9" s="1"/>
  <c r="D2118" i="9"/>
  <c r="B2118" i="9" s="1"/>
  <c r="D2119" i="9"/>
  <c r="B2119" i="9" s="1"/>
  <c r="D2120" i="9"/>
  <c r="B2120" i="9" s="1"/>
  <c r="D2121" i="9"/>
  <c r="B2121" i="9" s="1"/>
  <c r="D2122" i="9"/>
  <c r="B2122" i="9" s="1"/>
  <c r="D2123" i="9"/>
  <c r="B2123" i="9" s="1"/>
  <c r="D2124" i="9"/>
  <c r="B2124" i="9" s="1"/>
  <c r="D2125" i="9"/>
  <c r="B2125" i="9" s="1"/>
  <c r="D2126" i="9"/>
  <c r="B2126" i="9" s="1"/>
  <c r="D2127" i="9"/>
  <c r="B2127" i="9" s="1"/>
  <c r="D2128" i="9"/>
  <c r="B2128" i="9" s="1"/>
  <c r="D2129" i="9"/>
  <c r="B2129" i="9" s="1"/>
  <c r="D2130" i="9"/>
  <c r="B2130" i="9" s="1"/>
  <c r="D2131" i="9"/>
  <c r="B2131" i="9" s="1"/>
  <c r="D2132" i="9"/>
  <c r="B2132" i="9" s="1"/>
  <c r="D2133" i="9"/>
  <c r="B2133" i="9" s="1"/>
  <c r="D2134" i="9"/>
  <c r="B2134" i="9" s="1"/>
  <c r="D2135" i="9"/>
  <c r="B2135" i="9" s="1"/>
  <c r="D2136" i="9"/>
  <c r="B2136" i="9" s="1"/>
  <c r="D2137" i="9"/>
  <c r="B2137" i="9" s="1"/>
  <c r="D2138" i="9"/>
  <c r="B2138" i="9" s="1"/>
  <c r="D2139" i="9"/>
  <c r="B2139" i="9" s="1"/>
  <c r="D2140" i="9"/>
  <c r="B2140" i="9" s="1"/>
  <c r="D2141" i="9"/>
  <c r="B2141" i="9" s="1"/>
  <c r="D2142" i="9"/>
  <c r="B2142" i="9" s="1"/>
  <c r="D2143" i="9"/>
  <c r="B2143" i="9" s="1"/>
  <c r="D2144" i="9"/>
  <c r="B2144" i="9" s="1"/>
  <c r="D2145" i="9"/>
  <c r="B2145" i="9" s="1"/>
  <c r="D2146" i="9"/>
  <c r="B2146" i="9" s="1"/>
  <c r="D2147" i="9"/>
  <c r="B2147" i="9" s="1"/>
  <c r="D2148" i="9"/>
  <c r="B2148" i="9" s="1"/>
  <c r="D2149" i="9"/>
  <c r="B2149" i="9" s="1"/>
  <c r="D2150" i="9"/>
  <c r="B2150" i="9" s="1"/>
  <c r="D2151" i="9"/>
  <c r="B2151" i="9" s="1"/>
  <c r="D2152" i="9"/>
  <c r="B2152" i="9" s="1"/>
  <c r="D2153" i="9"/>
  <c r="B2153" i="9" s="1"/>
  <c r="D2154" i="9"/>
  <c r="B2154" i="9" s="1"/>
  <c r="D2155" i="9"/>
  <c r="B2155" i="9" s="1"/>
  <c r="D2156" i="9"/>
  <c r="B2156" i="9" s="1"/>
  <c r="D2157" i="9"/>
  <c r="B2157" i="9" s="1"/>
  <c r="D2158" i="9"/>
  <c r="B2158" i="9" s="1"/>
  <c r="D2159" i="9"/>
  <c r="B2159" i="9" s="1"/>
  <c r="D2160" i="9"/>
  <c r="B2160" i="9" s="1"/>
  <c r="D2161" i="9"/>
  <c r="B2161" i="9" s="1"/>
  <c r="D2162" i="9"/>
  <c r="B2162" i="9" s="1"/>
  <c r="D2163" i="9"/>
  <c r="B2163" i="9" s="1"/>
  <c r="D2164" i="9"/>
  <c r="B2164" i="9" s="1"/>
  <c r="D2165" i="9"/>
  <c r="B2165" i="9" s="1"/>
  <c r="D2166" i="9"/>
  <c r="B2166" i="9" s="1"/>
  <c r="D2167" i="9"/>
  <c r="B2167" i="9" s="1"/>
  <c r="D2168" i="9"/>
  <c r="B2168" i="9" s="1"/>
  <c r="D2169" i="9"/>
  <c r="B2169" i="9" s="1"/>
  <c r="D2170" i="9"/>
  <c r="B2170" i="9" s="1"/>
  <c r="D2171" i="9"/>
  <c r="B2171" i="9" s="1"/>
  <c r="D2172" i="9"/>
  <c r="B2172" i="9" s="1"/>
  <c r="D2173" i="9"/>
  <c r="B2173" i="9" s="1"/>
  <c r="D2174" i="9"/>
  <c r="B2174" i="9" s="1"/>
  <c r="D2175" i="9"/>
  <c r="B2175" i="9" s="1"/>
  <c r="D2176" i="9"/>
  <c r="B2176" i="9" s="1"/>
  <c r="D2177" i="9"/>
  <c r="B2177" i="9" s="1"/>
  <c r="D2178" i="9"/>
  <c r="B2178" i="9" s="1"/>
  <c r="D2179" i="9"/>
  <c r="B2179" i="9" s="1"/>
  <c r="D2180" i="9"/>
  <c r="B2180" i="9" s="1"/>
  <c r="D2181" i="9"/>
  <c r="B2181" i="9" s="1"/>
  <c r="D2182" i="9"/>
  <c r="B2182" i="9" s="1"/>
  <c r="D2183" i="9"/>
  <c r="B2183" i="9" s="1"/>
  <c r="D2184" i="9"/>
  <c r="B2184" i="9" s="1"/>
  <c r="D2185" i="9"/>
  <c r="B2185" i="9" s="1"/>
  <c r="D2186" i="9"/>
  <c r="B2186" i="9" s="1"/>
  <c r="D2187" i="9"/>
  <c r="B2187" i="9" s="1"/>
  <c r="D2188" i="9"/>
  <c r="B2188" i="9" s="1"/>
  <c r="D2189" i="9"/>
  <c r="B2189" i="9" s="1"/>
  <c r="D2190" i="9"/>
  <c r="B2190" i="9" s="1"/>
  <c r="D2191" i="9"/>
  <c r="B2191" i="9" s="1"/>
  <c r="D2192" i="9"/>
  <c r="B2192" i="9" s="1"/>
  <c r="D2193" i="9"/>
  <c r="B2193" i="9" s="1"/>
  <c r="D2194" i="9"/>
  <c r="B2194" i="9" s="1"/>
  <c r="D2195" i="9"/>
  <c r="B2195" i="9" s="1"/>
  <c r="D2196" i="9"/>
  <c r="B2196" i="9" s="1"/>
  <c r="D2197" i="9"/>
  <c r="B2197" i="9" s="1"/>
  <c r="D2198" i="9"/>
  <c r="B2198" i="9" s="1"/>
  <c r="D2199" i="9"/>
  <c r="B2199" i="9" s="1"/>
  <c r="D2200" i="9"/>
  <c r="B2200" i="9" s="1"/>
  <c r="D2201" i="9"/>
  <c r="B2201" i="9" s="1"/>
  <c r="D2202" i="9"/>
  <c r="B2202" i="9" s="1"/>
  <c r="D2203" i="9"/>
  <c r="B2203" i="9" s="1"/>
  <c r="D2204" i="9"/>
  <c r="B2204" i="9" s="1"/>
  <c r="D2205" i="9"/>
  <c r="B2205" i="9" s="1"/>
  <c r="D2206" i="9"/>
  <c r="B2206" i="9" s="1"/>
  <c r="D2207" i="9"/>
  <c r="B2207" i="9" s="1"/>
  <c r="D2208" i="9"/>
  <c r="B2208" i="9" s="1"/>
  <c r="D2209" i="9"/>
  <c r="B2209" i="9" s="1"/>
  <c r="D2210" i="9"/>
  <c r="B2210" i="9" s="1"/>
  <c r="D2211" i="9"/>
  <c r="B2211" i="9" s="1"/>
  <c r="D2212" i="9"/>
  <c r="B2212" i="9" s="1"/>
  <c r="D2213" i="9"/>
  <c r="B2213" i="9" s="1"/>
  <c r="D2214" i="9"/>
  <c r="B2214" i="9" s="1"/>
  <c r="D2215" i="9"/>
  <c r="B2215" i="9" s="1"/>
  <c r="D2216" i="9"/>
  <c r="B2216" i="9" s="1"/>
  <c r="D2217" i="9"/>
  <c r="B2217" i="9" s="1"/>
  <c r="D2218" i="9"/>
  <c r="B2218" i="9" s="1"/>
  <c r="D2219" i="9"/>
  <c r="B2219" i="9" s="1"/>
  <c r="D2220" i="9"/>
  <c r="B2220" i="9" s="1"/>
  <c r="D2221" i="9"/>
  <c r="B2221" i="9" s="1"/>
  <c r="D2222" i="9"/>
  <c r="B2222" i="9" s="1"/>
  <c r="D2223" i="9"/>
  <c r="B2223" i="9" s="1"/>
  <c r="D2224" i="9"/>
  <c r="B2224" i="9" s="1"/>
  <c r="D2225" i="9"/>
  <c r="B2225" i="9" s="1"/>
  <c r="D2226" i="9"/>
  <c r="B2226" i="9" s="1"/>
  <c r="D2227" i="9"/>
  <c r="B2227" i="9" s="1"/>
  <c r="D2228" i="9"/>
  <c r="B2228" i="9" s="1"/>
  <c r="D2229" i="9"/>
  <c r="B2229" i="9" s="1"/>
  <c r="D2230" i="9"/>
  <c r="B2230" i="9" s="1"/>
  <c r="D2231" i="9"/>
  <c r="B2231" i="9" s="1"/>
  <c r="D2232" i="9"/>
  <c r="B2232" i="9" s="1"/>
  <c r="D2233" i="9"/>
  <c r="B2233" i="9" s="1"/>
  <c r="D2234" i="9"/>
  <c r="B2234" i="9" s="1"/>
  <c r="D2235" i="9"/>
  <c r="B2235" i="9" s="1"/>
  <c r="D2236" i="9"/>
  <c r="B2236" i="9" s="1"/>
  <c r="D2237" i="9"/>
  <c r="B2237" i="9" s="1"/>
  <c r="D2238" i="9"/>
  <c r="B2238" i="9" s="1"/>
  <c r="D2239" i="9"/>
  <c r="B2239" i="9" s="1"/>
  <c r="D2240" i="9"/>
  <c r="B2240" i="9" s="1"/>
  <c r="D2241" i="9"/>
  <c r="B2241" i="9" s="1"/>
  <c r="D2242" i="9"/>
  <c r="B2242" i="9" s="1"/>
  <c r="D2243" i="9"/>
  <c r="B2243" i="9" s="1"/>
  <c r="D2244" i="9"/>
  <c r="B2244" i="9" s="1"/>
  <c r="D2245" i="9"/>
  <c r="B2245" i="9" s="1"/>
  <c r="D2246" i="9"/>
  <c r="B2246" i="9" s="1"/>
  <c r="D2247" i="9"/>
  <c r="B2247" i="9" s="1"/>
  <c r="D2248" i="9"/>
  <c r="B2248" i="9" s="1"/>
  <c r="D2249" i="9"/>
  <c r="B2249" i="9" s="1"/>
  <c r="D2250" i="9"/>
  <c r="B2250" i="9" s="1"/>
  <c r="D2251" i="9"/>
  <c r="B2251" i="9" s="1"/>
  <c r="D2252" i="9"/>
  <c r="B2252" i="9" s="1"/>
  <c r="D2253" i="9"/>
  <c r="B2253" i="9" s="1"/>
  <c r="D2254" i="9"/>
  <c r="B2254" i="9" s="1"/>
  <c r="D2255" i="9"/>
  <c r="B2255" i="9" s="1"/>
  <c r="D2256" i="9"/>
  <c r="B2256" i="9" s="1"/>
  <c r="D2257" i="9"/>
  <c r="B2257" i="9" s="1"/>
  <c r="D2258" i="9"/>
  <c r="B2258" i="9" s="1"/>
  <c r="D2259" i="9"/>
  <c r="B2259" i="9" s="1"/>
  <c r="D2260" i="9"/>
  <c r="B2260" i="9" s="1"/>
  <c r="D2261" i="9"/>
  <c r="B2261" i="9" s="1"/>
  <c r="D2262" i="9"/>
  <c r="B2262" i="9" s="1"/>
  <c r="D2263" i="9"/>
  <c r="B2263" i="9" s="1"/>
  <c r="D2264" i="9"/>
  <c r="B2264" i="9" s="1"/>
  <c r="D2265" i="9"/>
  <c r="B2265" i="9" s="1"/>
  <c r="D2266" i="9"/>
  <c r="B2266" i="9" s="1"/>
  <c r="D2267" i="9"/>
  <c r="B2267" i="9" s="1"/>
  <c r="D2268" i="9"/>
  <c r="B2268" i="9" s="1"/>
  <c r="D2269" i="9"/>
  <c r="B2269" i="9" s="1"/>
  <c r="D2270" i="9"/>
  <c r="B2270" i="9" s="1"/>
  <c r="D2271" i="9"/>
  <c r="B2271" i="9" s="1"/>
  <c r="D2272" i="9"/>
  <c r="B2272" i="9" s="1"/>
  <c r="D2273" i="9"/>
  <c r="B2273" i="9" s="1"/>
  <c r="D2274" i="9"/>
  <c r="B2274" i="9" s="1"/>
  <c r="D2275" i="9"/>
  <c r="B2275" i="9" s="1"/>
  <c r="D2276" i="9"/>
  <c r="B2276" i="9" s="1"/>
  <c r="D2277" i="9"/>
  <c r="B2277" i="9" s="1"/>
  <c r="D2278" i="9"/>
  <c r="B2278" i="9" s="1"/>
  <c r="D2279" i="9"/>
  <c r="B2279" i="9" s="1"/>
  <c r="D2280" i="9"/>
  <c r="B2280" i="9" s="1"/>
  <c r="D2281" i="9"/>
  <c r="B2281" i="9" s="1"/>
  <c r="D2282" i="9"/>
  <c r="B2282" i="9" s="1"/>
  <c r="D2283" i="9"/>
  <c r="B2283" i="9" s="1"/>
  <c r="D2284" i="9"/>
  <c r="B2284" i="9" s="1"/>
  <c r="D2285" i="9"/>
  <c r="B2285" i="9" s="1"/>
  <c r="D2286" i="9"/>
  <c r="B2286" i="9" s="1"/>
  <c r="D2287" i="9"/>
  <c r="B2287" i="9" s="1"/>
  <c r="D2288" i="9"/>
  <c r="B2288" i="9" s="1"/>
  <c r="D2289" i="9"/>
  <c r="B2289" i="9" s="1"/>
  <c r="D2290" i="9"/>
  <c r="B2290" i="9" s="1"/>
  <c r="D2291" i="9"/>
  <c r="B2291" i="9" s="1"/>
  <c r="D2292" i="9"/>
  <c r="B2292" i="9" s="1"/>
  <c r="D2293" i="9"/>
  <c r="B2293" i="9" s="1"/>
  <c r="D2294" i="9"/>
  <c r="B2294" i="9" s="1"/>
  <c r="D2295" i="9"/>
  <c r="B2295" i="9" s="1"/>
  <c r="D2296" i="9"/>
  <c r="B2296" i="9" s="1"/>
  <c r="D2297" i="9"/>
  <c r="B2297" i="9" s="1"/>
  <c r="D2298" i="9"/>
  <c r="B2298" i="9" s="1"/>
  <c r="D2299" i="9"/>
  <c r="B2299" i="9" s="1"/>
  <c r="D2300" i="9"/>
  <c r="B2300" i="9" s="1"/>
  <c r="D2301" i="9"/>
  <c r="B2301" i="9" s="1"/>
  <c r="D2302" i="9"/>
  <c r="B2302" i="9" s="1"/>
  <c r="D2303" i="9"/>
  <c r="B2303" i="9" s="1"/>
  <c r="D2304" i="9"/>
  <c r="B2304" i="9" s="1"/>
  <c r="D2305" i="9"/>
  <c r="B2305" i="9" s="1"/>
  <c r="D2306" i="9"/>
  <c r="B2306" i="9" s="1"/>
  <c r="D2307" i="9"/>
  <c r="B2307" i="9" s="1"/>
  <c r="D2308" i="9"/>
  <c r="B2308" i="9" s="1"/>
  <c r="D2309" i="9"/>
  <c r="B2309" i="9" s="1"/>
  <c r="D2310" i="9"/>
  <c r="B2310" i="9" s="1"/>
  <c r="D2311" i="9"/>
  <c r="B2311" i="9" s="1"/>
  <c r="D2312" i="9"/>
  <c r="B2312" i="9" s="1"/>
  <c r="D2313" i="9"/>
  <c r="B2313" i="9" s="1"/>
  <c r="D2314" i="9"/>
  <c r="B2314" i="9" s="1"/>
  <c r="D2315" i="9"/>
  <c r="B2315" i="9" s="1"/>
  <c r="D2316" i="9"/>
  <c r="B2316" i="9" s="1"/>
  <c r="D2317" i="9"/>
  <c r="B2317" i="9" s="1"/>
  <c r="D2318" i="9"/>
  <c r="B2318" i="9" s="1"/>
  <c r="D2319" i="9"/>
  <c r="B2319" i="9" s="1"/>
  <c r="D2320" i="9"/>
  <c r="B2320" i="9" s="1"/>
  <c r="D2321" i="9"/>
  <c r="B2321" i="9" s="1"/>
  <c r="D2322" i="9"/>
  <c r="B2322" i="9" s="1"/>
  <c r="D2323" i="9"/>
  <c r="B2323" i="9" s="1"/>
  <c r="D2324" i="9"/>
  <c r="B2324" i="9" s="1"/>
  <c r="D2325" i="9"/>
  <c r="B2325" i="9" s="1"/>
  <c r="D2326" i="9"/>
  <c r="B2326" i="9" s="1"/>
  <c r="D2327" i="9"/>
  <c r="B2327" i="9" s="1"/>
  <c r="D2328" i="9"/>
  <c r="B2328" i="9" s="1"/>
  <c r="D2329" i="9"/>
  <c r="B2329" i="9" s="1"/>
  <c r="D2330" i="9"/>
  <c r="B2330" i="9" s="1"/>
  <c r="D2331" i="9"/>
  <c r="B2331" i="9" s="1"/>
  <c r="D2332" i="9"/>
  <c r="B2332" i="9" s="1"/>
  <c r="D2333" i="9"/>
  <c r="B2333" i="9" s="1"/>
  <c r="D2334" i="9"/>
  <c r="B2334" i="9" s="1"/>
  <c r="D2335" i="9"/>
  <c r="B2335" i="9" s="1"/>
  <c r="D2336" i="9"/>
  <c r="B2336" i="9" s="1"/>
  <c r="D2337" i="9"/>
  <c r="B2337" i="9" s="1"/>
  <c r="D2338" i="9"/>
  <c r="B2338" i="9" s="1"/>
  <c r="D2339" i="9"/>
  <c r="B2339" i="9" s="1"/>
  <c r="D2340" i="9"/>
  <c r="B2340" i="9" s="1"/>
  <c r="D2341" i="9"/>
  <c r="B2341" i="9" s="1"/>
  <c r="D2342" i="9"/>
  <c r="B2342" i="9" s="1"/>
  <c r="D2343" i="9"/>
  <c r="B2343" i="9" s="1"/>
  <c r="D2344" i="9"/>
  <c r="B2344" i="9" s="1"/>
  <c r="D2345" i="9"/>
  <c r="B2345" i="9" s="1"/>
  <c r="D2346" i="9"/>
  <c r="B2346" i="9" s="1"/>
  <c r="D2347" i="9"/>
  <c r="B2347" i="9" s="1"/>
  <c r="D2348" i="9"/>
  <c r="B2348" i="9" s="1"/>
  <c r="D2349" i="9"/>
  <c r="B2349" i="9" s="1"/>
  <c r="D2350" i="9"/>
  <c r="B2350" i="9" s="1"/>
  <c r="D2351" i="9"/>
  <c r="B2351" i="9" s="1"/>
  <c r="D2352" i="9"/>
  <c r="B2352" i="9" s="1"/>
  <c r="D2353" i="9"/>
  <c r="B2353" i="9" s="1"/>
  <c r="D2354" i="9"/>
  <c r="B2354" i="9" s="1"/>
  <c r="D2355" i="9"/>
  <c r="B2355" i="9" s="1"/>
  <c r="D2356" i="9"/>
  <c r="B2356" i="9" s="1"/>
  <c r="D2357" i="9"/>
  <c r="B2357" i="9" s="1"/>
  <c r="D2358" i="9"/>
  <c r="B2358" i="9" s="1"/>
  <c r="D2359" i="9"/>
  <c r="B2359" i="9" s="1"/>
  <c r="D2360" i="9"/>
  <c r="B2360" i="9" s="1"/>
  <c r="D2361" i="9"/>
  <c r="B2361" i="9" s="1"/>
  <c r="D2362" i="9"/>
  <c r="B2362" i="9" s="1"/>
  <c r="D2363" i="9"/>
  <c r="B2363" i="9" s="1"/>
  <c r="D2364" i="9"/>
  <c r="B2364" i="9" s="1"/>
  <c r="D2365" i="9"/>
  <c r="B2365" i="9" s="1"/>
  <c r="D2366" i="9"/>
  <c r="B2366" i="9" s="1"/>
  <c r="D2367" i="9"/>
  <c r="B2367" i="9" s="1"/>
  <c r="D2368" i="9"/>
  <c r="B2368" i="9" s="1"/>
  <c r="D2369" i="9"/>
  <c r="B2369" i="9" s="1"/>
  <c r="D2370" i="9"/>
  <c r="B2370" i="9" s="1"/>
  <c r="D2371" i="9"/>
  <c r="B2371" i="9" s="1"/>
  <c r="D2372" i="9"/>
  <c r="B2372" i="9" s="1"/>
  <c r="D2373" i="9"/>
  <c r="B2373" i="9" s="1"/>
  <c r="D2374" i="9"/>
  <c r="B2374" i="9" s="1"/>
  <c r="D2375" i="9"/>
  <c r="B2375" i="9" s="1"/>
  <c r="D2376" i="9"/>
  <c r="B2376" i="9" s="1"/>
  <c r="D2377" i="9"/>
  <c r="B2377" i="9" s="1"/>
  <c r="D2378" i="9"/>
  <c r="B2378" i="9" s="1"/>
  <c r="D2379" i="9"/>
  <c r="B2379" i="9" s="1"/>
  <c r="D2380" i="9"/>
  <c r="B2380" i="9" s="1"/>
  <c r="D2381" i="9"/>
  <c r="B2381" i="9" s="1"/>
  <c r="D2382" i="9"/>
  <c r="B2382" i="9" s="1"/>
  <c r="D2383" i="9"/>
  <c r="B2383" i="9" s="1"/>
  <c r="D2384" i="9"/>
  <c r="B2384" i="9" s="1"/>
  <c r="D2385" i="9"/>
  <c r="B2385" i="9" s="1"/>
  <c r="D2386" i="9"/>
  <c r="B2386" i="9" s="1"/>
  <c r="D2387" i="9"/>
  <c r="B2387" i="9" s="1"/>
  <c r="D2388" i="9"/>
  <c r="B2388" i="9" s="1"/>
  <c r="D2389" i="9"/>
  <c r="B2389" i="9" s="1"/>
  <c r="D2390" i="9"/>
  <c r="B2390" i="9" s="1"/>
  <c r="D2391" i="9"/>
  <c r="B2391" i="9" s="1"/>
  <c r="D2392" i="9"/>
  <c r="B2392" i="9" s="1"/>
  <c r="D2393" i="9"/>
  <c r="B2393" i="9" s="1"/>
  <c r="D2394" i="9"/>
  <c r="B2394" i="9" s="1"/>
  <c r="D2395" i="9"/>
  <c r="B2395" i="9" s="1"/>
  <c r="D2396" i="9"/>
  <c r="B2396" i="9" s="1"/>
  <c r="D2397" i="9"/>
  <c r="B2397" i="9" s="1"/>
  <c r="D2398" i="9"/>
  <c r="B2398" i="9" s="1"/>
  <c r="D2399" i="9"/>
  <c r="B2399" i="9" s="1"/>
  <c r="D2400" i="9"/>
  <c r="B2400" i="9" s="1"/>
  <c r="D2401" i="9"/>
  <c r="B2401" i="9" s="1"/>
  <c r="D2402" i="9"/>
  <c r="B2402" i="9" s="1"/>
  <c r="D2403" i="9"/>
  <c r="B2403" i="9" s="1"/>
  <c r="D2404" i="9"/>
  <c r="B2404" i="9" s="1"/>
  <c r="D2405" i="9"/>
  <c r="B2405" i="9" s="1"/>
  <c r="D2406" i="9"/>
  <c r="B2406" i="9" s="1"/>
  <c r="D2407" i="9"/>
  <c r="B2407" i="9" s="1"/>
  <c r="D2408" i="9"/>
  <c r="B2408" i="9" s="1"/>
  <c r="D2409" i="9"/>
  <c r="B2409" i="9" s="1"/>
  <c r="D2410" i="9"/>
  <c r="B2410" i="9" s="1"/>
  <c r="D2411" i="9"/>
  <c r="B2411" i="9" s="1"/>
  <c r="D2412" i="9"/>
  <c r="B2412" i="9" s="1"/>
  <c r="D2413" i="9"/>
  <c r="B2413" i="9" s="1"/>
  <c r="D2414" i="9"/>
  <c r="B2414" i="9" s="1"/>
  <c r="D2415" i="9"/>
  <c r="B2415" i="9" s="1"/>
  <c r="D2416" i="9"/>
  <c r="B2416" i="9" s="1"/>
  <c r="D2417" i="9"/>
  <c r="B2417" i="9" s="1"/>
  <c r="D2418" i="9"/>
  <c r="B2418" i="9" s="1"/>
  <c r="D2419" i="9"/>
  <c r="B2419" i="9" s="1"/>
  <c r="D2420" i="9"/>
  <c r="B2420" i="9" s="1"/>
  <c r="D2421" i="9"/>
  <c r="B2421" i="9" s="1"/>
  <c r="D2422" i="9"/>
  <c r="B2422" i="9" s="1"/>
  <c r="D2423" i="9"/>
  <c r="B2423" i="9" s="1"/>
  <c r="D2424" i="9"/>
  <c r="B2424" i="9" s="1"/>
  <c r="D2425" i="9"/>
  <c r="B2425" i="9" s="1"/>
  <c r="D2426" i="9"/>
  <c r="B2426" i="9" s="1"/>
  <c r="D2427" i="9"/>
  <c r="B2427" i="9" s="1"/>
  <c r="D2428" i="9"/>
  <c r="B2428" i="9" s="1"/>
  <c r="D2429" i="9"/>
  <c r="B2429" i="9" s="1"/>
  <c r="D2430" i="9"/>
  <c r="B2430" i="9" s="1"/>
  <c r="D2431" i="9"/>
  <c r="B2431" i="9" s="1"/>
  <c r="D2432" i="9"/>
  <c r="B2432" i="9" s="1"/>
  <c r="D2433" i="9"/>
  <c r="B2433" i="9" s="1"/>
  <c r="D2434" i="9"/>
  <c r="B2434" i="9" s="1"/>
  <c r="D2435" i="9"/>
  <c r="B2435" i="9" s="1"/>
  <c r="D2436" i="9"/>
  <c r="B2436" i="9" s="1"/>
  <c r="D2437" i="9"/>
  <c r="B2437" i="9" s="1"/>
  <c r="D2438" i="9"/>
  <c r="B2438" i="9" s="1"/>
  <c r="D2439" i="9"/>
  <c r="B2439" i="9" s="1"/>
  <c r="D2440" i="9"/>
  <c r="B2440" i="9" s="1"/>
  <c r="D2441" i="9"/>
  <c r="B2441" i="9" s="1"/>
  <c r="D2442" i="9"/>
  <c r="B2442" i="9" s="1"/>
  <c r="D2443" i="9"/>
  <c r="B2443" i="9" s="1"/>
  <c r="D2444" i="9"/>
  <c r="B2444" i="9" s="1"/>
  <c r="D2445" i="9"/>
  <c r="B2445" i="9" s="1"/>
  <c r="D2446" i="9"/>
  <c r="B2446" i="9" s="1"/>
  <c r="D2447" i="9"/>
  <c r="B2447" i="9" s="1"/>
  <c r="D2448" i="9"/>
  <c r="B2448" i="9" s="1"/>
  <c r="D2449" i="9"/>
  <c r="B2449" i="9" s="1"/>
  <c r="D2450" i="9"/>
  <c r="B2450" i="9" s="1"/>
  <c r="D2451" i="9"/>
  <c r="B2451" i="9" s="1"/>
  <c r="D2452" i="9"/>
  <c r="B2452" i="9" s="1"/>
  <c r="D2453" i="9"/>
  <c r="B2453" i="9" s="1"/>
  <c r="D2454" i="9"/>
  <c r="B2454" i="9" s="1"/>
  <c r="D2455" i="9"/>
  <c r="B2455" i="9" s="1"/>
  <c r="D2456" i="9"/>
  <c r="B2456" i="9" s="1"/>
  <c r="D2457" i="9"/>
  <c r="B2457" i="9" s="1"/>
  <c r="D2458" i="9"/>
  <c r="B2458" i="9" s="1"/>
  <c r="D2459" i="9"/>
  <c r="B2459" i="9" s="1"/>
  <c r="D2460" i="9"/>
  <c r="B2460" i="9" s="1"/>
  <c r="D2461" i="9"/>
  <c r="B2461" i="9" s="1"/>
  <c r="D2462" i="9"/>
  <c r="B2462" i="9" s="1"/>
  <c r="D2463" i="9"/>
  <c r="B2463" i="9" s="1"/>
  <c r="D2464" i="9"/>
  <c r="B2464" i="9" s="1"/>
  <c r="D2465" i="9"/>
  <c r="B2465" i="9" s="1"/>
  <c r="D2466" i="9"/>
  <c r="B2466" i="9" s="1"/>
  <c r="D2467" i="9"/>
  <c r="B2467" i="9" s="1"/>
  <c r="D2468" i="9"/>
  <c r="B2468" i="9" s="1"/>
  <c r="D2469" i="9"/>
  <c r="B2469" i="9" s="1"/>
  <c r="D2470" i="9"/>
  <c r="B2470" i="9" s="1"/>
  <c r="D2471" i="9"/>
  <c r="B2471" i="9" s="1"/>
  <c r="D2472" i="9"/>
  <c r="B2472" i="9" s="1"/>
  <c r="D2473" i="9"/>
  <c r="B2473" i="9" s="1"/>
  <c r="D2474" i="9"/>
  <c r="B2474" i="9" s="1"/>
  <c r="D2475" i="9"/>
  <c r="B2475" i="9" s="1"/>
  <c r="D2476" i="9"/>
  <c r="B2476" i="9" s="1"/>
  <c r="D2477" i="9"/>
  <c r="B2477" i="9" s="1"/>
  <c r="D2478" i="9"/>
  <c r="B2478" i="9" s="1"/>
  <c r="D2479" i="9"/>
  <c r="B2479" i="9" s="1"/>
  <c r="D2480" i="9"/>
  <c r="B2480" i="9" s="1"/>
  <c r="D2481" i="9"/>
  <c r="B2481" i="9" s="1"/>
  <c r="D2482" i="9"/>
  <c r="B2482" i="9" s="1"/>
  <c r="D2483" i="9"/>
  <c r="B2483" i="9" s="1"/>
  <c r="D2484" i="9"/>
  <c r="B2484" i="9" s="1"/>
  <c r="D2485" i="9"/>
  <c r="B2485" i="9" s="1"/>
  <c r="D2486" i="9"/>
  <c r="B2486" i="9" s="1"/>
  <c r="D2487" i="9"/>
  <c r="B2487" i="9" s="1"/>
  <c r="D2488" i="9"/>
  <c r="B2488" i="9" s="1"/>
  <c r="D2489" i="9"/>
  <c r="B2489" i="9" s="1"/>
  <c r="D2490" i="9"/>
  <c r="B2490" i="9" s="1"/>
  <c r="D2491" i="9"/>
  <c r="B2491" i="9" s="1"/>
  <c r="D2492" i="9"/>
  <c r="B2492" i="9" s="1"/>
  <c r="D2493" i="9"/>
  <c r="B2493" i="9" s="1"/>
  <c r="D2494" i="9"/>
  <c r="B2494" i="9" s="1"/>
  <c r="D2495" i="9"/>
  <c r="B2495" i="9" s="1"/>
  <c r="D2496" i="9"/>
  <c r="B2496" i="9" s="1"/>
  <c r="D2497" i="9"/>
  <c r="B2497" i="9" s="1"/>
  <c r="D2498" i="9"/>
  <c r="B2498" i="9" s="1"/>
  <c r="D2499" i="9"/>
  <c r="B2499" i="9" s="1"/>
  <c r="D2500" i="9"/>
  <c r="B2500" i="9" s="1"/>
  <c r="D2501" i="9"/>
  <c r="B2501" i="9" s="1"/>
  <c r="D2502" i="9"/>
  <c r="B2502" i="9" s="1"/>
  <c r="D2503" i="9"/>
  <c r="B2503" i="9" s="1"/>
  <c r="D2504" i="9"/>
  <c r="B2504" i="9" s="1"/>
  <c r="D2505" i="9"/>
  <c r="B2505" i="9" s="1"/>
  <c r="D2506" i="9"/>
  <c r="B2506" i="9" s="1"/>
  <c r="D2507" i="9"/>
  <c r="B2507" i="9" s="1"/>
  <c r="D2508" i="9"/>
  <c r="B2508" i="9" s="1"/>
  <c r="D2509" i="9"/>
  <c r="B2509" i="9" s="1"/>
  <c r="D2510" i="9"/>
  <c r="B2510" i="9" s="1"/>
  <c r="D2511" i="9"/>
  <c r="B2511" i="9" s="1"/>
  <c r="D2512" i="9"/>
  <c r="B2512" i="9" s="1"/>
  <c r="D2513" i="9"/>
  <c r="B2513" i="9" s="1"/>
  <c r="D2514" i="9"/>
  <c r="B2514" i="9" s="1"/>
  <c r="D2515" i="9"/>
  <c r="B2515" i="9" s="1"/>
  <c r="D2516" i="9"/>
  <c r="B2516" i="9" s="1"/>
  <c r="D2517" i="9"/>
  <c r="B2517" i="9" s="1"/>
  <c r="D2518" i="9"/>
  <c r="B2518" i="9" s="1"/>
  <c r="D2519" i="9"/>
  <c r="B2519" i="9" s="1"/>
  <c r="D2520" i="9"/>
  <c r="B2520" i="9" s="1"/>
  <c r="D2521" i="9"/>
  <c r="B2521" i="9" s="1"/>
  <c r="D2522" i="9"/>
  <c r="B2522" i="9" s="1"/>
  <c r="D2523" i="9"/>
  <c r="B2523" i="9" s="1"/>
  <c r="D2524" i="9"/>
  <c r="B2524" i="9" s="1"/>
  <c r="D2525" i="9"/>
  <c r="B2525" i="9" s="1"/>
  <c r="D2526" i="9"/>
  <c r="B2526" i="9" s="1"/>
  <c r="D2527" i="9"/>
  <c r="B2527" i="9" s="1"/>
  <c r="D2528" i="9"/>
  <c r="B2528" i="9" s="1"/>
  <c r="D2529" i="9"/>
  <c r="B2529" i="9" s="1"/>
  <c r="D2530" i="9"/>
  <c r="B2530" i="9" s="1"/>
  <c r="D2531" i="9"/>
  <c r="B2531" i="9" s="1"/>
  <c r="D2532" i="9"/>
  <c r="B2532" i="9" s="1"/>
  <c r="D2533" i="9"/>
  <c r="B2533" i="9" s="1"/>
  <c r="D2534" i="9"/>
  <c r="B2534" i="9" s="1"/>
  <c r="D2535" i="9"/>
  <c r="B2535" i="9" s="1"/>
  <c r="D2536" i="9"/>
  <c r="B2536" i="9" s="1"/>
  <c r="D2537" i="9"/>
  <c r="B2537" i="9" s="1"/>
  <c r="D2538" i="9"/>
  <c r="B2538" i="9" s="1"/>
  <c r="D2539" i="9"/>
  <c r="B2539" i="9" s="1"/>
  <c r="D2540" i="9"/>
  <c r="B2540" i="9" s="1"/>
  <c r="D2541" i="9"/>
  <c r="B2541" i="9" s="1"/>
  <c r="D2542" i="9"/>
  <c r="B2542" i="9" s="1"/>
  <c r="D2543" i="9"/>
  <c r="B2543" i="9" s="1"/>
  <c r="D2544" i="9"/>
  <c r="B2544" i="9" s="1"/>
  <c r="D2545" i="9"/>
  <c r="B2545" i="9" s="1"/>
  <c r="D2546" i="9"/>
  <c r="B2546" i="9" s="1"/>
  <c r="D2547" i="9"/>
  <c r="B2547" i="9" s="1"/>
  <c r="D2548" i="9"/>
  <c r="B2548" i="9" s="1"/>
  <c r="D2549" i="9"/>
  <c r="B2549" i="9" s="1"/>
  <c r="D2550" i="9"/>
  <c r="B2550" i="9" s="1"/>
  <c r="D2551" i="9"/>
  <c r="B2551" i="9" s="1"/>
  <c r="D2552" i="9"/>
  <c r="B2552" i="9" s="1"/>
  <c r="D2553" i="9"/>
  <c r="B2553" i="9" s="1"/>
  <c r="D2554" i="9"/>
  <c r="B2554" i="9" s="1"/>
  <c r="D2555" i="9"/>
  <c r="B2555" i="9" s="1"/>
  <c r="D2556" i="9"/>
  <c r="B2556" i="9" s="1"/>
  <c r="D2557" i="9"/>
  <c r="B2557" i="9" s="1"/>
  <c r="D2558" i="9"/>
  <c r="B2558" i="9" s="1"/>
  <c r="D2559" i="9"/>
  <c r="B2559" i="9" s="1"/>
  <c r="D2560" i="9"/>
  <c r="B2560" i="9" s="1"/>
  <c r="D2561" i="9"/>
  <c r="B2561" i="9" s="1"/>
  <c r="D2562" i="9"/>
  <c r="B2562" i="9" s="1"/>
  <c r="D2563" i="9"/>
  <c r="B2563" i="9" s="1"/>
  <c r="D2564" i="9"/>
  <c r="B2564" i="9" s="1"/>
  <c r="D2565" i="9"/>
  <c r="B2565" i="9" s="1"/>
  <c r="D2566" i="9"/>
  <c r="B2566" i="9" s="1"/>
  <c r="D2567" i="9"/>
  <c r="B2567" i="9" s="1"/>
  <c r="D2568" i="9"/>
  <c r="B2568" i="9" s="1"/>
  <c r="D2569" i="9"/>
  <c r="B2569" i="9" s="1"/>
  <c r="D2570" i="9"/>
  <c r="B2570" i="9" s="1"/>
  <c r="D2571" i="9"/>
  <c r="B2571" i="9" s="1"/>
  <c r="D2572" i="9"/>
  <c r="B2572" i="9" s="1"/>
  <c r="D2573" i="9"/>
  <c r="B2573" i="9" s="1"/>
  <c r="D2574" i="9"/>
  <c r="B2574" i="9" s="1"/>
  <c r="D2575" i="9"/>
  <c r="B2575" i="9" s="1"/>
  <c r="D2576" i="9"/>
  <c r="B2576" i="9" s="1"/>
  <c r="D2577" i="9"/>
  <c r="B2577" i="9" s="1"/>
  <c r="D2578" i="9"/>
  <c r="B2578" i="9" s="1"/>
  <c r="D2579" i="9"/>
  <c r="B2579" i="9" s="1"/>
  <c r="D2580" i="9"/>
  <c r="B2580" i="9" s="1"/>
  <c r="D2581" i="9"/>
  <c r="B2581" i="9" s="1"/>
  <c r="D2582" i="9"/>
  <c r="B2582" i="9" s="1"/>
  <c r="D2583" i="9"/>
  <c r="B2583" i="9" s="1"/>
  <c r="D2584" i="9"/>
  <c r="B2584" i="9" s="1"/>
  <c r="D2585" i="9"/>
  <c r="B2585" i="9" s="1"/>
  <c r="D2586" i="9"/>
  <c r="B2586" i="9" s="1"/>
  <c r="D2587" i="9"/>
  <c r="B2587" i="9" s="1"/>
  <c r="D2588" i="9"/>
  <c r="B2588" i="9" s="1"/>
  <c r="D2589" i="9"/>
  <c r="B2589" i="9" s="1"/>
  <c r="D2590" i="9"/>
  <c r="B2590" i="9" s="1"/>
  <c r="D2591" i="9"/>
  <c r="B2591" i="9" s="1"/>
  <c r="D2592" i="9"/>
  <c r="B2592" i="9" s="1"/>
  <c r="D2593" i="9"/>
  <c r="B2593" i="9" s="1"/>
  <c r="D2594" i="9"/>
  <c r="B2594" i="9" s="1"/>
  <c r="D2595" i="9"/>
  <c r="B2595" i="9" s="1"/>
  <c r="D2596" i="9"/>
  <c r="B2596" i="9" s="1"/>
  <c r="D2597" i="9"/>
  <c r="B2597" i="9" s="1"/>
  <c r="D2598" i="9"/>
  <c r="B2598" i="9" s="1"/>
  <c r="D2599" i="9"/>
  <c r="B2599" i="9" s="1"/>
  <c r="D2600" i="9"/>
  <c r="B2600" i="9" s="1"/>
  <c r="D2601" i="9"/>
  <c r="B2601" i="9" s="1"/>
  <c r="D2602" i="9"/>
  <c r="B2602" i="9" s="1"/>
  <c r="D2603" i="9"/>
  <c r="B2603" i="9" s="1"/>
  <c r="D2604" i="9"/>
  <c r="B2604" i="9" s="1"/>
  <c r="D2605" i="9"/>
  <c r="B2605" i="9" s="1"/>
  <c r="D2606" i="9"/>
  <c r="B2606" i="9" s="1"/>
  <c r="D2607" i="9"/>
  <c r="B2607" i="9" s="1"/>
  <c r="D2608" i="9"/>
  <c r="B2608" i="9" s="1"/>
  <c r="D2609" i="9"/>
  <c r="B2609" i="9" s="1"/>
  <c r="D2610" i="9"/>
  <c r="B2610" i="9" s="1"/>
  <c r="D2611" i="9"/>
  <c r="B2611" i="9" s="1"/>
  <c r="D2612" i="9"/>
  <c r="B2612" i="9" s="1"/>
  <c r="D2613" i="9"/>
  <c r="B2613" i="9" s="1"/>
  <c r="D2614" i="9"/>
  <c r="B2614" i="9" s="1"/>
  <c r="D2615" i="9"/>
  <c r="B2615" i="9" s="1"/>
  <c r="D2616" i="9"/>
  <c r="B2616" i="9" s="1"/>
  <c r="D2617" i="9"/>
  <c r="B2617" i="9" s="1"/>
  <c r="D2618" i="9"/>
  <c r="B2618" i="9" s="1"/>
  <c r="D2619" i="9"/>
  <c r="B2619" i="9" s="1"/>
  <c r="D2620" i="9"/>
  <c r="B2620" i="9" s="1"/>
  <c r="D2621" i="9"/>
  <c r="B2621" i="9" s="1"/>
  <c r="D2622" i="9"/>
  <c r="B2622" i="9" s="1"/>
  <c r="D2623" i="9"/>
  <c r="B2623" i="9" s="1"/>
  <c r="D2624" i="9"/>
  <c r="B2624" i="9" s="1"/>
  <c r="D2625" i="9"/>
  <c r="B2625" i="9" s="1"/>
  <c r="D2626" i="9"/>
  <c r="B2626" i="9" s="1"/>
  <c r="D2627" i="9"/>
  <c r="B2627" i="9" s="1"/>
  <c r="D2628" i="9"/>
  <c r="B2628" i="9" s="1"/>
  <c r="D2629" i="9"/>
  <c r="B2629" i="9" s="1"/>
  <c r="D2630" i="9"/>
  <c r="B2630" i="9" s="1"/>
  <c r="D2631" i="9"/>
  <c r="B2631" i="9" s="1"/>
  <c r="D2632" i="9"/>
  <c r="B2632" i="9" s="1"/>
  <c r="D2633" i="9"/>
  <c r="B2633" i="9" s="1"/>
  <c r="D2634" i="9"/>
  <c r="B2634" i="9" s="1"/>
  <c r="D2635" i="9"/>
  <c r="B2635" i="9" s="1"/>
  <c r="D2636" i="9"/>
  <c r="B2636" i="9" s="1"/>
  <c r="D2637" i="9"/>
  <c r="B2637" i="9" s="1"/>
  <c r="D2638" i="9"/>
  <c r="B2638" i="9" s="1"/>
  <c r="D2639" i="9"/>
  <c r="B2639" i="9" s="1"/>
  <c r="D2640" i="9"/>
  <c r="B2640" i="9" s="1"/>
  <c r="D2641" i="9"/>
  <c r="B2641" i="9" s="1"/>
  <c r="D2642" i="9"/>
  <c r="B2642" i="9" s="1"/>
  <c r="D2643" i="9"/>
  <c r="B2643" i="9" s="1"/>
  <c r="D2644" i="9"/>
  <c r="B2644" i="9" s="1"/>
  <c r="D2645" i="9"/>
  <c r="B2645" i="9" s="1"/>
  <c r="D2646" i="9"/>
  <c r="B2646" i="9" s="1"/>
  <c r="D2647" i="9"/>
  <c r="B2647" i="9" s="1"/>
  <c r="D2648" i="9"/>
  <c r="B2648" i="9" s="1"/>
  <c r="D2649" i="9"/>
  <c r="B2649" i="9" s="1"/>
  <c r="D2650" i="9"/>
  <c r="B2650" i="9" s="1"/>
  <c r="D2651" i="9"/>
  <c r="B2651" i="9" s="1"/>
  <c r="D2652" i="9"/>
  <c r="B2652" i="9" s="1"/>
  <c r="D2653" i="9"/>
  <c r="B2653" i="9" s="1"/>
  <c r="D2654" i="9"/>
  <c r="B2654" i="9" s="1"/>
  <c r="D2655" i="9"/>
  <c r="B2655" i="9" s="1"/>
  <c r="D2656" i="9"/>
  <c r="B2656" i="9" s="1"/>
  <c r="D2657" i="9"/>
  <c r="B2657" i="9" s="1"/>
  <c r="D2658" i="9"/>
  <c r="B2658" i="9" s="1"/>
  <c r="D2659" i="9"/>
  <c r="B2659" i="9" s="1"/>
  <c r="D2660" i="9"/>
  <c r="B2660" i="9" s="1"/>
  <c r="D2661" i="9"/>
  <c r="B2661" i="9" s="1"/>
  <c r="D2662" i="9"/>
  <c r="B2662" i="9" s="1"/>
  <c r="D2663" i="9"/>
  <c r="B2663" i="9" s="1"/>
  <c r="D2664" i="9"/>
  <c r="B2664" i="9" s="1"/>
  <c r="D2665" i="9"/>
  <c r="B2665" i="9" s="1"/>
  <c r="D2666" i="9"/>
  <c r="B2666" i="9" s="1"/>
  <c r="D2667" i="9"/>
  <c r="B2667" i="9" s="1"/>
  <c r="D2668" i="9"/>
  <c r="B2668" i="9" s="1"/>
  <c r="D2669" i="9"/>
  <c r="B2669" i="9" s="1"/>
  <c r="D2670" i="9"/>
  <c r="B2670" i="9" s="1"/>
  <c r="D2671" i="9"/>
  <c r="B2671" i="9" s="1"/>
  <c r="D2672" i="9"/>
  <c r="B2672" i="9" s="1"/>
  <c r="D2673" i="9"/>
  <c r="B2673" i="9" s="1"/>
  <c r="D2674" i="9"/>
  <c r="B2674" i="9" s="1"/>
  <c r="D2675" i="9"/>
  <c r="B2675" i="9" s="1"/>
  <c r="D2676" i="9"/>
  <c r="B2676" i="9" s="1"/>
  <c r="D2677" i="9"/>
  <c r="B2677" i="9" s="1"/>
  <c r="D2678" i="9"/>
  <c r="B2678" i="9" s="1"/>
  <c r="D2679" i="9"/>
  <c r="B2679" i="9" s="1"/>
  <c r="D2680" i="9"/>
  <c r="B2680" i="9" s="1"/>
  <c r="D2681" i="9"/>
  <c r="B2681" i="9" s="1"/>
  <c r="D2682" i="9"/>
  <c r="B2682" i="9" s="1"/>
  <c r="D2683" i="9"/>
  <c r="B2683" i="9" s="1"/>
  <c r="D2684" i="9"/>
  <c r="B2684" i="9" s="1"/>
  <c r="D2685" i="9"/>
  <c r="B2685" i="9" s="1"/>
  <c r="D2686" i="9"/>
  <c r="B2686" i="9" s="1"/>
  <c r="D2687" i="9"/>
  <c r="B2687" i="9" s="1"/>
  <c r="D2688" i="9"/>
  <c r="B2688" i="9" s="1"/>
  <c r="D2689" i="9"/>
  <c r="B2689" i="9" s="1"/>
  <c r="D2690" i="9"/>
  <c r="B2690" i="9" s="1"/>
  <c r="D2691" i="9"/>
  <c r="B2691" i="9" s="1"/>
  <c r="D2692" i="9"/>
  <c r="B2692" i="9" s="1"/>
  <c r="D2693" i="9"/>
  <c r="B2693" i="9" s="1"/>
  <c r="D2694" i="9"/>
  <c r="B2694" i="9" s="1"/>
  <c r="D2695" i="9"/>
  <c r="B2695" i="9" s="1"/>
  <c r="D2696" i="9"/>
  <c r="B2696" i="9" s="1"/>
  <c r="D2697" i="9"/>
  <c r="B2697" i="9" s="1"/>
  <c r="D2698" i="9"/>
  <c r="B2698" i="9" s="1"/>
  <c r="D2699" i="9"/>
  <c r="B2699" i="9" s="1"/>
  <c r="D2700" i="9"/>
  <c r="B2700" i="9" s="1"/>
  <c r="D2701" i="9"/>
  <c r="B2701" i="9" s="1"/>
  <c r="D2702" i="9"/>
  <c r="B2702" i="9" s="1"/>
  <c r="D2703" i="9"/>
  <c r="B2703" i="9" s="1"/>
  <c r="D2704" i="9"/>
  <c r="B2704" i="9" s="1"/>
  <c r="D2705" i="9"/>
  <c r="B2705" i="9" s="1"/>
  <c r="D2706" i="9"/>
  <c r="B2706" i="9" s="1"/>
  <c r="D2707" i="9"/>
  <c r="B2707" i="9" s="1"/>
  <c r="D2708" i="9"/>
  <c r="B2708" i="9" s="1"/>
  <c r="D2709" i="9"/>
  <c r="B2709" i="9" s="1"/>
  <c r="D2710" i="9"/>
  <c r="B2710" i="9" s="1"/>
  <c r="D2711" i="9"/>
  <c r="B2711" i="9" s="1"/>
  <c r="D2712" i="9"/>
  <c r="B2712" i="9" s="1"/>
  <c r="D2713" i="9"/>
  <c r="B2713" i="9" s="1"/>
  <c r="D2714" i="9"/>
  <c r="B2714" i="9" s="1"/>
  <c r="D2715" i="9"/>
  <c r="B2715" i="9" s="1"/>
  <c r="D2716" i="9"/>
  <c r="B2716" i="9" s="1"/>
  <c r="D2717" i="9"/>
  <c r="B2717" i="9" s="1"/>
  <c r="D2718" i="9"/>
  <c r="B2718" i="9" s="1"/>
  <c r="D2719" i="9"/>
  <c r="B2719" i="9" s="1"/>
  <c r="D2720" i="9"/>
  <c r="B2720" i="9" s="1"/>
  <c r="D2721" i="9"/>
  <c r="B2721" i="9" s="1"/>
  <c r="D2722" i="9"/>
  <c r="B2722" i="9" s="1"/>
  <c r="D2723" i="9"/>
  <c r="B2723" i="9" s="1"/>
  <c r="D2724" i="9"/>
  <c r="B2724" i="9" s="1"/>
  <c r="D2725" i="9"/>
  <c r="B2725" i="9" s="1"/>
  <c r="D2726" i="9"/>
  <c r="B2726" i="9" s="1"/>
  <c r="D2727" i="9"/>
  <c r="B2727" i="9" s="1"/>
  <c r="D2728" i="9"/>
  <c r="B2728" i="9" s="1"/>
  <c r="D2729" i="9"/>
  <c r="B2729" i="9" s="1"/>
  <c r="D2730" i="9"/>
  <c r="B2730" i="9" s="1"/>
  <c r="D2731" i="9"/>
  <c r="B2731" i="9" s="1"/>
  <c r="D2732" i="9"/>
  <c r="B2732" i="9" s="1"/>
  <c r="D2733" i="9"/>
  <c r="B2733" i="9" s="1"/>
  <c r="D2734" i="9"/>
  <c r="B2734" i="9" s="1"/>
  <c r="D2735" i="9"/>
  <c r="B2735" i="9" s="1"/>
  <c r="D2736" i="9"/>
  <c r="B2736" i="9" s="1"/>
  <c r="D2737" i="9"/>
  <c r="B2737" i="9" s="1"/>
  <c r="D2738" i="9"/>
  <c r="B2738" i="9" s="1"/>
  <c r="D2739" i="9"/>
  <c r="B2739" i="9" s="1"/>
  <c r="D2740" i="9"/>
  <c r="B2740" i="9" s="1"/>
  <c r="D2741" i="9"/>
  <c r="B2741" i="9" s="1"/>
  <c r="D2742" i="9"/>
  <c r="B2742" i="9" s="1"/>
  <c r="D2743" i="9"/>
  <c r="B2743" i="9" s="1"/>
  <c r="D2744" i="9"/>
  <c r="B2744" i="9" s="1"/>
  <c r="D2745" i="9"/>
  <c r="B2745" i="9" s="1"/>
  <c r="D2746" i="9"/>
  <c r="B2746" i="9" s="1"/>
  <c r="D2747" i="9"/>
  <c r="B2747" i="9" s="1"/>
  <c r="D2748" i="9"/>
  <c r="B2748" i="9" s="1"/>
  <c r="D2749" i="9"/>
  <c r="B2749" i="9" s="1"/>
  <c r="D2750" i="9"/>
  <c r="B2750" i="9" s="1"/>
  <c r="D2751" i="9"/>
  <c r="B2751" i="9" s="1"/>
  <c r="D2752" i="9"/>
  <c r="B2752" i="9" s="1"/>
  <c r="D2753" i="9"/>
  <c r="B2753" i="9" s="1"/>
  <c r="D2754" i="9"/>
  <c r="B2754" i="9" s="1"/>
  <c r="D2755" i="9"/>
  <c r="B2755" i="9" s="1"/>
  <c r="D2756" i="9"/>
  <c r="B2756" i="9" s="1"/>
  <c r="D2757" i="9"/>
  <c r="B2757" i="9" s="1"/>
  <c r="D2758" i="9"/>
  <c r="B2758" i="9" s="1"/>
  <c r="D2759" i="9"/>
  <c r="B2759" i="9" s="1"/>
  <c r="D2760" i="9"/>
  <c r="B2760" i="9" s="1"/>
  <c r="D2761" i="9"/>
  <c r="B2761" i="9" s="1"/>
  <c r="D2762" i="9"/>
  <c r="B2762" i="9" s="1"/>
  <c r="D2763" i="9"/>
  <c r="B2763" i="9" s="1"/>
  <c r="D2764" i="9"/>
  <c r="B2764" i="9" s="1"/>
  <c r="D2765" i="9"/>
  <c r="B2765" i="9" s="1"/>
  <c r="D2766" i="9"/>
  <c r="B2766" i="9" s="1"/>
  <c r="D2767" i="9"/>
  <c r="B2767" i="9" s="1"/>
  <c r="D2768" i="9"/>
  <c r="B2768" i="9" s="1"/>
  <c r="D2769" i="9"/>
  <c r="B2769" i="9" s="1"/>
  <c r="D2770" i="9"/>
  <c r="B2770" i="9" s="1"/>
  <c r="D2771" i="9"/>
  <c r="B2771" i="9" s="1"/>
  <c r="D2772" i="9"/>
  <c r="B2772" i="9" s="1"/>
  <c r="D2773" i="9"/>
  <c r="B2773" i="9" s="1"/>
  <c r="D2774" i="9"/>
  <c r="B2774" i="9" s="1"/>
  <c r="D2775" i="9"/>
  <c r="B2775" i="9" s="1"/>
  <c r="D2776" i="9"/>
  <c r="B2776" i="9" s="1"/>
  <c r="D2777" i="9"/>
  <c r="B2777" i="9" s="1"/>
  <c r="D2778" i="9"/>
  <c r="B2778" i="9" s="1"/>
  <c r="D2779" i="9"/>
  <c r="B2779" i="9" s="1"/>
  <c r="D2780" i="9"/>
  <c r="B2780" i="9" s="1"/>
  <c r="D2781" i="9"/>
  <c r="B2781" i="9" s="1"/>
  <c r="D2782" i="9"/>
  <c r="B2782" i="9" s="1"/>
  <c r="D2783" i="9"/>
  <c r="B2783" i="9" s="1"/>
  <c r="D2784" i="9"/>
  <c r="B2784" i="9" s="1"/>
  <c r="D2785" i="9"/>
  <c r="B2785" i="9" s="1"/>
  <c r="D2786" i="9"/>
  <c r="B2786" i="9" s="1"/>
  <c r="D2787" i="9"/>
  <c r="B2787" i="9" s="1"/>
  <c r="D2788" i="9"/>
  <c r="B2788" i="9" s="1"/>
  <c r="D2789" i="9"/>
  <c r="B2789" i="9" s="1"/>
  <c r="D2790" i="9"/>
  <c r="B2790" i="9" s="1"/>
  <c r="D2791" i="9"/>
  <c r="B2791" i="9" s="1"/>
  <c r="D2792" i="9"/>
  <c r="B2792" i="9" s="1"/>
  <c r="D2793" i="9"/>
  <c r="B2793" i="9" s="1"/>
  <c r="D2794" i="9"/>
  <c r="B2794" i="9" s="1"/>
  <c r="D2795" i="9"/>
  <c r="B2795" i="9" s="1"/>
  <c r="D2796" i="9"/>
  <c r="B2796" i="9" s="1"/>
  <c r="D2797" i="9"/>
  <c r="B2797" i="9" s="1"/>
  <c r="D2798" i="9"/>
  <c r="B2798" i="9" s="1"/>
  <c r="D2799" i="9"/>
  <c r="B2799" i="9" s="1"/>
  <c r="D2800" i="9"/>
  <c r="B2800" i="9" s="1"/>
  <c r="D2801" i="9"/>
  <c r="B2801" i="9" s="1"/>
  <c r="D2802" i="9"/>
  <c r="B2802" i="9" s="1"/>
  <c r="D2803" i="9"/>
  <c r="B2803" i="9" s="1"/>
  <c r="D2804" i="9"/>
  <c r="B2804" i="9" s="1"/>
  <c r="D2805" i="9"/>
  <c r="B2805" i="9" s="1"/>
  <c r="D2806" i="9"/>
  <c r="B2806" i="9" s="1"/>
  <c r="D2807" i="9"/>
  <c r="B2807" i="9" s="1"/>
  <c r="D2808" i="9"/>
  <c r="B2808" i="9" s="1"/>
  <c r="D2809" i="9"/>
  <c r="B2809" i="9" s="1"/>
  <c r="D2810" i="9"/>
  <c r="B2810" i="9" s="1"/>
  <c r="D2811" i="9"/>
  <c r="B2811" i="9" s="1"/>
  <c r="D2812" i="9"/>
  <c r="B2812" i="9" s="1"/>
  <c r="D2813" i="9"/>
  <c r="B2813" i="9" s="1"/>
  <c r="D2814" i="9"/>
  <c r="B2814" i="9" s="1"/>
  <c r="D2815" i="9"/>
  <c r="B2815" i="9" s="1"/>
  <c r="D2816" i="9"/>
  <c r="B2816" i="9" s="1"/>
  <c r="D2817" i="9"/>
  <c r="B2817" i="9" s="1"/>
  <c r="D2818" i="9"/>
  <c r="B2818" i="9" s="1"/>
  <c r="D2819" i="9"/>
  <c r="B2819" i="9" s="1"/>
  <c r="D2820" i="9"/>
  <c r="B2820" i="9" s="1"/>
  <c r="D2821" i="9"/>
  <c r="B2821" i="9" s="1"/>
  <c r="D2822" i="9"/>
  <c r="B2822" i="9" s="1"/>
  <c r="D2823" i="9"/>
  <c r="B2823" i="9" s="1"/>
  <c r="D2824" i="9"/>
  <c r="B2824" i="9" s="1"/>
  <c r="D2825" i="9"/>
  <c r="B2825" i="9" s="1"/>
  <c r="D2826" i="9"/>
  <c r="B2826" i="9" s="1"/>
  <c r="D2827" i="9"/>
  <c r="B2827" i="9" s="1"/>
  <c r="D2828" i="9"/>
  <c r="B2828" i="9" s="1"/>
  <c r="D2829" i="9"/>
  <c r="B2829" i="9" s="1"/>
  <c r="D2830" i="9"/>
  <c r="B2830" i="9" s="1"/>
  <c r="D2831" i="9"/>
  <c r="B2831" i="9" s="1"/>
  <c r="D2832" i="9"/>
  <c r="B2832" i="9" s="1"/>
  <c r="D2833" i="9"/>
  <c r="B2833" i="9" s="1"/>
  <c r="D2834" i="9"/>
  <c r="B2834" i="9" s="1"/>
  <c r="D2835" i="9"/>
  <c r="B2835" i="9" s="1"/>
  <c r="D2836" i="9"/>
  <c r="B2836" i="9" s="1"/>
  <c r="D2837" i="9"/>
  <c r="B2837" i="9" s="1"/>
  <c r="D2838" i="9"/>
  <c r="B2838" i="9" s="1"/>
  <c r="D2839" i="9"/>
  <c r="B2839" i="9" s="1"/>
  <c r="D2840" i="9"/>
  <c r="B2840" i="9" s="1"/>
  <c r="D2841" i="9"/>
  <c r="B2841" i="9" s="1"/>
  <c r="D2842" i="9"/>
  <c r="B2842" i="9" s="1"/>
  <c r="D2843" i="9"/>
  <c r="B2843" i="9" s="1"/>
  <c r="D2844" i="9"/>
  <c r="B2844" i="9" s="1"/>
  <c r="D2845" i="9"/>
  <c r="B2845" i="9" s="1"/>
  <c r="D2846" i="9"/>
  <c r="B2846" i="9" s="1"/>
  <c r="D2847" i="9"/>
  <c r="B2847" i="9" s="1"/>
  <c r="D2848" i="9"/>
  <c r="B2848" i="9" s="1"/>
  <c r="D2849" i="9"/>
  <c r="B2849" i="9" s="1"/>
  <c r="D2850" i="9"/>
  <c r="B2850" i="9" s="1"/>
  <c r="D2851" i="9"/>
  <c r="B2851" i="9" s="1"/>
  <c r="D2852" i="9"/>
  <c r="B2852" i="9" s="1"/>
  <c r="D2853" i="9"/>
  <c r="B2853" i="9" s="1"/>
  <c r="D2854" i="9"/>
  <c r="B2854" i="9" s="1"/>
  <c r="D2855" i="9"/>
  <c r="B2855" i="9" s="1"/>
  <c r="D2856" i="9"/>
  <c r="B2856" i="9" s="1"/>
  <c r="D2857" i="9"/>
  <c r="B2857" i="9" s="1"/>
  <c r="D2858" i="9"/>
  <c r="B2858" i="9" s="1"/>
  <c r="D2859" i="9"/>
  <c r="B2859" i="9" s="1"/>
  <c r="D2860" i="9"/>
  <c r="B2860" i="9" s="1"/>
  <c r="D2861" i="9"/>
  <c r="B2861" i="9" s="1"/>
  <c r="D2862" i="9"/>
  <c r="B2862" i="9" s="1"/>
  <c r="D2863" i="9"/>
  <c r="B2863" i="9" s="1"/>
  <c r="D2864" i="9"/>
  <c r="B2864" i="9" s="1"/>
  <c r="D2865" i="9"/>
  <c r="B2865" i="9" s="1"/>
  <c r="D2866" i="9"/>
  <c r="B2866" i="9" s="1"/>
  <c r="D2867" i="9"/>
  <c r="B2867" i="9" s="1"/>
  <c r="D2868" i="9"/>
  <c r="B2868" i="9" s="1"/>
  <c r="D2869" i="9"/>
  <c r="B2869" i="9" s="1"/>
  <c r="D2870" i="9"/>
  <c r="B2870" i="9" s="1"/>
  <c r="D2871" i="9"/>
  <c r="B2871" i="9" s="1"/>
  <c r="D2872" i="9"/>
  <c r="B2872" i="9" s="1"/>
  <c r="D2873" i="9"/>
  <c r="B2873" i="9" s="1"/>
  <c r="D2874" i="9"/>
  <c r="B2874" i="9" s="1"/>
  <c r="D2875" i="9"/>
  <c r="B2875" i="9" s="1"/>
  <c r="D2876" i="9"/>
  <c r="B2876" i="9" s="1"/>
  <c r="D2877" i="9"/>
  <c r="B2877" i="9" s="1"/>
  <c r="D2878" i="9"/>
  <c r="B2878" i="9" s="1"/>
  <c r="D2879" i="9"/>
  <c r="B2879" i="9" s="1"/>
  <c r="D2880" i="9"/>
  <c r="B2880" i="9" s="1"/>
  <c r="D2881" i="9"/>
  <c r="B2881" i="9" s="1"/>
  <c r="D2882" i="9"/>
  <c r="B2882" i="9" s="1"/>
  <c r="D2883" i="9"/>
  <c r="B2883" i="9" s="1"/>
  <c r="D2884" i="9"/>
  <c r="B2884" i="9" s="1"/>
  <c r="D2885" i="9"/>
  <c r="B2885" i="9" s="1"/>
  <c r="D2886" i="9"/>
  <c r="B2886" i="9" s="1"/>
  <c r="D2887" i="9"/>
  <c r="B2887" i="9" s="1"/>
  <c r="D2888" i="9"/>
  <c r="B2888" i="9" s="1"/>
  <c r="D2889" i="9"/>
  <c r="B2889" i="9" s="1"/>
  <c r="D2890" i="9"/>
  <c r="B2890" i="9" s="1"/>
  <c r="D2891" i="9"/>
  <c r="B2891" i="9" s="1"/>
  <c r="D2892" i="9"/>
  <c r="B2892" i="9" s="1"/>
  <c r="D2893" i="9"/>
  <c r="B2893" i="9" s="1"/>
  <c r="D2894" i="9"/>
  <c r="B2894" i="9" s="1"/>
  <c r="D2895" i="9"/>
  <c r="B2895" i="9" s="1"/>
  <c r="D2896" i="9"/>
  <c r="B2896" i="9" s="1"/>
  <c r="D2897" i="9"/>
  <c r="B2897" i="9" s="1"/>
  <c r="D2898" i="9"/>
  <c r="B2898" i="9" s="1"/>
  <c r="D2899" i="9"/>
  <c r="B2899" i="9" s="1"/>
  <c r="D2900" i="9"/>
  <c r="B2900" i="9" s="1"/>
  <c r="D2901" i="9"/>
  <c r="B2901" i="9" s="1"/>
  <c r="D2902" i="9"/>
  <c r="B2902" i="9" s="1"/>
  <c r="D2903" i="9"/>
  <c r="B2903" i="9" s="1"/>
  <c r="D2904" i="9"/>
  <c r="B2904" i="9" s="1"/>
  <c r="D2905" i="9"/>
  <c r="B2905" i="9" s="1"/>
  <c r="D2906" i="9"/>
  <c r="B2906" i="9" s="1"/>
  <c r="D2907" i="9"/>
  <c r="B2907" i="9" s="1"/>
  <c r="D2908" i="9"/>
  <c r="B2908" i="9" s="1"/>
  <c r="D2909" i="9"/>
  <c r="B2909" i="9" s="1"/>
  <c r="D2910" i="9"/>
  <c r="B2910" i="9" s="1"/>
  <c r="D2911" i="9"/>
  <c r="B2911" i="9" s="1"/>
  <c r="D2912" i="9"/>
  <c r="B2912" i="9" s="1"/>
  <c r="D2913" i="9"/>
  <c r="B2913" i="9" s="1"/>
  <c r="D2914" i="9"/>
  <c r="B2914" i="9" s="1"/>
  <c r="D2915" i="9"/>
  <c r="B2915" i="9" s="1"/>
  <c r="D2916" i="9"/>
  <c r="B2916" i="9" s="1"/>
  <c r="D2917" i="9"/>
  <c r="B2917" i="9" s="1"/>
  <c r="D2918" i="9"/>
  <c r="B2918" i="9" s="1"/>
  <c r="D2919" i="9"/>
  <c r="B2919" i="9" s="1"/>
  <c r="D2920" i="9"/>
  <c r="B2920" i="9" s="1"/>
  <c r="D2921" i="9"/>
  <c r="B2921" i="9" s="1"/>
  <c r="D2922" i="9"/>
  <c r="B2922" i="9" s="1"/>
  <c r="D2923" i="9"/>
  <c r="B2923" i="9" s="1"/>
  <c r="D2924" i="9"/>
  <c r="B2924" i="9" s="1"/>
  <c r="D2925" i="9"/>
  <c r="B2925" i="9" s="1"/>
  <c r="D2926" i="9"/>
  <c r="B2926" i="9" s="1"/>
  <c r="D2927" i="9"/>
  <c r="B2927" i="9" s="1"/>
  <c r="D2928" i="9"/>
  <c r="B2928" i="9" s="1"/>
  <c r="D2929" i="9"/>
  <c r="B2929" i="9" s="1"/>
  <c r="D2930" i="9"/>
  <c r="B2930" i="9" s="1"/>
  <c r="D2931" i="9"/>
  <c r="B2931" i="9" s="1"/>
  <c r="D2932" i="9"/>
  <c r="B2932" i="9" s="1"/>
  <c r="D2933" i="9"/>
  <c r="B2933" i="9" s="1"/>
  <c r="D2934" i="9"/>
  <c r="B2934" i="9" s="1"/>
  <c r="D2935" i="9"/>
  <c r="B2935" i="9" s="1"/>
  <c r="D2936" i="9"/>
  <c r="B2936" i="9" s="1"/>
  <c r="D2937" i="9"/>
  <c r="B2937" i="9" s="1"/>
  <c r="D2938" i="9"/>
  <c r="B2938" i="9" s="1"/>
  <c r="D2939" i="9"/>
  <c r="B2939" i="9" s="1"/>
  <c r="D2940" i="9"/>
  <c r="B2940" i="9" s="1"/>
  <c r="D2941" i="9"/>
  <c r="B2941" i="9" s="1"/>
  <c r="D2942" i="9"/>
  <c r="B2942" i="9" s="1"/>
  <c r="D2943" i="9"/>
  <c r="B2943" i="9" s="1"/>
  <c r="D2944" i="9"/>
  <c r="B2944" i="9" s="1"/>
  <c r="D2945" i="9"/>
  <c r="B2945" i="9" s="1"/>
  <c r="D2946" i="9"/>
  <c r="B2946" i="9" s="1"/>
  <c r="D2947" i="9"/>
  <c r="B2947" i="9" s="1"/>
  <c r="D2948" i="9"/>
  <c r="B2948" i="9" s="1"/>
  <c r="D2949" i="9"/>
  <c r="B2949" i="9" s="1"/>
  <c r="D2950" i="9"/>
  <c r="B2950" i="9" s="1"/>
  <c r="D2951" i="9"/>
  <c r="B2951" i="9" s="1"/>
  <c r="D2952" i="9"/>
  <c r="B2952" i="9" s="1"/>
  <c r="D2953" i="9"/>
  <c r="B2953" i="9" s="1"/>
  <c r="D2954" i="9"/>
  <c r="B2954" i="9" s="1"/>
  <c r="D2955" i="9"/>
  <c r="B2955" i="9" s="1"/>
  <c r="D2956" i="9"/>
  <c r="B2956" i="9" s="1"/>
  <c r="D2957" i="9"/>
  <c r="B2957" i="9" s="1"/>
  <c r="D2958" i="9"/>
  <c r="B2958" i="9" s="1"/>
  <c r="D2959" i="9"/>
  <c r="B2959" i="9" s="1"/>
  <c r="D2960" i="9"/>
  <c r="B2960" i="9" s="1"/>
  <c r="D2961" i="9"/>
  <c r="B2961" i="9" s="1"/>
  <c r="D2962" i="9"/>
  <c r="B2962" i="9" s="1"/>
  <c r="D2963" i="9"/>
  <c r="B2963" i="9" s="1"/>
  <c r="D2964" i="9"/>
  <c r="B2964" i="9" s="1"/>
  <c r="D2965" i="9"/>
  <c r="B2965" i="9" s="1"/>
  <c r="D2966" i="9"/>
  <c r="B2966" i="9" s="1"/>
  <c r="D2967" i="9"/>
  <c r="B2967" i="9" s="1"/>
  <c r="D2968" i="9"/>
  <c r="B2968" i="9" s="1"/>
  <c r="D2969" i="9"/>
  <c r="B2969" i="9" s="1"/>
  <c r="D2970" i="9"/>
  <c r="B2970" i="9" s="1"/>
  <c r="D2971" i="9"/>
  <c r="B2971" i="9" s="1"/>
  <c r="D2972" i="9"/>
  <c r="B2972" i="9" s="1"/>
  <c r="D2973" i="9"/>
  <c r="B2973" i="9" s="1"/>
  <c r="D2974" i="9"/>
  <c r="B2974" i="9" s="1"/>
  <c r="D2975" i="9"/>
  <c r="B2975" i="9" s="1"/>
  <c r="D2976" i="9"/>
  <c r="B2976" i="9" s="1"/>
  <c r="D2977" i="9"/>
  <c r="B2977" i="9" s="1"/>
  <c r="D2978" i="9"/>
  <c r="B2978" i="9" s="1"/>
  <c r="D2979" i="9"/>
  <c r="B2979" i="9" s="1"/>
  <c r="D2980" i="9"/>
  <c r="B2980" i="9" s="1"/>
  <c r="D2981" i="9"/>
  <c r="B2981" i="9" s="1"/>
  <c r="D2982" i="9"/>
  <c r="B2982" i="9" s="1"/>
  <c r="D2983" i="9"/>
  <c r="B2983" i="9" s="1"/>
  <c r="D2984" i="9"/>
  <c r="B2984" i="9" s="1"/>
  <c r="D2985" i="9"/>
  <c r="B2985" i="9" s="1"/>
  <c r="D2986" i="9"/>
  <c r="B2986" i="9" s="1"/>
  <c r="D2987" i="9"/>
  <c r="B2987" i="9" s="1"/>
  <c r="D2988" i="9"/>
  <c r="B2988" i="9" s="1"/>
  <c r="D2989" i="9"/>
  <c r="B2989" i="9" s="1"/>
  <c r="D2990" i="9"/>
  <c r="B2990" i="9" s="1"/>
  <c r="D2991" i="9"/>
  <c r="B2991" i="9" s="1"/>
  <c r="D2992" i="9"/>
  <c r="B2992" i="9" s="1"/>
  <c r="D2993" i="9"/>
  <c r="B2993" i="9" s="1"/>
  <c r="D2994" i="9"/>
  <c r="B2994" i="9" s="1"/>
  <c r="D2995" i="9"/>
  <c r="B2995" i="9" s="1"/>
  <c r="D2996" i="9"/>
  <c r="B2996" i="9" s="1"/>
  <c r="D2997" i="9"/>
  <c r="B2997" i="9" s="1"/>
  <c r="D2998" i="9"/>
  <c r="B2998" i="9" s="1"/>
  <c r="D2999" i="9"/>
  <c r="B2999" i="9" s="1"/>
  <c r="D3000" i="9"/>
  <c r="B3000" i="9" s="1"/>
  <c r="D3001" i="9"/>
  <c r="B3001" i="9" s="1"/>
  <c r="D3002" i="9"/>
  <c r="B3002" i="9" s="1"/>
  <c r="D3003" i="9"/>
  <c r="B3003" i="9" s="1"/>
  <c r="D3004" i="9"/>
  <c r="B3004" i="9" s="1"/>
  <c r="D3005" i="9"/>
  <c r="B3005" i="9" s="1"/>
  <c r="D3006" i="9"/>
  <c r="B3006" i="9" s="1"/>
  <c r="D3007" i="9"/>
  <c r="B3007" i="9" s="1"/>
  <c r="D3008" i="9"/>
  <c r="B3008" i="9" s="1"/>
  <c r="D3009" i="9"/>
  <c r="B3009" i="9" s="1"/>
  <c r="D3010" i="9"/>
  <c r="B3010" i="9" s="1"/>
  <c r="D3011" i="9"/>
  <c r="B3011" i="9" s="1"/>
  <c r="D3012" i="9"/>
  <c r="B3012" i="9" s="1"/>
  <c r="D3013" i="9"/>
  <c r="B3013" i="9" s="1"/>
  <c r="D3014" i="9"/>
  <c r="B3014" i="9" s="1"/>
  <c r="D3015" i="9"/>
  <c r="B3015" i="9" s="1"/>
  <c r="D3016" i="9"/>
  <c r="B3016" i="9" s="1"/>
  <c r="D3017" i="9"/>
  <c r="B3017" i="9" s="1"/>
  <c r="D3018" i="9"/>
  <c r="B3018" i="9" s="1"/>
  <c r="D3019" i="9"/>
  <c r="B3019" i="9" s="1"/>
  <c r="D3020" i="9"/>
  <c r="B3020" i="9" s="1"/>
  <c r="D3021" i="9"/>
  <c r="B3021" i="9" s="1"/>
  <c r="D3022" i="9"/>
  <c r="B3022" i="9" s="1"/>
  <c r="D3023" i="9"/>
  <c r="B3023" i="9" s="1"/>
  <c r="D3024" i="9"/>
  <c r="B3024" i="9" s="1"/>
  <c r="D3025" i="9"/>
  <c r="B3025" i="9" s="1"/>
  <c r="D3026" i="9"/>
  <c r="B3026" i="9" s="1"/>
  <c r="D3027" i="9"/>
  <c r="B3027" i="9" s="1"/>
  <c r="D3028" i="9"/>
  <c r="B3028" i="9" s="1"/>
  <c r="D3029" i="9"/>
  <c r="B3029" i="9" s="1"/>
  <c r="D3030" i="9"/>
  <c r="B3030" i="9" s="1"/>
  <c r="D3031" i="9"/>
  <c r="B3031" i="9" s="1"/>
  <c r="D3032" i="9"/>
  <c r="B3032" i="9" s="1"/>
  <c r="D3033" i="9"/>
  <c r="B3033" i="9" s="1"/>
  <c r="D3034" i="9"/>
  <c r="B3034" i="9" s="1"/>
  <c r="D3035" i="9"/>
  <c r="B3035" i="9" s="1"/>
  <c r="D3036" i="9"/>
  <c r="B3036" i="9" s="1"/>
  <c r="D3037" i="9"/>
  <c r="B3037" i="9" s="1"/>
  <c r="D3038" i="9"/>
  <c r="B3038" i="9" s="1"/>
  <c r="D3039" i="9"/>
  <c r="B3039" i="9" s="1"/>
  <c r="D3040" i="9"/>
  <c r="B3040" i="9" s="1"/>
  <c r="D3041" i="9"/>
  <c r="B3041" i="9" s="1"/>
  <c r="D3042" i="9"/>
  <c r="B3042" i="9" s="1"/>
  <c r="D3043" i="9"/>
  <c r="B3043" i="9" s="1"/>
  <c r="D3044" i="9"/>
  <c r="B3044" i="9" s="1"/>
  <c r="D3045" i="9"/>
  <c r="B3045" i="9" s="1"/>
  <c r="D3046" i="9"/>
  <c r="B3046" i="9" s="1"/>
  <c r="D3047" i="9"/>
  <c r="B3047" i="9" s="1"/>
  <c r="D3048" i="9"/>
  <c r="B3048" i="9" s="1"/>
  <c r="D3049" i="9"/>
  <c r="B3049" i="9" s="1"/>
  <c r="D3050" i="9"/>
  <c r="B3050" i="9" s="1"/>
  <c r="D3051" i="9"/>
  <c r="B3051" i="9" s="1"/>
  <c r="D3052" i="9"/>
  <c r="B3052" i="9" s="1"/>
  <c r="D3053" i="9"/>
  <c r="B3053" i="9" s="1"/>
  <c r="D3054" i="9"/>
  <c r="B3054" i="9" s="1"/>
  <c r="D3055" i="9"/>
  <c r="B3055" i="9" s="1"/>
  <c r="D3056" i="9"/>
  <c r="B3056" i="9" s="1"/>
  <c r="D3057" i="9"/>
  <c r="B3057" i="9" s="1"/>
  <c r="D3058" i="9"/>
  <c r="B3058" i="9" s="1"/>
  <c r="D3059" i="9"/>
  <c r="B3059" i="9" s="1"/>
  <c r="D3060" i="9"/>
  <c r="B3060" i="9" s="1"/>
  <c r="D3061" i="9"/>
  <c r="B3061" i="9" s="1"/>
  <c r="D3062" i="9"/>
  <c r="B3062" i="9" s="1"/>
  <c r="D3063" i="9"/>
  <c r="B3063" i="9" s="1"/>
  <c r="D3064" i="9"/>
  <c r="B3064" i="9" s="1"/>
  <c r="D3065" i="9"/>
  <c r="B3065" i="9" s="1"/>
  <c r="D3066" i="9"/>
  <c r="B3066" i="9" s="1"/>
  <c r="D3067" i="9"/>
  <c r="B3067" i="9" s="1"/>
  <c r="D3068" i="9"/>
  <c r="B3068" i="9" s="1"/>
  <c r="D3069" i="9"/>
  <c r="B3069" i="9" s="1"/>
  <c r="D3070" i="9"/>
  <c r="B3070" i="9" s="1"/>
  <c r="D3071" i="9"/>
  <c r="B3071" i="9" s="1"/>
  <c r="D3072" i="9"/>
  <c r="B3072" i="9" s="1"/>
  <c r="D3073" i="9"/>
  <c r="B3073" i="9" s="1"/>
  <c r="D3074" i="9"/>
  <c r="B3074" i="9" s="1"/>
  <c r="D3075" i="9"/>
  <c r="B3075" i="9" s="1"/>
  <c r="D3076" i="9"/>
  <c r="B3076" i="9" s="1"/>
  <c r="D3077" i="9"/>
  <c r="B3077" i="9" s="1"/>
  <c r="D3078" i="9"/>
  <c r="B3078" i="9" s="1"/>
  <c r="D3079" i="9"/>
  <c r="B3079" i="9" s="1"/>
  <c r="D3080" i="9"/>
  <c r="B3080" i="9" s="1"/>
  <c r="D3081" i="9"/>
  <c r="B3081" i="9" s="1"/>
  <c r="D3082" i="9"/>
  <c r="B3082" i="9" s="1"/>
  <c r="D3083" i="9"/>
  <c r="B3083" i="9" s="1"/>
  <c r="D3084" i="9"/>
  <c r="B3084" i="9" s="1"/>
  <c r="D3085" i="9"/>
  <c r="B3085" i="9" s="1"/>
  <c r="D3086" i="9"/>
  <c r="B3086" i="9" s="1"/>
  <c r="D3087" i="9"/>
  <c r="B3087" i="9" s="1"/>
  <c r="D3088" i="9"/>
  <c r="B3088" i="9" s="1"/>
  <c r="D3089" i="9"/>
  <c r="B3089" i="9" s="1"/>
  <c r="D3090" i="9"/>
  <c r="B3090" i="9" s="1"/>
  <c r="D3091" i="9"/>
  <c r="B3091" i="9" s="1"/>
  <c r="D3092" i="9"/>
  <c r="B3092" i="9" s="1"/>
  <c r="D3093" i="9"/>
  <c r="B3093" i="9" s="1"/>
  <c r="D3094" i="9"/>
  <c r="B3094" i="9" s="1"/>
  <c r="D3095" i="9"/>
  <c r="B3095" i="9" s="1"/>
  <c r="D3096" i="9"/>
  <c r="B3096" i="9" s="1"/>
  <c r="D3097" i="9"/>
  <c r="B3097" i="9" s="1"/>
  <c r="D3098" i="9"/>
  <c r="B3098" i="9" s="1"/>
  <c r="D3099" i="9"/>
  <c r="B3099" i="9" s="1"/>
  <c r="D3100" i="9"/>
  <c r="B3100" i="9" s="1"/>
  <c r="D3101" i="9"/>
  <c r="B3101" i="9" s="1"/>
  <c r="D3102" i="9"/>
  <c r="B3102" i="9" s="1"/>
  <c r="D3103" i="9"/>
  <c r="B3103" i="9" s="1"/>
  <c r="D3104" i="9"/>
  <c r="B3104" i="9" s="1"/>
  <c r="D3105" i="9"/>
  <c r="B3105" i="9" s="1"/>
  <c r="D3106" i="9"/>
  <c r="B3106" i="9" s="1"/>
  <c r="D3107" i="9"/>
  <c r="B3107" i="9" s="1"/>
  <c r="D3108" i="9"/>
  <c r="B3108" i="9" s="1"/>
  <c r="D3109" i="9"/>
  <c r="B3109" i="9" s="1"/>
  <c r="D3110" i="9"/>
  <c r="B3110" i="9" s="1"/>
  <c r="D3111" i="9"/>
  <c r="B3111" i="9" s="1"/>
  <c r="D3112" i="9"/>
  <c r="B3112" i="9" s="1"/>
  <c r="D3113" i="9"/>
  <c r="B3113" i="9" s="1"/>
  <c r="D3114" i="9"/>
  <c r="B3114" i="9" s="1"/>
  <c r="D3115" i="9"/>
  <c r="B3115" i="9" s="1"/>
  <c r="D3116" i="9"/>
  <c r="B3116" i="9" s="1"/>
  <c r="D3117" i="9"/>
  <c r="B3117" i="9" s="1"/>
  <c r="D3118" i="9"/>
  <c r="B3118" i="9" s="1"/>
  <c r="D3119" i="9"/>
  <c r="B3119" i="9" s="1"/>
  <c r="D3120" i="9"/>
  <c r="B3120" i="9" s="1"/>
  <c r="D3121" i="9"/>
  <c r="B3121" i="9" s="1"/>
  <c r="D3122" i="9"/>
  <c r="B3122" i="9" s="1"/>
  <c r="D3123" i="9"/>
  <c r="B3123" i="9" s="1"/>
  <c r="D3124" i="9"/>
  <c r="B3124" i="9" s="1"/>
  <c r="D3125" i="9"/>
  <c r="B3125" i="9" s="1"/>
  <c r="D3126" i="9"/>
  <c r="B3126" i="9" s="1"/>
  <c r="D3127" i="9"/>
  <c r="B3127" i="9" s="1"/>
  <c r="D3128" i="9"/>
  <c r="B3128" i="9" s="1"/>
  <c r="D3129" i="9"/>
  <c r="B3129" i="9" s="1"/>
  <c r="D3130" i="9"/>
  <c r="B3130" i="9" s="1"/>
  <c r="D3131" i="9"/>
  <c r="B3131" i="9" s="1"/>
  <c r="D3132" i="9"/>
  <c r="B3132" i="9" s="1"/>
  <c r="D3133" i="9"/>
  <c r="B3133" i="9" s="1"/>
  <c r="D3134" i="9"/>
  <c r="B3134" i="9" s="1"/>
  <c r="D3135" i="9"/>
  <c r="B3135" i="9" s="1"/>
  <c r="D3136" i="9"/>
  <c r="B3136" i="9" s="1"/>
  <c r="D3137" i="9"/>
  <c r="B3137" i="9" s="1"/>
  <c r="D3138" i="9"/>
  <c r="B3138" i="9" s="1"/>
  <c r="D3139" i="9"/>
  <c r="B3139" i="9" s="1"/>
  <c r="D3140" i="9"/>
  <c r="B3140" i="9" s="1"/>
  <c r="D3141" i="9"/>
  <c r="B3141" i="9" s="1"/>
  <c r="D3142" i="9"/>
  <c r="B3142" i="9" s="1"/>
  <c r="D3143" i="9"/>
  <c r="B3143" i="9" s="1"/>
  <c r="D3144" i="9"/>
  <c r="B3144" i="9" s="1"/>
  <c r="D3145" i="9"/>
  <c r="B3145" i="9" s="1"/>
  <c r="D3146" i="9"/>
  <c r="B3146" i="9" s="1"/>
  <c r="D3147" i="9"/>
  <c r="B3147" i="9" s="1"/>
  <c r="D3148" i="9"/>
  <c r="B3148" i="9" s="1"/>
  <c r="D3149" i="9"/>
  <c r="B3149" i="9" s="1"/>
  <c r="D3150" i="9"/>
  <c r="B3150" i="9" s="1"/>
  <c r="D3151" i="9"/>
  <c r="B3151" i="9" s="1"/>
  <c r="D3152" i="9"/>
  <c r="B3152" i="9" s="1"/>
  <c r="D3153" i="9"/>
  <c r="B3153" i="9" s="1"/>
  <c r="D3154" i="9"/>
  <c r="B3154" i="9" s="1"/>
  <c r="D3155" i="9"/>
  <c r="B3155" i="9" s="1"/>
  <c r="D3156" i="9"/>
  <c r="B3156" i="9" s="1"/>
  <c r="D3157" i="9"/>
  <c r="B3157" i="9" s="1"/>
  <c r="D3158" i="9"/>
  <c r="B3158" i="9" s="1"/>
  <c r="D3159" i="9"/>
  <c r="B3159" i="9" s="1"/>
  <c r="D3160" i="9"/>
  <c r="B3160" i="9" s="1"/>
  <c r="D3161" i="9"/>
  <c r="B3161" i="9" s="1"/>
  <c r="D3162" i="9"/>
  <c r="B3162" i="9" s="1"/>
  <c r="D3163" i="9"/>
  <c r="B3163" i="9" s="1"/>
  <c r="D3164" i="9"/>
  <c r="B3164" i="9" s="1"/>
  <c r="D3165" i="9"/>
  <c r="B3165" i="9" s="1"/>
  <c r="D3166" i="9"/>
  <c r="B3166" i="9" s="1"/>
  <c r="D3167" i="9"/>
  <c r="B3167" i="9" s="1"/>
  <c r="D3168" i="9"/>
  <c r="B3168" i="9" s="1"/>
  <c r="D3169" i="9"/>
  <c r="B3169" i="9" s="1"/>
  <c r="D3170" i="9"/>
  <c r="B3170" i="9" s="1"/>
  <c r="D3171" i="9"/>
  <c r="B3171" i="9" s="1"/>
  <c r="D3172" i="9"/>
  <c r="B3172" i="9" s="1"/>
  <c r="D3173" i="9"/>
  <c r="B3173" i="9" s="1"/>
  <c r="D3174" i="9"/>
  <c r="B3174" i="9" s="1"/>
  <c r="D3175" i="9"/>
  <c r="B3175" i="9" s="1"/>
  <c r="D3176" i="9"/>
  <c r="B3176" i="9" s="1"/>
  <c r="D3177" i="9"/>
  <c r="B3177" i="9" s="1"/>
  <c r="D3178" i="9"/>
  <c r="B3178" i="9" s="1"/>
  <c r="D3179" i="9"/>
  <c r="B3179" i="9" s="1"/>
  <c r="D3180" i="9"/>
  <c r="B3180" i="9" s="1"/>
  <c r="D3181" i="9"/>
  <c r="B3181" i="9" s="1"/>
  <c r="D3182" i="9"/>
  <c r="B3182" i="9" s="1"/>
  <c r="D3183" i="9"/>
  <c r="B3183" i="9" s="1"/>
  <c r="D3184" i="9"/>
  <c r="B3184" i="9" s="1"/>
  <c r="D3185" i="9"/>
  <c r="B3185" i="9" s="1"/>
  <c r="D3186" i="9"/>
  <c r="B3186" i="9" s="1"/>
  <c r="D3187" i="9"/>
  <c r="B3187" i="9" s="1"/>
  <c r="D3188" i="9"/>
  <c r="B3188" i="9" s="1"/>
  <c r="D3189" i="9"/>
  <c r="B3189" i="9" s="1"/>
  <c r="D3190" i="9"/>
  <c r="B3190" i="9" s="1"/>
  <c r="D3191" i="9"/>
  <c r="B3191" i="9" s="1"/>
  <c r="D3192" i="9"/>
  <c r="B3192" i="9" s="1"/>
  <c r="D3193" i="9"/>
  <c r="B3193" i="9" s="1"/>
  <c r="D3194" i="9"/>
  <c r="B3194" i="9" s="1"/>
  <c r="D3195" i="9"/>
  <c r="B3195" i="9" s="1"/>
  <c r="D3196" i="9"/>
  <c r="B3196" i="9" s="1"/>
  <c r="D3197" i="9"/>
  <c r="B3197" i="9" s="1"/>
  <c r="D3198" i="9"/>
  <c r="B3198" i="9" s="1"/>
  <c r="D3199" i="9"/>
  <c r="B3199" i="9" s="1"/>
  <c r="D3200" i="9"/>
  <c r="B3200" i="9" s="1"/>
  <c r="D3201" i="9"/>
  <c r="B3201" i="9" s="1"/>
  <c r="D3202" i="9"/>
  <c r="B3202" i="9" s="1"/>
  <c r="D3203" i="9"/>
  <c r="B3203" i="9" s="1"/>
  <c r="D3204" i="9"/>
  <c r="B3204" i="9" s="1"/>
  <c r="D3205" i="9"/>
  <c r="B3205" i="9" s="1"/>
  <c r="D3206" i="9"/>
  <c r="B3206" i="9" s="1"/>
  <c r="D3207" i="9"/>
  <c r="B3207" i="9" s="1"/>
  <c r="D3208" i="9"/>
  <c r="B3208" i="9" s="1"/>
  <c r="D3209" i="9"/>
  <c r="B3209" i="9" s="1"/>
  <c r="D3210" i="9"/>
  <c r="B3210" i="9" s="1"/>
  <c r="D3211" i="9"/>
  <c r="B3211" i="9" s="1"/>
  <c r="D3212" i="9"/>
  <c r="B3212" i="9" s="1"/>
  <c r="D3213" i="9"/>
  <c r="B3213" i="9" s="1"/>
  <c r="D3214" i="9"/>
  <c r="B3214" i="9" s="1"/>
  <c r="D3215" i="9"/>
  <c r="B3215" i="9" s="1"/>
  <c r="D3216" i="9"/>
  <c r="B3216" i="9" s="1"/>
  <c r="D3217" i="9"/>
  <c r="B3217" i="9" s="1"/>
  <c r="D3218" i="9"/>
  <c r="B3218" i="9" s="1"/>
  <c r="D3219" i="9"/>
  <c r="B3219" i="9" s="1"/>
  <c r="D3220" i="9"/>
  <c r="B3220" i="9" s="1"/>
  <c r="D3221" i="9"/>
  <c r="B3221" i="9" s="1"/>
  <c r="D3222" i="9"/>
  <c r="B3222" i="9" s="1"/>
  <c r="D3223" i="9"/>
  <c r="B3223" i="9" s="1"/>
  <c r="D3224" i="9"/>
  <c r="B3224" i="9" s="1"/>
  <c r="D3225" i="9"/>
  <c r="B3225" i="9" s="1"/>
  <c r="D3226" i="9"/>
  <c r="B3226" i="9" s="1"/>
  <c r="D3227" i="9"/>
  <c r="B3227" i="9" s="1"/>
  <c r="D3228" i="9"/>
  <c r="B3228" i="9" s="1"/>
  <c r="D3229" i="9"/>
  <c r="B3229" i="9" s="1"/>
  <c r="D3230" i="9"/>
  <c r="B3230" i="9" s="1"/>
  <c r="D3231" i="9"/>
  <c r="B3231" i="9" s="1"/>
  <c r="D3232" i="9"/>
  <c r="B3232" i="9" s="1"/>
  <c r="D3233" i="9"/>
  <c r="B3233" i="9" s="1"/>
  <c r="D3234" i="9"/>
  <c r="B3234" i="9" s="1"/>
  <c r="D3235" i="9"/>
  <c r="B3235" i="9" s="1"/>
  <c r="D3236" i="9"/>
  <c r="B3236" i="9" s="1"/>
  <c r="D3237" i="9"/>
  <c r="B3237" i="9" s="1"/>
  <c r="D3238" i="9"/>
  <c r="B3238" i="9" s="1"/>
  <c r="D3239" i="9"/>
  <c r="B3239" i="9" s="1"/>
  <c r="D3240" i="9"/>
  <c r="B3240" i="9" s="1"/>
  <c r="D3241" i="9"/>
  <c r="B3241" i="9" s="1"/>
  <c r="D3242" i="9"/>
  <c r="B3242" i="9" s="1"/>
  <c r="D3243" i="9"/>
  <c r="B3243" i="9" s="1"/>
  <c r="D3244" i="9"/>
  <c r="B3244" i="9" s="1"/>
  <c r="D3245" i="9"/>
  <c r="B3245" i="9" s="1"/>
  <c r="D3246" i="9"/>
  <c r="B3246" i="9" s="1"/>
  <c r="D3247" i="9"/>
  <c r="B3247" i="9" s="1"/>
  <c r="D3248" i="9"/>
  <c r="B3248" i="9" s="1"/>
  <c r="D3249" i="9"/>
  <c r="B3249" i="9" s="1"/>
  <c r="D3250" i="9"/>
  <c r="B3250" i="9" s="1"/>
  <c r="D3251" i="9"/>
  <c r="B3251" i="9" s="1"/>
  <c r="D3252" i="9"/>
  <c r="B3252" i="9" s="1"/>
  <c r="D3253" i="9"/>
  <c r="B3253" i="9" s="1"/>
  <c r="D3254" i="9"/>
  <c r="B3254" i="9" s="1"/>
  <c r="D3255" i="9"/>
  <c r="B3255" i="9" s="1"/>
  <c r="D3256" i="9"/>
  <c r="B3256" i="9" s="1"/>
  <c r="D3257" i="9"/>
  <c r="B3257" i="9" s="1"/>
  <c r="D3258" i="9"/>
  <c r="B3258" i="9" s="1"/>
  <c r="D3259" i="9"/>
  <c r="B3259" i="9" s="1"/>
  <c r="D3260" i="9"/>
  <c r="B3260" i="9" s="1"/>
  <c r="D3261" i="9"/>
  <c r="B3261" i="9" s="1"/>
  <c r="D3262" i="9"/>
  <c r="B3262" i="9" s="1"/>
  <c r="D3263" i="9"/>
  <c r="B3263" i="9" s="1"/>
  <c r="D3264" i="9"/>
  <c r="B3264" i="9" s="1"/>
  <c r="D3265" i="9"/>
  <c r="B3265" i="9" s="1"/>
  <c r="D3266" i="9"/>
  <c r="B3266" i="9" s="1"/>
  <c r="D3267" i="9"/>
  <c r="B3267" i="9" s="1"/>
  <c r="D3268" i="9"/>
  <c r="B3268" i="9" s="1"/>
  <c r="D3269" i="9"/>
  <c r="B3269" i="9" s="1"/>
  <c r="D3270" i="9"/>
  <c r="B3270" i="9" s="1"/>
  <c r="D3271" i="9"/>
  <c r="B3271" i="9" s="1"/>
  <c r="D3272" i="9"/>
  <c r="B3272" i="9" s="1"/>
  <c r="D3273" i="9"/>
  <c r="B3273" i="9" s="1"/>
  <c r="D3274" i="9"/>
  <c r="B3274" i="9" s="1"/>
  <c r="D3275" i="9"/>
  <c r="B3275" i="9" s="1"/>
  <c r="D3276" i="9"/>
  <c r="B3276" i="9" s="1"/>
  <c r="D3277" i="9"/>
  <c r="B3277" i="9" s="1"/>
  <c r="D3278" i="9"/>
  <c r="B3278" i="9" s="1"/>
  <c r="D3279" i="9"/>
  <c r="B3279" i="9" s="1"/>
  <c r="D3280" i="9"/>
  <c r="B3280" i="9" s="1"/>
  <c r="D3281" i="9"/>
  <c r="B3281" i="9" s="1"/>
  <c r="D3282" i="9"/>
  <c r="B3282" i="9" s="1"/>
  <c r="D3283" i="9"/>
  <c r="B3283" i="9" s="1"/>
  <c r="D3284" i="9"/>
  <c r="B3284" i="9" s="1"/>
  <c r="D3285" i="9"/>
  <c r="B3285" i="9" s="1"/>
  <c r="D3286" i="9"/>
  <c r="B3286" i="9" s="1"/>
  <c r="D3287" i="9"/>
  <c r="B3287" i="9" s="1"/>
  <c r="D3288" i="9"/>
  <c r="B3288" i="9" s="1"/>
  <c r="D3289" i="9"/>
  <c r="B3289" i="9" s="1"/>
  <c r="D3290" i="9"/>
  <c r="B3290" i="9" s="1"/>
  <c r="D3291" i="9"/>
  <c r="B3291" i="9" s="1"/>
  <c r="D3292" i="9"/>
  <c r="B3292" i="9" s="1"/>
  <c r="D3293" i="9"/>
  <c r="B3293" i="9" s="1"/>
  <c r="D3294" i="9"/>
  <c r="B3294" i="9" s="1"/>
  <c r="D3295" i="9"/>
  <c r="B3295" i="9" s="1"/>
  <c r="D3296" i="9"/>
  <c r="B3296" i="9" s="1"/>
  <c r="D3297" i="9"/>
  <c r="B3297" i="9" s="1"/>
  <c r="D3298" i="9"/>
  <c r="B3298" i="9" s="1"/>
  <c r="D3299" i="9"/>
  <c r="B3299" i="9" s="1"/>
  <c r="D3300" i="9"/>
  <c r="B3300" i="9" s="1"/>
  <c r="D3301" i="9"/>
  <c r="B3301" i="9" s="1"/>
  <c r="D3302" i="9"/>
  <c r="B3302" i="9" s="1"/>
  <c r="D3303" i="9"/>
  <c r="B3303" i="9" s="1"/>
  <c r="D3304" i="9"/>
  <c r="B3304" i="9" s="1"/>
  <c r="D3305" i="9"/>
  <c r="B3305" i="9" s="1"/>
  <c r="D3306" i="9"/>
  <c r="B3306" i="9" s="1"/>
  <c r="D3307" i="9"/>
  <c r="B3307" i="9" s="1"/>
  <c r="D3308" i="9"/>
  <c r="B3308" i="9" s="1"/>
  <c r="D3309" i="9"/>
  <c r="B3309" i="9" s="1"/>
  <c r="D3310" i="9"/>
  <c r="B3310" i="9" s="1"/>
  <c r="D3311" i="9"/>
  <c r="B3311" i="9" s="1"/>
  <c r="D3312" i="9"/>
  <c r="B3312" i="9" s="1"/>
  <c r="D3313" i="9"/>
  <c r="B3313" i="9" s="1"/>
  <c r="D3314" i="9"/>
  <c r="B3314" i="9" s="1"/>
  <c r="D3315" i="9"/>
  <c r="B3315" i="9" s="1"/>
  <c r="D3316" i="9"/>
  <c r="B3316" i="9" s="1"/>
  <c r="D3317" i="9"/>
  <c r="B3317" i="9" s="1"/>
  <c r="D3318" i="9"/>
  <c r="B3318" i="9" s="1"/>
  <c r="D3319" i="9"/>
  <c r="B3319" i="9" s="1"/>
  <c r="D3320" i="9"/>
  <c r="B3320" i="9" s="1"/>
  <c r="D3321" i="9"/>
  <c r="B3321" i="9" s="1"/>
  <c r="D3322" i="9"/>
  <c r="B3322" i="9" s="1"/>
  <c r="D3323" i="9"/>
  <c r="B3323" i="9" s="1"/>
  <c r="D3324" i="9"/>
  <c r="B3324" i="9" s="1"/>
  <c r="D3325" i="9"/>
  <c r="B3325" i="9" s="1"/>
  <c r="D3326" i="9"/>
  <c r="B3326" i="9" s="1"/>
  <c r="D3327" i="9"/>
  <c r="B3327" i="9" s="1"/>
  <c r="D3328" i="9"/>
  <c r="B3328" i="9" s="1"/>
  <c r="D3329" i="9"/>
  <c r="B3329" i="9" s="1"/>
  <c r="D3330" i="9"/>
  <c r="B3330" i="9" s="1"/>
  <c r="D3331" i="9"/>
  <c r="B3331" i="9" s="1"/>
  <c r="D3332" i="9"/>
  <c r="B3332" i="9" s="1"/>
  <c r="D3333" i="9"/>
  <c r="B3333" i="9" s="1"/>
  <c r="D3334" i="9"/>
  <c r="B3334" i="9" s="1"/>
  <c r="D3335" i="9"/>
  <c r="B3335" i="9" s="1"/>
  <c r="D3336" i="9"/>
  <c r="B3336" i="9" s="1"/>
  <c r="D3337" i="9"/>
  <c r="B3337" i="9" s="1"/>
  <c r="D3338" i="9"/>
  <c r="B3338" i="9" s="1"/>
  <c r="D3339" i="9"/>
  <c r="B3339" i="9" s="1"/>
  <c r="D3340" i="9"/>
  <c r="B3340" i="9" s="1"/>
  <c r="D3341" i="9"/>
  <c r="B3341" i="9" s="1"/>
  <c r="D3342" i="9"/>
  <c r="B3342" i="9" s="1"/>
  <c r="D3343" i="9"/>
  <c r="B3343" i="9" s="1"/>
  <c r="D3344" i="9"/>
  <c r="B3344" i="9" s="1"/>
  <c r="D3345" i="9"/>
  <c r="B3345" i="9" s="1"/>
  <c r="D3346" i="9"/>
  <c r="B3346" i="9" s="1"/>
  <c r="D3347" i="9"/>
  <c r="B3347" i="9" s="1"/>
  <c r="D3348" i="9"/>
  <c r="B3348" i="9" s="1"/>
  <c r="D3349" i="9"/>
  <c r="B3349" i="9" s="1"/>
  <c r="D3350" i="9"/>
  <c r="B3350" i="9" s="1"/>
  <c r="D3351" i="9"/>
  <c r="B3351" i="9" s="1"/>
  <c r="D3352" i="9"/>
  <c r="B3352" i="9" s="1"/>
  <c r="D3353" i="9"/>
  <c r="B3353" i="9" s="1"/>
  <c r="D3354" i="9"/>
  <c r="B3354" i="9" s="1"/>
  <c r="D3355" i="9"/>
  <c r="B3355" i="9" s="1"/>
  <c r="D3356" i="9"/>
  <c r="B3356" i="9" s="1"/>
  <c r="D3357" i="9"/>
  <c r="B3357" i="9" s="1"/>
  <c r="D3358" i="9"/>
  <c r="B3358" i="9" s="1"/>
  <c r="D3359" i="9"/>
  <c r="B3359" i="9" s="1"/>
  <c r="D3360" i="9"/>
  <c r="B3360" i="9" s="1"/>
  <c r="D3361" i="9"/>
  <c r="B3361" i="9" s="1"/>
  <c r="D3362" i="9"/>
  <c r="B3362" i="9" s="1"/>
  <c r="D3363" i="9"/>
  <c r="B3363" i="9" s="1"/>
  <c r="D3364" i="9"/>
  <c r="B3364" i="9" s="1"/>
  <c r="D3365" i="9"/>
  <c r="B3365" i="9" s="1"/>
  <c r="D3366" i="9"/>
  <c r="B3366" i="9" s="1"/>
  <c r="D3367" i="9"/>
  <c r="B3367" i="9" s="1"/>
  <c r="D3368" i="9"/>
  <c r="B3368" i="9" s="1"/>
  <c r="D3369" i="9"/>
  <c r="B3369" i="9" s="1"/>
  <c r="D3370" i="9"/>
  <c r="B3370" i="9" s="1"/>
  <c r="D3371" i="9"/>
  <c r="B3371" i="9" s="1"/>
  <c r="D3372" i="9"/>
  <c r="B3372" i="9" s="1"/>
  <c r="D3373" i="9"/>
  <c r="B3373" i="9" s="1"/>
  <c r="D3374" i="9"/>
  <c r="B3374" i="9" s="1"/>
  <c r="D3375" i="9"/>
  <c r="B3375" i="9" s="1"/>
  <c r="D3376" i="9"/>
  <c r="B3376" i="9" s="1"/>
  <c r="D3377" i="9"/>
  <c r="B3377" i="9" s="1"/>
  <c r="D3378" i="9"/>
  <c r="B3378" i="9" s="1"/>
  <c r="D3379" i="9"/>
  <c r="B3379" i="9" s="1"/>
  <c r="D3380" i="9"/>
  <c r="B3380" i="9" s="1"/>
  <c r="D3381" i="9"/>
  <c r="B3381" i="9" s="1"/>
  <c r="D3382" i="9"/>
  <c r="B3382" i="9" s="1"/>
  <c r="D3383" i="9"/>
  <c r="B3383" i="9" s="1"/>
  <c r="D3384" i="9"/>
  <c r="B3384" i="9" s="1"/>
  <c r="D3385" i="9"/>
  <c r="B3385" i="9" s="1"/>
  <c r="D3386" i="9"/>
  <c r="B3386" i="9" s="1"/>
  <c r="D3387" i="9"/>
  <c r="B3387" i="9" s="1"/>
  <c r="D3388" i="9"/>
  <c r="B3388" i="9" s="1"/>
  <c r="D3389" i="9"/>
  <c r="B3389" i="9" s="1"/>
  <c r="D3390" i="9"/>
  <c r="B3390" i="9" s="1"/>
  <c r="D3391" i="9"/>
  <c r="B3391" i="9" s="1"/>
  <c r="D3392" i="9"/>
  <c r="B3392" i="9" s="1"/>
  <c r="D3393" i="9"/>
  <c r="B3393" i="9" s="1"/>
  <c r="D3394" i="9"/>
  <c r="B3394" i="9" s="1"/>
  <c r="D3395" i="9"/>
  <c r="B3395" i="9" s="1"/>
  <c r="D3396" i="9"/>
  <c r="B3396" i="9" s="1"/>
  <c r="D3397" i="9"/>
  <c r="B3397" i="9" s="1"/>
  <c r="D3398" i="9"/>
  <c r="B3398" i="9" s="1"/>
  <c r="D3399" i="9"/>
  <c r="B3399" i="9" s="1"/>
  <c r="D3400" i="9"/>
  <c r="B3400" i="9" s="1"/>
  <c r="D3401" i="9"/>
  <c r="B3401" i="9" s="1"/>
  <c r="D3402" i="9"/>
  <c r="B3402" i="9" s="1"/>
  <c r="D3403" i="9"/>
  <c r="B3403" i="9" s="1"/>
  <c r="D3404" i="9"/>
  <c r="B3404" i="9" s="1"/>
  <c r="D3405" i="9"/>
  <c r="B3405" i="9" s="1"/>
  <c r="D3406" i="9"/>
  <c r="B3406" i="9" s="1"/>
  <c r="D3407" i="9"/>
  <c r="B3407" i="9" s="1"/>
  <c r="D3408" i="9"/>
  <c r="B3408" i="9" s="1"/>
  <c r="D3409" i="9"/>
  <c r="B3409" i="9" s="1"/>
  <c r="D3410" i="9"/>
  <c r="B3410" i="9" s="1"/>
  <c r="D3411" i="9"/>
  <c r="B3411" i="9" s="1"/>
  <c r="D3412" i="9"/>
  <c r="B3412" i="9" s="1"/>
  <c r="D3413" i="9"/>
  <c r="B3413" i="9" s="1"/>
  <c r="D3414" i="9"/>
  <c r="B3414" i="9" s="1"/>
  <c r="D3415" i="9"/>
  <c r="B3415" i="9" s="1"/>
  <c r="D3416" i="9"/>
  <c r="B3416" i="9" s="1"/>
  <c r="D3417" i="9"/>
  <c r="B3417" i="9" s="1"/>
  <c r="D3418" i="9"/>
  <c r="B3418" i="9" s="1"/>
  <c r="D3419" i="9"/>
  <c r="B3419" i="9" s="1"/>
  <c r="D3420" i="9"/>
  <c r="B3420" i="9" s="1"/>
  <c r="D3421" i="9"/>
  <c r="B3421" i="9" s="1"/>
  <c r="D3422" i="9"/>
  <c r="B3422" i="9" s="1"/>
  <c r="D3423" i="9"/>
  <c r="B3423" i="9" s="1"/>
  <c r="D3424" i="9"/>
  <c r="B3424" i="9" s="1"/>
  <c r="D3425" i="9"/>
  <c r="B3425" i="9" s="1"/>
  <c r="D3426" i="9"/>
  <c r="B3426" i="9" s="1"/>
  <c r="D3427" i="9"/>
  <c r="B3427" i="9" s="1"/>
  <c r="D3428" i="9"/>
  <c r="B3428" i="9" s="1"/>
  <c r="D3429" i="9"/>
  <c r="B3429" i="9" s="1"/>
  <c r="D3430" i="9"/>
  <c r="B3430" i="9" s="1"/>
  <c r="D3431" i="9"/>
  <c r="B3431" i="9" s="1"/>
  <c r="D3432" i="9"/>
  <c r="B3432" i="9" s="1"/>
  <c r="D3433" i="9"/>
  <c r="B3433" i="9" s="1"/>
  <c r="D3434" i="9"/>
  <c r="B3434" i="9" s="1"/>
  <c r="D3435" i="9"/>
  <c r="B3435" i="9" s="1"/>
  <c r="D3436" i="9"/>
  <c r="B3436" i="9" s="1"/>
  <c r="D3437" i="9"/>
  <c r="B3437" i="9" s="1"/>
  <c r="D3438" i="9"/>
  <c r="B3438" i="9" s="1"/>
  <c r="D3439" i="9"/>
  <c r="B3439" i="9" s="1"/>
  <c r="D3440" i="9"/>
  <c r="B3440" i="9" s="1"/>
  <c r="D3441" i="9"/>
  <c r="B3441" i="9" s="1"/>
  <c r="D3442" i="9"/>
  <c r="B3442" i="9" s="1"/>
  <c r="D3443" i="9"/>
  <c r="B3443" i="9" s="1"/>
  <c r="D3444" i="9"/>
  <c r="B3444" i="9" s="1"/>
  <c r="D3445" i="9"/>
  <c r="B3445" i="9" s="1"/>
  <c r="D3446" i="9"/>
  <c r="B3446" i="9" s="1"/>
  <c r="D3447" i="9"/>
  <c r="B3447" i="9" s="1"/>
  <c r="D3448" i="9"/>
  <c r="B3448" i="9" s="1"/>
  <c r="D3449" i="9"/>
  <c r="B3449" i="9" s="1"/>
  <c r="D3450" i="9"/>
  <c r="B3450" i="9" s="1"/>
  <c r="D3451" i="9"/>
  <c r="B3451" i="9" s="1"/>
  <c r="D3452" i="9"/>
  <c r="B3452" i="9" s="1"/>
  <c r="D3453" i="9"/>
  <c r="B3453" i="9" s="1"/>
  <c r="D3454" i="9"/>
  <c r="B3454" i="9" s="1"/>
  <c r="D3455" i="9"/>
  <c r="B3455" i="9" s="1"/>
  <c r="D3456" i="9"/>
  <c r="B3456" i="9" s="1"/>
  <c r="D3457" i="9"/>
  <c r="B3457" i="9" s="1"/>
  <c r="D3458" i="9"/>
  <c r="B3458" i="9" s="1"/>
  <c r="D3459" i="9"/>
  <c r="B3459" i="9" s="1"/>
  <c r="D3460" i="9"/>
  <c r="B3460" i="9" s="1"/>
  <c r="D3461" i="9"/>
  <c r="B3461" i="9" s="1"/>
  <c r="D3462" i="9"/>
  <c r="B3462" i="9" s="1"/>
  <c r="D3463" i="9"/>
  <c r="B3463" i="9" s="1"/>
  <c r="D3464" i="9"/>
  <c r="B3464" i="9" s="1"/>
  <c r="D3465" i="9"/>
  <c r="B3465" i="9" s="1"/>
  <c r="D3466" i="9"/>
  <c r="B3466" i="9" s="1"/>
  <c r="D3467" i="9"/>
  <c r="B3467" i="9" s="1"/>
  <c r="D3468" i="9"/>
  <c r="B3468" i="9" s="1"/>
  <c r="D3469" i="9"/>
  <c r="B3469" i="9" s="1"/>
  <c r="D3470" i="9"/>
  <c r="B3470" i="9" s="1"/>
  <c r="D3471" i="9"/>
  <c r="B3471" i="9" s="1"/>
  <c r="D3472" i="9"/>
  <c r="B3472" i="9" s="1"/>
  <c r="D3473" i="9"/>
  <c r="B3473" i="9" s="1"/>
  <c r="D3474" i="9"/>
  <c r="B3474" i="9" s="1"/>
  <c r="D3475" i="9"/>
  <c r="B3475" i="9" s="1"/>
  <c r="D3476" i="9"/>
  <c r="B3476" i="9" s="1"/>
  <c r="D3477" i="9"/>
  <c r="B3477" i="9" s="1"/>
  <c r="D3478" i="9"/>
  <c r="B3478" i="9" s="1"/>
  <c r="D3479" i="9"/>
  <c r="B3479" i="9" s="1"/>
  <c r="D3480" i="9"/>
  <c r="B3480" i="9" s="1"/>
  <c r="D3481" i="9"/>
  <c r="B3481" i="9" s="1"/>
  <c r="D3482" i="9"/>
  <c r="B3482" i="9" s="1"/>
  <c r="D3483" i="9"/>
  <c r="B3483" i="9" s="1"/>
  <c r="D3484" i="9"/>
  <c r="B3484" i="9" s="1"/>
  <c r="D3485" i="9"/>
  <c r="B3485" i="9" s="1"/>
  <c r="D3486" i="9"/>
  <c r="B3486" i="9" s="1"/>
  <c r="D3487" i="9"/>
  <c r="B3487" i="9" s="1"/>
  <c r="D3488" i="9"/>
  <c r="B3488" i="9" s="1"/>
  <c r="D3489" i="9"/>
  <c r="B3489" i="9" s="1"/>
  <c r="D3490" i="9"/>
  <c r="B3490" i="9" s="1"/>
  <c r="D3491" i="9"/>
  <c r="B3491" i="9" s="1"/>
  <c r="D3492" i="9"/>
  <c r="B3492" i="9" s="1"/>
  <c r="D3493" i="9"/>
  <c r="B3493" i="9" s="1"/>
  <c r="D3494" i="9"/>
  <c r="B3494" i="9" s="1"/>
  <c r="D3495" i="9"/>
  <c r="B3495" i="9" s="1"/>
  <c r="D3496" i="9"/>
  <c r="B3496" i="9" s="1"/>
  <c r="D3497" i="9"/>
  <c r="B3497" i="9" s="1"/>
  <c r="D3498" i="9"/>
  <c r="B3498" i="9" s="1"/>
  <c r="D3499" i="9"/>
  <c r="B3499" i="9" s="1"/>
  <c r="D3500" i="9"/>
  <c r="B3500" i="9" s="1"/>
  <c r="D3501" i="9"/>
  <c r="B3501" i="9" s="1"/>
  <c r="D3502" i="9"/>
  <c r="B3502" i="9" s="1"/>
  <c r="D3503" i="9"/>
  <c r="B3503" i="9" s="1"/>
  <c r="D3504" i="9"/>
  <c r="B3504" i="9" s="1"/>
  <c r="D3505" i="9"/>
  <c r="B3505" i="9" s="1"/>
  <c r="D3506" i="9"/>
  <c r="B3506" i="9" s="1"/>
  <c r="D3507" i="9"/>
  <c r="B3507" i="9" s="1"/>
  <c r="D3508" i="9"/>
  <c r="B3508" i="9" s="1"/>
  <c r="D3509" i="9"/>
  <c r="B3509" i="9" s="1"/>
  <c r="D3510" i="9"/>
  <c r="B3510" i="9" s="1"/>
  <c r="D3511" i="9"/>
  <c r="B3511" i="9" s="1"/>
  <c r="D3512" i="9"/>
  <c r="B3512" i="9" s="1"/>
  <c r="D3513" i="9"/>
  <c r="B3513" i="9" s="1"/>
  <c r="D3514" i="9"/>
  <c r="B3514" i="9" s="1"/>
  <c r="D3515" i="9"/>
  <c r="B3515" i="9" s="1"/>
  <c r="D3516" i="9"/>
  <c r="B3516" i="9" s="1"/>
  <c r="D3517" i="9"/>
  <c r="B3517" i="9" s="1"/>
  <c r="D3518" i="9"/>
  <c r="B3518" i="9" s="1"/>
  <c r="D3519" i="9"/>
  <c r="B3519" i="9" s="1"/>
  <c r="D3520" i="9"/>
  <c r="B3520" i="9" s="1"/>
  <c r="D3521" i="9"/>
  <c r="B3521" i="9" s="1"/>
  <c r="D3522" i="9"/>
  <c r="B3522" i="9" s="1"/>
  <c r="D3523" i="9"/>
  <c r="B3523" i="9" s="1"/>
  <c r="D3524" i="9"/>
  <c r="B3524" i="9" s="1"/>
  <c r="D3525" i="9"/>
  <c r="B3525" i="9" s="1"/>
  <c r="D3526" i="9"/>
  <c r="B3526" i="9" s="1"/>
  <c r="D3527" i="9"/>
  <c r="B3527" i="9" s="1"/>
  <c r="D3528" i="9"/>
  <c r="B3528" i="9" s="1"/>
  <c r="D3529" i="9"/>
  <c r="B3529" i="9" s="1"/>
  <c r="D3530" i="9"/>
  <c r="B3530" i="9" s="1"/>
  <c r="D3531" i="9"/>
  <c r="B3531" i="9" s="1"/>
  <c r="D3532" i="9"/>
  <c r="B3532" i="9" s="1"/>
  <c r="D3533" i="9"/>
  <c r="B3533" i="9" s="1"/>
  <c r="D3534" i="9"/>
  <c r="B3534" i="9" s="1"/>
  <c r="D3535" i="9"/>
  <c r="B3535" i="9" s="1"/>
  <c r="D3536" i="9"/>
  <c r="B3536" i="9" s="1"/>
  <c r="D3537" i="9"/>
  <c r="B3537" i="9" s="1"/>
  <c r="D3538" i="9"/>
  <c r="B3538" i="9" s="1"/>
  <c r="D3539" i="9"/>
  <c r="B3539" i="9" s="1"/>
  <c r="D3540" i="9"/>
  <c r="B3540" i="9" s="1"/>
  <c r="D3541" i="9"/>
  <c r="B3541" i="9" s="1"/>
  <c r="D3542" i="9"/>
  <c r="B3542" i="9" s="1"/>
  <c r="D3543" i="9"/>
  <c r="B3543" i="9" s="1"/>
  <c r="D3544" i="9"/>
  <c r="B3544" i="9" s="1"/>
  <c r="D3545" i="9"/>
  <c r="B3545" i="9" s="1"/>
  <c r="D3546" i="9"/>
  <c r="B3546" i="9" s="1"/>
  <c r="D3547" i="9"/>
  <c r="B3547" i="9" s="1"/>
  <c r="D3548" i="9"/>
  <c r="B3548" i="9" s="1"/>
  <c r="D3549" i="9"/>
  <c r="B3549" i="9" s="1"/>
  <c r="D3550" i="9"/>
  <c r="B3550" i="9" s="1"/>
  <c r="D3551" i="9"/>
  <c r="B3551" i="9" s="1"/>
  <c r="D3552" i="9"/>
  <c r="B3552" i="9" s="1"/>
  <c r="D3553" i="9"/>
  <c r="B3553" i="9" s="1"/>
  <c r="D3554" i="9"/>
  <c r="B3554" i="9" s="1"/>
  <c r="D3555" i="9"/>
  <c r="B3555" i="9" s="1"/>
  <c r="D3556" i="9"/>
  <c r="B3556" i="9" s="1"/>
  <c r="D3557" i="9"/>
  <c r="B3557" i="9" s="1"/>
  <c r="D3558" i="9"/>
  <c r="B3558" i="9" s="1"/>
  <c r="D3559" i="9"/>
  <c r="B3559" i="9" s="1"/>
  <c r="D3560" i="9"/>
  <c r="B3560" i="9" s="1"/>
  <c r="D3561" i="9"/>
  <c r="B3561" i="9" s="1"/>
  <c r="D3562" i="9"/>
  <c r="B3562" i="9" s="1"/>
  <c r="D3563" i="9"/>
  <c r="B3563" i="9" s="1"/>
  <c r="D3564" i="9"/>
  <c r="B3564" i="9" s="1"/>
  <c r="D3565" i="9"/>
  <c r="B3565" i="9" s="1"/>
  <c r="D3566" i="9"/>
  <c r="B3566" i="9" s="1"/>
  <c r="D3567" i="9"/>
  <c r="B3567" i="9" s="1"/>
  <c r="D3568" i="9"/>
  <c r="B3568" i="9" s="1"/>
  <c r="D3569" i="9"/>
  <c r="B3569" i="9" s="1"/>
  <c r="D3570" i="9"/>
  <c r="B3570" i="9" s="1"/>
  <c r="D3571" i="9"/>
  <c r="B3571" i="9" s="1"/>
  <c r="D3572" i="9"/>
  <c r="B3572" i="9" s="1"/>
  <c r="D3573" i="9"/>
  <c r="B3573" i="9" s="1"/>
  <c r="D3574" i="9"/>
  <c r="B3574" i="9" s="1"/>
  <c r="D3575" i="9"/>
  <c r="B3575" i="9" s="1"/>
  <c r="D3576" i="9"/>
  <c r="B3576" i="9" s="1"/>
  <c r="D3577" i="9"/>
  <c r="B3577" i="9" s="1"/>
  <c r="D3578" i="9"/>
  <c r="B3578" i="9" s="1"/>
  <c r="D3579" i="9"/>
  <c r="B3579" i="9" s="1"/>
  <c r="D3580" i="9"/>
  <c r="B3580" i="9" s="1"/>
  <c r="D3581" i="9"/>
  <c r="B3581" i="9" s="1"/>
  <c r="D3582" i="9"/>
  <c r="B3582" i="9" s="1"/>
  <c r="D3583" i="9"/>
  <c r="B3583" i="9" s="1"/>
  <c r="D3584" i="9"/>
  <c r="B3584" i="9" s="1"/>
  <c r="D3585" i="9"/>
  <c r="B3585" i="9" s="1"/>
  <c r="D3586" i="9"/>
  <c r="B3586" i="9" s="1"/>
  <c r="D3587" i="9"/>
  <c r="B3587" i="9" s="1"/>
  <c r="D3588" i="9"/>
  <c r="B3588" i="9" s="1"/>
  <c r="D3589" i="9"/>
  <c r="B3589" i="9" s="1"/>
  <c r="D3590" i="9"/>
  <c r="B3590" i="9" s="1"/>
  <c r="D3591" i="9"/>
  <c r="B3591" i="9" s="1"/>
  <c r="D3592" i="9"/>
  <c r="B3592" i="9" s="1"/>
  <c r="D3593" i="9"/>
  <c r="B3593" i="9" s="1"/>
  <c r="D3594" i="9"/>
  <c r="B3594" i="9" s="1"/>
  <c r="D3595" i="9"/>
  <c r="B3595" i="9" s="1"/>
  <c r="D3596" i="9"/>
  <c r="B3596" i="9" s="1"/>
  <c r="D3597" i="9"/>
  <c r="B3597" i="9" s="1"/>
  <c r="D3598" i="9"/>
  <c r="B3598" i="9" s="1"/>
  <c r="D3599" i="9"/>
  <c r="B3599" i="9" s="1"/>
  <c r="D3600" i="9"/>
  <c r="B3600" i="9" s="1"/>
  <c r="D3601" i="9"/>
  <c r="B3601" i="9" s="1"/>
  <c r="D3602" i="9"/>
  <c r="B3602" i="9" s="1"/>
  <c r="D3603" i="9"/>
  <c r="B3603" i="9" s="1"/>
  <c r="D3604" i="9"/>
  <c r="B3604" i="9" s="1"/>
  <c r="D3605" i="9"/>
  <c r="B3605" i="9" s="1"/>
  <c r="D3606" i="9"/>
  <c r="B3606" i="9" s="1"/>
  <c r="D3607" i="9"/>
  <c r="B3607" i="9" s="1"/>
  <c r="D3608" i="9"/>
  <c r="B3608" i="9" s="1"/>
  <c r="D3609" i="9"/>
  <c r="B3609" i="9" s="1"/>
  <c r="D3610" i="9"/>
  <c r="B3610" i="9" s="1"/>
  <c r="D3611" i="9"/>
  <c r="B3611" i="9" s="1"/>
  <c r="D3612" i="9"/>
  <c r="B3612" i="9" s="1"/>
  <c r="D3613" i="9"/>
  <c r="B3613" i="9" s="1"/>
  <c r="D3614" i="9"/>
  <c r="B3614" i="9" s="1"/>
  <c r="D3615" i="9"/>
  <c r="B3615" i="9" s="1"/>
  <c r="D3616" i="9"/>
  <c r="B3616" i="9" s="1"/>
  <c r="D3617" i="9"/>
  <c r="B3617" i="9" s="1"/>
  <c r="D3618" i="9"/>
  <c r="B3618" i="9" s="1"/>
  <c r="D3619" i="9"/>
  <c r="B3619" i="9" s="1"/>
  <c r="D3620" i="9"/>
  <c r="B3620" i="9" s="1"/>
  <c r="D3621" i="9"/>
  <c r="B3621" i="9" s="1"/>
  <c r="D3622" i="9"/>
  <c r="B3622" i="9" s="1"/>
  <c r="D3623" i="9"/>
  <c r="B3623" i="9" s="1"/>
  <c r="D3624" i="9"/>
  <c r="B3624" i="9" s="1"/>
  <c r="D3625" i="9"/>
  <c r="B3625" i="9" s="1"/>
  <c r="D3626" i="9"/>
  <c r="B3626" i="9" s="1"/>
  <c r="D3627" i="9"/>
  <c r="B3627" i="9" s="1"/>
  <c r="D3628" i="9"/>
  <c r="B3628" i="9" s="1"/>
  <c r="D3629" i="9"/>
  <c r="B3629" i="9" s="1"/>
  <c r="D3630" i="9"/>
  <c r="B3630" i="9" s="1"/>
  <c r="D3631" i="9"/>
  <c r="B3631" i="9" s="1"/>
  <c r="D3632" i="9"/>
  <c r="B3632" i="9" s="1"/>
  <c r="D3633" i="9"/>
  <c r="B3633" i="9" s="1"/>
  <c r="D3634" i="9"/>
  <c r="B3634" i="9" s="1"/>
  <c r="D3635" i="9"/>
  <c r="B3635" i="9" s="1"/>
  <c r="D3636" i="9"/>
  <c r="B3636" i="9" s="1"/>
  <c r="D3637" i="9"/>
  <c r="B3637" i="9" s="1"/>
  <c r="D3638" i="9"/>
  <c r="B3638" i="9" s="1"/>
  <c r="D3639" i="9"/>
  <c r="B3639" i="9" s="1"/>
  <c r="D3640" i="9"/>
  <c r="B3640" i="9" s="1"/>
  <c r="D3641" i="9"/>
  <c r="B3641" i="9" s="1"/>
  <c r="D3642" i="9"/>
  <c r="B3642" i="9" s="1"/>
  <c r="D3643" i="9"/>
  <c r="B3643" i="9" s="1"/>
  <c r="D3644" i="9"/>
  <c r="B3644" i="9" s="1"/>
  <c r="D3645" i="9"/>
  <c r="B3645" i="9" s="1"/>
  <c r="D3646" i="9"/>
  <c r="B3646" i="9" s="1"/>
  <c r="D3647" i="9"/>
  <c r="B3647" i="9" s="1"/>
  <c r="D3648" i="9"/>
  <c r="B3648" i="9" s="1"/>
  <c r="D3649" i="9"/>
  <c r="B3649" i="9" s="1"/>
  <c r="D3650" i="9"/>
  <c r="B3650" i="9" s="1"/>
  <c r="D3651" i="9"/>
  <c r="B3651" i="9" s="1"/>
  <c r="D3652" i="9"/>
  <c r="B3652" i="9" s="1"/>
  <c r="D3653" i="9"/>
  <c r="B3653" i="9" s="1"/>
  <c r="D3654" i="9"/>
  <c r="B3654" i="9" s="1"/>
  <c r="D3655" i="9"/>
  <c r="B3655" i="9" s="1"/>
  <c r="D3656" i="9"/>
  <c r="B3656" i="9" s="1"/>
  <c r="D3657" i="9"/>
  <c r="B3657" i="9" s="1"/>
  <c r="D3658" i="9"/>
  <c r="B3658" i="9" s="1"/>
  <c r="D3659" i="9"/>
  <c r="B3659" i="9" s="1"/>
  <c r="D3660" i="9"/>
  <c r="B3660" i="9" s="1"/>
  <c r="D3661" i="9"/>
  <c r="B3661" i="9" s="1"/>
  <c r="D3662" i="9"/>
  <c r="B3662" i="9" s="1"/>
  <c r="D3663" i="9"/>
  <c r="B3663" i="9" s="1"/>
  <c r="D3664" i="9"/>
  <c r="B3664" i="9" s="1"/>
  <c r="D3665" i="9"/>
  <c r="B3665" i="9" s="1"/>
  <c r="D3666" i="9"/>
  <c r="B3666" i="9" s="1"/>
  <c r="D3667" i="9"/>
  <c r="B3667" i="9" s="1"/>
  <c r="D3668" i="9"/>
  <c r="B3668" i="9" s="1"/>
  <c r="D3669" i="9"/>
  <c r="B3669" i="9" s="1"/>
  <c r="D3670" i="9"/>
  <c r="B3670" i="9" s="1"/>
  <c r="D3671" i="9"/>
  <c r="B3671" i="9" s="1"/>
  <c r="D3672" i="9"/>
  <c r="B3672" i="9" s="1"/>
  <c r="D3673" i="9"/>
  <c r="B3673" i="9" s="1"/>
  <c r="D3674" i="9"/>
  <c r="B3674" i="9" s="1"/>
  <c r="D3675" i="9"/>
  <c r="B3675" i="9" s="1"/>
  <c r="D3676" i="9"/>
  <c r="B3676" i="9" s="1"/>
  <c r="D3677" i="9"/>
  <c r="B3677" i="9" s="1"/>
  <c r="D3678" i="9"/>
  <c r="B3678" i="9" s="1"/>
  <c r="D3679" i="9"/>
  <c r="B3679" i="9" s="1"/>
  <c r="D3680" i="9"/>
  <c r="B3680" i="9" s="1"/>
  <c r="D3681" i="9"/>
  <c r="B3681" i="9" s="1"/>
  <c r="D3682" i="9"/>
  <c r="B3682" i="9" s="1"/>
  <c r="D3683" i="9"/>
  <c r="B3683" i="9" s="1"/>
  <c r="D3684" i="9"/>
  <c r="B3684" i="9" s="1"/>
  <c r="D3685" i="9"/>
  <c r="B3685" i="9" s="1"/>
  <c r="D3686" i="9"/>
  <c r="B3686" i="9" s="1"/>
  <c r="D3687" i="9"/>
  <c r="B3687" i="9" s="1"/>
  <c r="D3688" i="9"/>
  <c r="B3688" i="9" s="1"/>
  <c r="D3689" i="9"/>
  <c r="B3689" i="9" s="1"/>
  <c r="D3690" i="9"/>
  <c r="B3690" i="9" s="1"/>
  <c r="D3691" i="9"/>
  <c r="B3691" i="9" s="1"/>
  <c r="D3692" i="9"/>
  <c r="B3692" i="9" s="1"/>
  <c r="D3693" i="9"/>
  <c r="B3693" i="9" s="1"/>
  <c r="D3694" i="9"/>
  <c r="B3694" i="9" s="1"/>
  <c r="D3695" i="9"/>
  <c r="B3695" i="9" s="1"/>
  <c r="D3696" i="9"/>
  <c r="B3696" i="9" s="1"/>
  <c r="D3697" i="9"/>
  <c r="B3697" i="9" s="1"/>
  <c r="D3698" i="9"/>
  <c r="B3698" i="9" s="1"/>
  <c r="D3699" i="9"/>
  <c r="B3699" i="9" s="1"/>
  <c r="D3700" i="9"/>
  <c r="B3700" i="9" s="1"/>
  <c r="D3701" i="9"/>
  <c r="B3701" i="9" s="1"/>
  <c r="D3702" i="9"/>
  <c r="B3702" i="9" s="1"/>
  <c r="D3703" i="9"/>
  <c r="B3703" i="9" s="1"/>
  <c r="D3704" i="9"/>
  <c r="B3704" i="9" s="1"/>
  <c r="D3705" i="9"/>
  <c r="B3705" i="9" s="1"/>
  <c r="D3706" i="9"/>
  <c r="B3706" i="9" s="1"/>
  <c r="D3707" i="9"/>
  <c r="B3707" i="9" s="1"/>
  <c r="D3708" i="9"/>
  <c r="B3708" i="9" s="1"/>
  <c r="D3709" i="9"/>
  <c r="B3709" i="9" s="1"/>
  <c r="D3710" i="9"/>
  <c r="B3710" i="9" s="1"/>
  <c r="D3711" i="9"/>
  <c r="B3711" i="9" s="1"/>
  <c r="D3712" i="9"/>
  <c r="B3712" i="9" s="1"/>
  <c r="D3713" i="9"/>
  <c r="B3713" i="9" s="1"/>
  <c r="D3714" i="9"/>
  <c r="B3714" i="9" s="1"/>
  <c r="D3715" i="9"/>
  <c r="B3715" i="9" s="1"/>
  <c r="D3716" i="9"/>
  <c r="B3716" i="9" s="1"/>
  <c r="D3717" i="9"/>
  <c r="B3717" i="9" s="1"/>
  <c r="D3718" i="9"/>
  <c r="B3718" i="9" s="1"/>
  <c r="D3719" i="9"/>
  <c r="B3719" i="9" s="1"/>
  <c r="D3720" i="9"/>
  <c r="B3720" i="9" s="1"/>
  <c r="D3721" i="9"/>
  <c r="B3721" i="9" s="1"/>
  <c r="D3722" i="9"/>
  <c r="B3722" i="9" s="1"/>
  <c r="D3723" i="9"/>
  <c r="B3723" i="9" s="1"/>
  <c r="D3724" i="9"/>
  <c r="B3724" i="9" s="1"/>
  <c r="D3725" i="9"/>
  <c r="B3725" i="9" s="1"/>
  <c r="D3726" i="9"/>
  <c r="B3726" i="9" s="1"/>
  <c r="D3727" i="9"/>
  <c r="B3727" i="9" s="1"/>
  <c r="D3728" i="9"/>
  <c r="B3728" i="9" s="1"/>
  <c r="D3729" i="9"/>
  <c r="B3729" i="9" s="1"/>
  <c r="D3730" i="9"/>
  <c r="B3730" i="9" s="1"/>
  <c r="D3731" i="9"/>
  <c r="B3731" i="9" s="1"/>
  <c r="D3732" i="9"/>
  <c r="B3732" i="9" s="1"/>
  <c r="D3733" i="9"/>
  <c r="B3733" i="9" s="1"/>
  <c r="D3734" i="9"/>
  <c r="B3734" i="9" s="1"/>
  <c r="D3735" i="9"/>
  <c r="B3735" i="9" s="1"/>
  <c r="D3736" i="9"/>
  <c r="B3736" i="9" s="1"/>
  <c r="D3737" i="9"/>
  <c r="B3737" i="9" s="1"/>
  <c r="D3738" i="9"/>
  <c r="B3738" i="9" s="1"/>
  <c r="D3739" i="9"/>
  <c r="B3739" i="9" s="1"/>
  <c r="D3740" i="9"/>
  <c r="B3740" i="9" s="1"/>
  <c r="D3741" i="9"/>
  <c r="B3741" i="9" s="1"/>
  <c r="D3742" i="9"/>
  <c r="B3742" i="9" s="1"/>
  <c r="D3743" i="9"/>
  <c r="B3743" i="9" s="1"/>
  <c r="D3744" i="9"/>
  <c r="B3744" i="9" s="1"/>
  <c r="D3745" i="9"/>
  <c r="B3745" i="9" s="1"/>
  <c r="D3746" i="9"/>
  <c r="B3746" i="9" s="1"/>
  <c r="D3747" i="9"/>
  <c r="B3747" i="9" s="1"/>
  <c r="D3748" i="9"/>
  <c r="B3748" i="9" s="1"/>
  <c r="D3749" i="9"/>
  <c r="B3749" i="9" s="1"/>
  <c r="D3750" i="9"/>
  <c r="B3750" i="9" s="1"/>
  <c r="D3751" i="9"/>
  <c r="B3751" i="9" s="1"/>
  <c r="D3752" i="9"/>
  <c r="B3752" i="9" s="1"/>
  <c r="D3753" i="9"/>
  <c r="B3753" i="9" s="1"/>
  <c r="D3754" i="9"/>
  <c r="B3754" i="9" s="1"/>
  <c r="D3755" i="9"/>
  <c r="B3755" i="9" s="1"/>
  <c r="D3756" i="9"/>
  <c r="B3756" i="9" s="1"/>
  <c r="D3757" i="9"/>
  <c r="B3757" i="9" s="1"/>
  <c r="D3758" i="9"/>
  <c r="B3758" i="9" s="1"/>
  <c r="D3759" i="9"/>
  <c r="B3759" i="9" s="1"/>
  <c r="D3760" i="9"/>
  <c r="B3760" i="9" s="1"/>
  <c r="D3761" i="9"/>
  <c r="B3761" i="9" s="1"/>
  <c r="D3762" i="9"/>
  <c r="B3762" i="9" s="1"/>
  <c r="D3763" i="9"/>
  <c r="B3763" i="9" s="1"/>
  <c r="D3764" i="9"/>
  <c r="B3764" i="9" s="1"/>
  <c r="D3765" i="9"/>
  <c r="B3765" i="9" s="1"/>
  <c r="D3766" i="9"/>
  <c r="B3766" i="9" s="1"/>
  <c r="D3767" i="9"/>
  <c r="B3767" i="9" s="1"/>
  <c r="D3768" i="9"/>
  <c r="B3768" i="9" s="1"/>
  <c r="D3769" i="9"/>
  <c r="B3769" i="9" s="1"/>
  <c r="D3770" i="9"/>
  <c r="B3770" i="9" s="1"/>
  <c r="D3771" i="9"/>
  <c r="B3771" i="9" s="1"/>
  <c r="D3772" i="9"/>
  <c r="B3772" i="9" s="1"/>
  <c r="D3773" i="9"/>
  <c r="B3773" i="9" s="1"/>
  <c r="D3774" i="9"/>
  <c r="B3774" i="9" s="1"/>
  <c r="D3775" i="9"/>
  <c r="B3775" i="9" s="1"/>
  <c r="D3776" i="9"/>
  <c r="B3776" i="9" s="1"/>
  <c r="D3777" i="9"/>
  <c r="B3777" i="9" s="1"/>
  <c r="D3778" i="9"/>
  <c r="B3778" i="9" s="1"/>
  <c r="D3779" i="9"/>
  <c r="B3779" i="9" s="1"/>
  <c r="D3780" i="9"/>
  <c r="B3780" i="9" s="1"/>
  <c r="D3781" i="9"/>
  <c r="B3781" i="9" s="1"/>
  <c r="D3782" i="9"/>
  <c r="B3782" i="9" s="1"/>
  <c r="D3783" i="9"/>
  <c r="B3783" i="9" s="1"/>
  <c r="D3784" i="9"/>
  <c r="B3784" i="9" s="1"/>
  <c r="D3785" i="9"/>
  <c r="B3785" i="9" s="1"/>
  <c r="D3786" i="9"/>
  <c r="B3786" i="9" s="1"/>
  <c r="D3787" i="9"/>
  <c r="B3787" i="9" s="1"/>
  <c r="D3788" i="9"/>
  <c r="B3788" i="9" s="1"/>
  <c r="D3789" i="9"/>
  <c r="B3789" i="9" s="1"/>
  <c r="D3790" i="9"/>
  <c r="B3790" i="9" s="1"/>
  <c r="D3791" i="9"/>
  <c r="B3791" i="9" s="1"/>
  <c r="D3792" i="9"/>
  <c r="B3792" i="9" s="1"/>
  <c r="D3793" i="9"/>
  <c r="B3793" i="9" s="1"/>
  <c r="D3794" i="9"/>
  <c r="B3794" i="9" s="1"/>
  <c r="D3795" i="9"/>
  <c r="B3795" i="9" s="1"/>
  <c r="D3796" i="9"/>
  <c r="B3796" i="9" s="1"/>
  <c r="D3797" i="9"/>
  <c r="B3797" i="9" s="1"/>
  <c r="D3798" i="9"/>
  <c r="B3798" i="9" s="1"/>
  <c r="D3799" i="9"/>
  <c r="B3799" i="9" s="1"/>
  <c r="D3800" i="9"/>
  <c r="B3800" i="9" s="1"/>
  <c r="D3801" i="9"/>
  <c r="B3801" i="9" s="1"/>
  <c r="D3802" i="9"/>
  <c r="B3802" i="9" s="1"/>
  <c r="D3803" i="9"/>
  <c r="B3803" i="9" s="1"/>
  <c r="D3804" i="9"/>
  <c r="B3804" i="9" s="1"/>
  <c r="D3805" i="9"/>
  <c r="B3805" i="9" s="1"/>
  <c r="D3806" i="9"/>
  <c r="B3806" i="9" s="1"/>
  <c r="D3807" i="9"/>
  <c r="B3807" i="9" s="1"/>
  <c r="D3808" i="9"/>
  <c r="B3808" i="9" s="1"/>
  <c r="D3809" i="9"/>
  <c r="B3809" i="9" s="1"/>
  <c r="D3810" i="9"/>
  <c r="B3810" i="9" s="1"/>
  <c r="D3811" i="9"/>
  <c r="B3811" i="9" s="1"/>
  <c r="D3812" i="9"/>
  <c r="B3812" i="9" s="1"/>
  <c r="D3813" i="9"/>
  <c r="B3813" i="9" s="1"/>
  <c r="D3814" i="9"/>
  <c r="B3814" i="9" s="1"/>
  <c r="D3815" i="9"/>
  <c r="B3815" i="9" s="1"/>
  <c r="D3816" i="9"/>
  <c r="B3816" i="9" s="1"/>
  <c r="D3817" i="9"/>
  <c r="B3817" i="9" s="1"/>
  <c r="D3818" i="9"/>
  <c r="B3818" i="9" s="1"/>
  <c r="D3819" i="9"/>
  <c r="B3819" i="9" s="1"/>
  <c r="D3820" i="9"/>
  <c r="B3820" i="9" s="1"/>
  <c r="D3821" i="9"/>
  <c r="B3821" i="9" s="1"/>
  <c r="D3822" i="9"/>
  <c r="B3822" i="9" s="1"/>
  <c r="D3823" i="9"/>
  <c r="B3823" i="9" s="1"/>
  <c r="D3824" i="9"/>
  <c r="B3824" i="9" s="1"/>
  <c r="D3825" i="9"/>
  <c r="B3825" i="9" s="1"/>
  <c r="D3826" i="9"/>
  <c r="B3826" i="9" s="1"/>
  <c r="D3827" i="9"/>
  <c r="B3827" i="9" s="1"/>
  <c r="D3828" i="9"/>
  <c r="B3828" i="9" s="1"/>
  <c r="D3829" i="9"/>
  <c r="B3829" i="9" s="1"/>
  <c r="D3830" i="9"/>
  <c r="B3830" i="9" s="1"/>
  <c r="D3831" i="9"/>
  <c r="B3831" i="9" s="1"/>
  <c r="D3832" i="9"/>
  <c r="B3832" i="9" s="1"/>
  <c r="D3833" i="9"/>
  <c r="B3833" i="9" s="1"/>
  <c r="D3834" i="9"/>
  <c r="B3834" i="9" s="1"/>
  <c r="D3835" i="9"/>
  <c r="B3835" i="9" s="1"/>
  <c r="D3836" i="9"/>
  <c r="B3836" i="9" s="1"/>
  <c r="D3837" i="9"/>
  <c r="B3837" i="9" s="1"/>
  <c r="D3838" i="9"/>
  <c r="B3838" i="9" s="1"/>
  <c r="D3839" i="9"/>
  <c r="B3839" i="9" s="1"/>
  <c r="D3840" i="9"/>
  <c r="B3840" i="9" s="1"/>
  <c r="D3841" i="9"/>
  <c r="B3841" i="9" s="1"/>
  <c r="D3842" i="9"/>
  <c r="B3842" i="9" s="1"/>
  <c r="D3843" i="9"/>
  <c r="B3843" i="9" s="1"/>
  <c r="D3844" i="9"/>
  <c r="B3844" i="9" s="1"/>
  <c r="D3845" i="9"/>
  <c r="B3845" i="9" s="1"/>
  <c r="D3846" i="9"/>
  <c r="B3846" i="9" s="1"/>
  <c r="D3847" i="9"/>
  <c r="B3847" i="9" s="1"/>
  <c r="D3848" i="9"/>
  <c r="B3848" i="9" s="1"/>
  <c r="D3849" i="9"/>
  <c r="B3849" i="9" s="1"/>
  <c r="D3850" i="9"/>
  <c r="B3850" i="9" s="1"/>
  <c r="D3851" i="9"/>
  <c r="B3851" i="9" s="1"/>
  <c r="D3852" i="9"/>
  <c r="B3852" i="9" s="1"/>
  <c r="D3853" i="9"/>
  <c r="B3853" i="9" s="1"/>
  <c r="D3854" i="9"/>
  <c r="B3854" i="9" s="1"/>
  <c r="D3855" i="9"/>
  <c r="B3855" i="9" s="1"/>
  <c r="D3856" i="9"/>
  <c r="B3856" i="9" s="1"/>
  <c r="D3857" i="9"/>
  <c r="B3857" i="9" s="1"/>
  <c r="D3858" i="9"/>
  <c r="B3858" i="9" s="1"/>
  <c r="D3859" i="9"/>
  <c r="B3859" i="9" s="1"/>
  <c r="D3860" i="9"/>
  <c r="B3860" i="9" s="1"/>
  <c r="D3861" i="9"/>
  <c r="B3861" i="9" s="1"/>
  <c r="D3862" i="9"/>
  <c r="B3862" i="9" s="1"/>
  <c r="D3863" i="9"/>
  <c r="B3863" i="9" s="1"/>
  <c r="D3864" i="9"/>
  <c r="B3864" i="9" s="1"/>
  <c r="D3865" i="9"/>
  <c r="B3865" i="9" s="1"/>
  <c r="D3866" i="9"/>
  <c r="B3866" i="9" s="1"/>
  <c r="D3867" i="9"/>
  <c r="B3867" i="9" s="1"/>
  <c r="D3868" i="9"/>
  <c r="B3868" i="9" s="1"/>
  <c r="D3869" i="9"/>
  <c r="B3869" i="9" s="1"/>
  <c r="D3870" i="9"/>
  <c r="B3870" i="9" s="1"/>
  <c r="D3871" i="9"/>
  <c r="B3871" i="9" s="1"/>
  <c r="D3872" i="9"/>
  <c r="B3872" i="9" s="1"/>
  <c r="D3873" i="9"/>
  <c r="B3873" i="9" s="1"/>
  <c r="D3874" i="9"/>
  <c r="B3874" i="9" s="1"/>
  <c r="D3875" i="9"/>
  <c r="B3875" i="9" s="1"/>
  <c r="D3876" i="9"/>
  <c r="B3876" i="9" s="1"/>
  <c r="D3877" i="9"/>
  <c r="B3877" i="9" s="1"/>
  <c r="D3878" i="9"/>
  <c r="B3878" i="9" s="1"/>
  <c r="D3879" i="9"/>
  <c r="B3879" i="9" s="1"/>
  <c r="D3880" i="9"/>
  <c r="B3880" i="9" s="1"/>
  <c r="D3881" i="9"/>
  <c r="B3881" i="9" s="1"/>
  <c r="D3882" i="9"/>
  <c r="B3882" i="9" s="1"/>
  <c r="D3883" i="9"/>
  <c r="B3883" i="9" s="1"/>
  <c r="D3884" i="9"/>
  <c r="B3884" i="9" s="1"/>
  <c r="D3885" i="9"/>
  <c r="B3885" i="9" s="1"/>
  <c r="D3886" i="9"/>
  <c r="B3886" i="9" s="1"/>
  <c r="D3887" i="9"/>
  <c r="B3887" i="9" s="1"/>
  <c r="D3888" i="9"/>
  <c r="B3888" i="9" s="1"/>
  <c r="D3889" i="9"/>
  <c r="B3889" i="9" s="1"/>
  <c r="D3890" i="9"/>
  <c r="B3890" i="9" s="1"/>
  <c r="D3891" i="9"/>
  <c r="B3891" i="9" s="1"/>
  <c r="D3892" i="9"/>
  <c r="B3892" i="9" s="1"/>
  <c r="D3893" i="9"/>
  <c r="B3893" i="9" s="1"/>
  <c r="D3894" i="9"/>
  <c r="B3894" i="9" s="1"/>
  <c r="D3895" i="9"/>
  <c r="B3895" i="9" s="1"/>
  <c r="D3896" i="9"/>
  <c r="B3896" i="9" s="1"/>
  <c r="D3897" i="9"/>
  <c r="B3897" i="9" s="1"/>
  <c r="D3898" i="9"/>
  <c r="B3898" i="9" s="1"/>
  <c r="D3899" i="9"/>
  <c r="B3899" i="9" s="1"/>
  <c r="D3900" i="9"/>
  <c r="B3900" i="9" s="1"/>
  <c r="D3901" i="9"/>
  <c r="B3901" i="9" s="1"/>
  <c r="D3902" i="9"/>
  <c r="B3902" i="9" s="1"/>
  <c r="D3903" i="9"/>
  <c r="B3903" i="9" s="1"/>
  <c r="D3904" i="9"/>
  <c r="B3904" i="9" s="1"/>
  <c r="D3905" i="9"/>
  <c r="B3905" i="9" s="1"/>
  <c r="D3906" i="9"/>
  <c r="B3906" i="9" s="1"/>
  <c r="D3907" i="9"/>
  <c r="B3907" i="9" s="1"/>
  <c r="D3908" i="9"/>
  <c r="B3908" i="9" s="1"/>
  <c r="D3909" i="9"/>
  <c r="B3909" i="9" s="1"/>
  <c r="D3910" i="9"/>
  <c r="B3910" i="9" s="1"/>
  <c r="D3911" i="9"/>
  <c r="B3911" i="9" s="1"/>
  <c r="D3912" i="9"/>
  <c r="B3912" i="9" s="1"/>
  <c r="D3913" i="9"/>
  <c r="B3913" i="9" s="1"/>
  <c r="D3914" i="9"/>
  <c r="B3914" i="9" s="1"/>
  <c r="D3915" i="9"/>
  <c r="B3915" i="9" s="1"/>
  <c r="D3916" i="9"/>
  <c r="B3916" i="9" s="1"/>
  <c r="D3917" i="9"/>
  <c r="B3917" i="9" s="1"/>
  <c r="D3918" i="9"/>
  <c r="B3918" i="9" s="1"/>
  <c r="D3919" i="9"/>
  <c r="B3919" i="9" s="1"/>
  <c r="D3920" i="9"/>
  <c r="B3920" i="9" s="1"/>
  <c r="D3921" i="9"/>
  <c r="B3921" i="9" s="1"/>
  <c r="D3922" i="9"/>
  <c r="B3922" i="9" s="1"/>
  <c r="D3923" i="9"/>
  <c r="B3923" i="9" s="1"/>
  <c r="D3924" i="9"/>
  <c r="B3924" i="9" s="1"/>
  <c r="D3925" i="9"/>
  <c r="B3925" i="9" s="1"/>
  <c r="D3926" i="9"/>
  <c r="B3926" i="9" s="1"/>
  <c r="D3927" i="9"/>
  <c r="B3927" i="9" s="1"/>
  <c r="D3928" i="9"/>
  <c r="B3928" i="9" s="1"/>
  <c r="D3929" i="9"/>
  <c r="B3929" i="9" s="1"/>
  <c r="D3930" i="9"/>
  <c r="B3930" i="9" s="1"/>
  <c r="D3931" i="9"/>
  <c r="B3931" i="9" s="1"/>
  <c r="D3932" i="9"/>
  <c r="B3932" i="9" s="1"/>
  <c r="D3933" i="9"/>
  <c r="B3933" i="9" s="1"/>
  <c r="D3934" i="9"/>
  <c r="B3934" i="9" s="1"/>
  <c r="D3935" i="9"/>
  <c r="B3935" i="9" s="1"/>
  <c r="D3936" i="9"/>
  <c r="B3936" i="9" s="1"/>
  <c r="D3937" i="9"/>
  <c r="B3937" i="9" s="1"/>
  <c r="D3938" i="9"/>
  <c r="B3938" i="9" s="1"/>
  <c r="D3939" i="9"/>
  <c r="B3939" i="9" s="1"/>
  <c r="D3940" i="9"/>
  <c r="B3940" i="9" s="1"/>
  <c r="D3941" i="9"/>
  <c r="B3941" i="9" s="1"/>
  <c r="D3942" i="9"/>
  <c r="B3942" i="9" s="1"/>
  <c r="D3943" i="9"/>
  <c r="B3943" i="9" s="1"/>
  <c r="D3944" i="9"/>
  <c r="B3944" i="9" s="1"/>
  <c r="D3945" i="9"/>
  <c r="B3945" i="9" s="1"/>
  <c r="D3946" i="9"/>
  <c r="B3946" i="9" s="1"/>
  <c r="D3947" i="9"/>
  <c r="B3947" i="9" s="1"/>
  <c r="D3948" i="9"/>
  <c r="B3948" i="9" s="1"/>
  <c r="D3949" i="9"/>
  <c r="B3949" i="9" s="1"/>
  <c r="D3950" i="9"/>
  <c r="B3950" i="9" s="1"/>
  <c r="D3951" i="9"/>
  <c r="B3951" i="9" s="1"/>
  <c r="D3952" i="9"/>
  <c r="B3952" i="9" s="1"/>
  <c r="D3953" i="9"/>
  <c r="B3953" i="9" s="1"/>
  <c r="D3954" i="9"/>
  <c r="B3954" i="9" s="1"/>
  <c r="D3955" i="9"/>
  <c r="B3955" i="9" s="1"/>
  <c r="D3956" i="9"/>
  <c r="B3956" i="9" s="1"/>
  <c r="D3957" i="9"/>
  <c r="B3957" i="9" s="1"/>
  <c r="D3958" i="9"/>
  <c r="B3958" i="9" s="1"/>
  <c r="D3959" i="9"/>
  <c r="B3959" i="9" s="1"/>
  <c r="D3960" i="9"/>
  <c r="B3960" i="9" s="1"/>
  <c r="D3961" i="9"/>
  <c r="B3961" i="9" s="1"/>
  <c r="D3962" i="9"/>
  <c r="B3962" i="9" s="1"/>
  <c r="D3963" i="9"/>
  <c r="B3963" i="9" s="1"/>
  <c r="D3964" i="9"/>
  <c r="B3964" i="9" s="1"/>
  <c r="D3965" i="9"/>
  <c r="B3965" i="9" s="1"/>
  <c r="D3966" i="9"/>
  <c r="B3966" i="9" s="1"/>
  <c r="D3967" i="9"/>
  <c r="B3967" i="9" s="1"/>
  <c r="D3968" i="9"/>
  <c r="B3968" i="9" s="1"/>
  <c r="D3969" i="9"/>
  <c r="B3969" i="9" s="1"/>
  <c r="D3970" i="9"/>
  <c r="B3970" i="9" s="1"/>
  <c r="D3971" i="9"/>
  <c r="B3971" i="9" s="1"/>
  <c r="D3972" i="9"/>
  <c r="B3972" i="9" s="1"/>
  <c r="D3973" i="9"/>
  <c r="B3973" i="9" s="1"/>
  <c r="D3974" i="9"/>
  <c r="B3974" i="9" s="1"/>
  <c r="D3975" i="9"/>
  <c r="B3975" i="9" s="1"/>
  <c r="D3976" i="9"/>
  <c r="B3976" i="9" s="1"/>
  <c r="D3977" i="9"/>
  <c r="B3977" i="9" s="1"/>
  <c r="D3978" i="9"/>
  <c r="B3978" i="9" s="1"/>
  <c r="D3979" i="9"/>
  <c r="B3979" i="9" s="1"/>
  <c r="D3980" i="9"/>
  <c r="B3980" i="9" s="1"/>
  <c r="D3981" i="9"/>
  <c r="B3981" i="9" s="1"/>
  <c r="D3982" i="9"/>
  <c r="B3982" i="9" s="1"/>
  <c r="D3983" i="9"/>
  <c r="B3983" i="9" s="1"/>
  <c r="D3984" i="9"/>
  <c r="B3984" i="9" s="1"/>
  <c r="D3985" i="9"/>
  <c r="B3985" i="9" s="1"/>
  <c r="D3986" i="9"/>
  <c r="B3986" i="9" s="1"/>
  <c r="D3987" i="9"/>
  <c r="B3987" i="9" s="1"/>
  <c r="D3988" i="9"/>
  <c r="B3988" i="9" s="1"/>
  <c r="D3989" i="9"/>
  <c r="B3989" i="9" s="1"/>
  <c r="D3990" i="9"/>
  <c r="B3990" i="9" s="1"/>
  <c r="D3991" i="9"/>
  <c r="B3991" i="9" s="1"/>
  <c r="D3992" i="9"/>
  <c r="B3992" i="9" s="1"/>
  <c r="D3993" i="9"/>
  <c r="B3993" i="9" s="1"/>
  <c r="D3994" i="9"/>
  <c r="B3994" i="9" s="1"/>
  <c r="D3995" i="9"/>
  <c r="B3995" i="9" s="1"/>
  <c r="D3996" i="9"/>
  <c r="B3996" i="9" s="1"/>
  <c r="D3997" i="9"/>
  <c r="B3997" i="9" s="1"/>
  <c r="D3998" i="9"/>
  <c r="B3998" i="9" s="1"/>
  <c r="D3999" i="9"/>
  <c r="B3999" i="9" s="1"/>
  <c r="D4000" i="9"/>
  <c r="B4000" i="9" s="1"/>
  <c r="D4001" i="9"/>
  <c r="B4001" i="9" s="1"/>
  <c r="D4002" i="9"/>
  <c r="B4002" i="9" s="1"/>
  <c r="D4003" i="9"/>
  <c r="B4003" i="9" s="1"/>
  <c r="D4004" i="9"/>
  <c r="B4004" i="9" s="1"/>
  <c r="D4005" i="9"/>
  <c r="B4005" i="9" s="1"/>
  <c r="D4006" i="9"/>
  <c r="B4006" i="9" s="1"/>
  <c r="D4007" i="9"/>
  <c r="B4007" i="9" s="1"/>
  <c r="D4008" i="9"/>
  <c r="B4008" i="9" s="1"/>
  <c r="D4009" i="9"/>
  <c r="B4009" i="9" s="1"/>
  <c r="D4010" i="9"/>
  <c r="B4010" i="9" s="1"/>
  <c r="D4011" i="9"/>
  <c r="B4011" i="9" s="1"/>
  <c r="D4012" i="9"/>
  <c r="B4012" i="9" s="1"/>
  <c r="D4013" i="9"/>
  <c r="B4013" i="9" s="1"/>
  <c r="D4014" i="9"/>
  <c r="B4014" i="9" s="1"/>
  <c r="D4015" i="9"/>
  <c r="B4015" i="9" s="1"/>
  <c r="D4016" i="9"/>
  <c r="B4016" i="9" s="1"/>
  <c r="D4017" i="9"/>
  <c r="B4017" i="9" s="1"/>
  <c r="D4018" i="9"/>
  <c r="B4018" i="9" s="1"/>
  <c r="D4019" i="9"/>
  <c r="B4019" i="9" s="1"/>
  <c r="D4020" i="9"/>
  <c r="B4020" i="9" s="1"/>
  <c r="D4021" i="9"/>
  <c r="B4021" i="9" s="1"/>
  <c r="D4022" i="9"/>
  <c r="B4022" i="9" s="1"/>
  <c r="D4023" i="9"/>
  <c r="B4023" i="9" s="1"/>
  <c r="D4024" i="9"/>
  <c r="B4024" i="9" s="1"/>
  <c r="D4025" i="9"/>
  <c r="B4025" i="9" s="1"/>
  <c r="D4026" i="9"/>
  <c r="B4026" i="9" s="1"/>
  <c r="D4027" i="9"/>
  <c r="B4027" i="9" s="1"/>
  <c r="D4028" i="9"/>
  <c r="B4028" i="9" s="1"/>
  <c r="D4029" i="9"/>
  <c r="B4029" i="9" s="1"/>
  <c r="D4030" i="9"/>
  <c r="B4030" i="9" s="1"/>
  <c r="D4031" i="9"/>
  <c r="B4031" i="9" s="1"/>
  <c r="D4032" i="9"/>
  <c r="B4032" i="9" s="1"/>
  <c r="D4033" i="9"/>
  <c r="B4033" i="9" s="1"/>
  <c r="D4034" i="9"/>
  <c r="B4034" i="9" s="1"/>
  <c r="D4035" i="9"/>
  <c r="B4035" i="9" s="1"/>
  <c r="D4036" i="9"/>
  <c r="B4036" i="9" s="1"/>
  <c r="D4037" i="9"/>
  <c r="B4037" i="9" s="1"/>
  <c r="D4038" i="9"/>
  <c r="B4038" i="9" s="1"/>
  <c r="D4039" i="9"/>
  <c r="B4039" i="9" s="1"/>
  <c r="D4040" i="9"/>
  <c r="B4040" i="9" s="1"/>
  <c r="D4041" i="9"/>
  <c r="B4041" i="9" s="1"/>
  <c r="D4042" i="9"/>
  <c r="B4042" i="9" s="1"/>
  <c r="D4043" i="9"/>
  <c r="B4043" i="9" s="1"/>
  <c r="D4044" i="9"/>
  <c r="B4044" i="9" s="1"/>
  <c r="D4045" i="9"/>
  <c r="B4045" i="9" s="1"/>
  <c r="D4046" i="9"/>
  <c r="B4046" i="9" s="1"/>
  <c r="D4047" i="9"/>
  <c r="B4047" i="9" s="1"/>
  <c r="D4048" i="9"/>
  <c r="B4048" i="9" s="1"/>
  <c r="D4049" i="9"/>
  <c r="B4049" i="9" s="1"/>
  <c r="D4050" i="9"/>
  <c r="B4050" i="9" s="1"/>
  <c r="D4051" i="9"/>
  <c r="B4051" i="9" s="1"/>
  <c r="D4052" i="9"/>
  <c r="B4052" i="9" s="1"/>
  <c r="D4053" i="9"/>
  <c r="B4053" i="9" s="1"/>
  <c r="D4054" i="9"/>
  <c r="B4054" i="9" s="1"/>
  <c r="D4055" i="9"/>
  <c r="B4055" i="9" s="1"/>
  <c r="D4056" i="9"/>
  <c r="B4056" i="9" s="1"/>
  <c r="D4057" i="9"/>
  <c r="B4057" i="9" s="1"/>
  <c r="D4058" i="9"/>
  <c r="B4058" i="9" s="1"/>
  <c r="D4059" i="9"/>
  <c r="B4059" i="9" s="1"/>
  <c r="D4060" i="9"/>
  <c r="B4060" i="9" s="1"/>
  <c r="D4061" i="9"/>
  <c r="B4061" i="9" s="1"/>
  <c r="D4062" i="9"/>
  <c r="B4062" i="9" s="1"/>
  <c r="D4063" i="9"/>
  <c r="B4063" i="9" s="1"/>
  <c r="D4064" i="9"/>
  <c r="B4064" i="9" s="1"/>
  <c r="D4065" i="9"/>
  <c r="B4065" i="9" s="1"/>
  <c r="D4066" i="9"/>
  <c r="B4066" i="9" s="1"/>
  <c r="D4067" i="9"/>
  <c r="B4067" i="9" s="1"/>
  <c r="D4068" i="9"/>
  <c r="B4068" i="9" s="1"/>
  <c r="D4069" i="9"/>
  <c r="B4069" i="9" s="1"/>
  <c r="D4070" i="9"/>
  <c r="B4070" i="9" s="1"/>
  <c r="D4071" i="9"/>
  <c r="B4071" i="9" s="1"/>
  <c r="D4072" i="9"/>
  <c r="B4072" i="9" s="1"/>
  <c r="D4073" i="9"/>
  <c r="B4073" i="9" s="1"/>
  <c r="D4074" i="9"/>
  <c r="B4074" i="9" s="1"/>
  <c r="D4075" i="9"/>
  <c r="B4075" i="9" s="1"/>
  <c r="D4076" i="9"/>
  <c r="B4076" i="9" s="1"/>
  <c r="D4077" i="9"/>
  <c r="B4077" i="9" s="1"/>
  <c r="D4078" i="9"/>
  <c r="B4078" i="9" s="1"/>
  <c r="D4079" i="9"/>
  <c r="B4079" i="9" s="1"/>
  <c r="D4080" i="9"/>
  <c r="B4080" i="9" s="1"/>
  <c r="D4081" i="9"/>
  <c r="B4081" i="9" s="1"/>
  <c r="D4082" i="9"/>
  <c r="B4082" i="9" s="1"/>
  <c r="D4083" i="9"/>
  <c r="B4083" i="9" s="1"/>
  <c r="D4084" i="9"/>
  <c r="B4084" i="9" s="1"/>
  <c r="D4085" i="9"/>
  <c r="B4085" i="9" s="1"/>
  <c r="D4086" i="9"/>
  <c r="B4086" i="9" s="1"/>
  <c r="D4087" i="9"/>
  <c r="B4087" i="9" s="1"/>
  <c r="D4088" i="9"/>
  <c r="B4088" i="9" s="1"/>
  <c r="D4089" i="9"/>
  <c r="B4089" i="9" s="1"/>
  <c r="D4090" i="9"/>
  <c r="B4090" i="9" s="1"/>
  <c r="D4091" i="9"/>
  <c r="B4091" i="9" s="1"/>
  <c r="D4092" i="9"/>
  <c r="B4092" i="9" s="1"/>
  <c r="D4093" i="9"/>
  <c r="B4093" i="9" s="1"/>
  <c r="D4094" i="9"/>
  <c r="B4094" i="9" s="1"/>
  <c r="D4095" i="9"/>
  <c r="B4095" i="9" s="1"/>
  <c r="D4096" i="9"/>
  <c r="B4096" i="9" s="1"/>
  <c r="D4097" i="9"/>
  <c r="B4097" i="9" s="1"/>
  <c r="D4098" i="9"/>
  <c r="B4098" i="9" s="1"/>
  <c r="D4099" i="9"/>
  <c r="B4099" i="9" s="1"/>
  <c r="D4100" i="9"/>
  <c r="B4100" i="9" s="1"/>
  <c r="D4101" i="9"/>
  <c r="B4101" i="9" s="1"/>
  <c r="D4102" i="9"/>
  <c r="B4102" i="9" s="1"/>
  <c r="D4103" i="9"/>
  <c r="B4103" i="9" s="1"/>
  <c r="D4104" i="9"/>
  <c r="B4104" i="9" s="1"/>
  <c r="D4105" i="9"/>
  <c r="B4105" i="9" s="1"/>
  <c r="D4106" i="9"/>
  <c r="B4106" i="9" s="1"/>
  <c r="D4107" i="9"/>
  <c r="B4107" i="9" s="1"/>
  <c r="D4108" i="9"/>
  <c r="B4108" i="9" s="1"/>
  <c r="D4109" i="9"/>
  <c r="B4109" i="9" s="1"/>
  <c r="D4110" i="9"/>
  <c r="B4110" i="9" s="1"/>
  <c r="D4111" i="9"/>
  <c r="B4111" i="9" s="1"/>
  <c r="D4112" i="9"/>
  <c r="B4112" i="9" s="1"/>
  <c r="D4113" i="9"/>
  <c r="B4113" i="9" s="1"/>
  <c r="D4114" i="9"/>
  <c r="B4114" i="9" s="1"/>
  <c r="D4115" i="9"/>
  <c r="B4115" i="9" s="1"/>
  <c r="D4116" i="9"/>
  <c r="B4116" i="9" s="1"/>
  <c r="D4117" i="9"/>
  <c r="B4117" i="9" s="1"/>
  <c r="D4118" i="9"/>
  <c r="B4118" i="9" s="1"/>
  <c r="D4119" i="9"/>
  <c r="B4119" i="9" s="1"/>
  <c r="D4120" i="9"/>
  <c r="B4120" i="9" s="1"/>
  <c r="D4121" i="9"/>
  <c r="B4121" i="9" s="1"/>
  <c r="D4122" i="9"/>
  <c r="B4122" i="9" s="1"/>
  <c r="D4123" i="9"/>
  <c r="B4123" i="9" s="1"/>
  <c r="D4124" i="9"/>
  <c r="B4124" i="9" s="1"/>
  <c r="D4125" i="9"/>
  <c r="B4125" i="9" s="1"/>
  <c r="D4126" i="9"/>
  <c r="B4126" i="9" s="1"/>
  <c r="D4127" i="9"/>
  <c r="B4127" i="9" s="1"/>
  <c r="D4128" i="9"/>
  <c r="B4128" i="9" s="1"/>
  <c r="D4129" i="9"/>
  <c r="B4129" i="9" s="1"/>
  <c r="D4130" i="9"/>
  <c r="B4130" i="9" s="1"/>
  <c r="D4131" i="9"/>
  <c r="B4131" i="9" s="1"/>
  <c r="D4132" i="9"/>
  <c r="B4132" i="9" s="1"/>
  <c r="D4133" i="9"/>
  <c r="B4133" i="9" s="1"/>
  <c r="D4134" i="9"/>
  <c r="B4134" i="9" s="1"/>
  <c r="D4135" i="9"/>
  <c r="B4135" i="9" s="1"/>
  <c r="D4136" i="9"/>
  <c r="B4136" i="9" s="1"/>
  <c r="D4137" i="9"/>
  <c r="B4137" i="9" s="1"/>
  <c r="D4138" i="9"/>
  <c r="B4138" i="9" s="1"/>
  <c r="D4139" i="9"/>
  <c r="B4139" i="9" s="1"/>
  <c r="D4140" i="9"/>
  <c r="B4140" i="9" s="1"/>
  <c r="D4141" i="9"/>
  <c r="B4141" i="9" s="1"/>
  <c r="D4142" i="9"/>
  <c r="B4142" i="9" s="1"/>
  <c r="D4143" i="9"/>
  <c r="B4143" i="9" s="1"/>
  <c r="D4144" i="9"/>
  <c r="B4144" i="9" s="1"/>
  <c r="D4145" i="9"/>
  <c r="B4145" i="9" s="1"/>
  <c r="D4146" i="9"/>
  <c r="B4146" i="9" s="1"/>
  <c r="D4147" i="9"/>
  <c r="B4147" i="9" s="1"/>
  <c r="D4148" i="9"/>
  <c r="B4148" i="9" s="1"/>
  <c r="D4149" i="9"/>
  <c r="B4149" i="9" s="1"/>
  <c r="D4150" i="9"/>
  <c r="B4150" i="9" s="1"/>
  <c r="D4151" i="9"/>
  <c r="B4151" i="9" s="1"/>
  <c r="D4152" i="9"/>
  <c r="B4152" i="9" s="1"/>
  <c r="D4153" i="9"/>
  <c r="B4153" i="9" s="1"/>
  <c r="D4154" i="9"/>
  <c r="B4154" i="9" s="1"/>
  <c r="D4155" i="9"/>
  <c r="B4155" i="9" s="1"/>
  <c r="D4156" i="9"/>
  <c r="B4156" i="9" s="1"/>
  <c r="D4157" i="9"/>
  <c r="B4157" i="9" s="1"/>
  <c r="D4158" i="9"/>
  <c r="B4158" i="9" s="1"/>
  <c r="D4159" i="9"/>
  <c r="B4159" i="9" s="1"/>
  <c r="D4160" i="9"/>
  <c r="B4160" i="9" s="1"/>
  <c r="D4161" i="9"/>
  <c r="B4161" i="9" s="1"/>
  <c r="D4162" i="9"/>
  <c r="B4162" i="9" s="1"/>
  <c r="D4163" i="9"/>
  <c r="B4163" i="9" s="1"/>
  <c r="D4164" i="9"/>
  <c r="B4164" i="9" s="1"/>
  <c r="D4165" i="9"/>
  <c r="B4165" i="9" s="1"/>
  <c r="D4166" i="9"/>
  <c r="B4166" i="9" s="1"/>
  <c r="D4167" i="9"/>
  <c r="B4167" i="9" s="1"/>
  <c r="D4168" i="9"/>
  <c r="B4168" i="9" s="1"/>
  <c r="D4169" i="9"/>
  <c r="B4169" i="9" s="1"/>
  <c r="D4170" i="9"/>
  <c r="B4170" i="9" s="1"/>
  <c r="D4171" i="9"/>
  <c r="B4171" i="9" s="1"/>
  <c r="D4172" i="9"/>
  <c r="B4172" i="9" s="1"/>
  <c r="D4173" i="9"/>
  <c r="B4173" i="9" s="1"/>
  <c r="D4174" i="9"/>
  <c r="B4174" i="9" s="1"/>
  <c r="D4175" i="9"/>
  <c r="B4175" i="9" s="1"/>
  <c r="D4176" i="9"/>
  <c r="B4176" i="9" s="1"/>
  <c r="D4177" i="9"/>
  <c r="B4177" i="9" s="1"/>
  <c r="D4178" i="9"/>
  <c r="B4178" i="9" s="1"/>
  <c r="D4179" i="9"/>
  <c r="B4179" i="9" s="1"/>
  <c r="D4180" i="9"/>
  <c r="B4180" i="9" s="1"/>
  <c r="D4181" i="9"/>
  <c r="B4181" i="9" s="1"/>
  <c r="D4182" i="9"/>
  <c r="B4182" i="9" s="1"/>
  <c r="D4183" i="9"/>
  <c r="B4183" i="9" s="1"/>
  <c r="D4184" i="9"/>
  <c r="B4184" i="9" s="1"/>
  <c r="D4185" i="9"/>
  <c r="B4185" i="9" s="1"/>
  <c r="D4186" i="9"/>
  <c r="B4186" i="9" s="1"/>
  <c r="D4187" i="9"/>
  <c r="B4187" i="9" s="1"/>
  <c r="D4188" i="9"/>
  <c r="B4188" i="9" s="1"/>
  <c r="D4189" i="9"/>
  <c r="B4189" i="9" s="1"/>
  <c r="D4190" i="9"/>
  <c r="B4190" i="9" s="1"/>
  <c r="D4191" i="9"/>
  <c r="B4191" i="9" s="1"/>
  <c r="D4192" i="9"/>
  <c r="B4192" i="9" s="1"/>
  <c r="D4193" i="9"/>
  <c r="B4193" i="9" s="1"/>
  <c r="D4194" i="9"/>
  <c r="B4194" i="9" s="1"/>
  <c r="D4195" i="9"/>
  <c r="B4195" i="9" s="1"/>
  <c r="D4196" i="9"/>
  <c r="B4196" i="9" s="1"/>
  <c r="D4197" i="9"/>
  <c r="B4197" i="9" s="1"/>
  <c r="D4198" i="9"/>
  <c r="B4198" i="9" s="1"/>
  <c r="D4199" i="9"/>
  <c r="B4199" i="9" s="1"/>
  <c r="D4200" i="9"/>
  <c r="B4200" i="9" s="1"/>
  <c r="D4201" i="9"/>
  <c r="B4201" i="9" s="1"/>
  <c r="D4202" i="9"/>
  <c r="B4202" i="9" s="1"/>
  <c r="D4203" i="9"/>
  <c r="B4203" i="9" s="1"/>
  <c r="D4204" i="9"/>
  <c r="B4204" i="9" s="1"/>
  <c r="D4205" i="9"/>
  <c r="B4205" i="9" s="1"/>
  <c r="D4206" i="9"/>
  <c r="B4206" i="9" s="1"/>
  <c r="D4207" i="9"/>
  <c r="B4207" i="9" s="1"/>
  <c r="D4208" i="9"/>
  <c r="B4208" i="9" s="1"/>
  <c r="D4209" i="9"/>
  <c r="B4209" i="9" s="1"/>
  <c r="D4210" i="9"/>
  <c r="B4210" i="9" s="1"/>
  <c r="D4211" i="9"/>
  <c r="B4211" i="9" s="1"/>
  <c r="D4212" i="9"/>
  <c r="B4212" i="9" s="1"/>
  <c r="D4213" i="9"/>
  <c r="B4213" i="9" s="1"/>
  <c r="D4214" i="9"/>
  <c r="B4214" i="9" s="1"/>
  <c r="D4215" i="9"/>
  <c r="B4215" i="9" s="1"/>
  <c r="D4216" i="9"/>
  <c r="B4216" i="9" s="1"/>
  <c r="D4217" i="9"/>
  <c r="B4217" i="9" s="1"/>
  <c r="D4218" i="9"/>
  <c r="B4218" i="9" s="1"/>
  <c r="D4219" i="9"/>
  <c r="B4219" i="9" s="1"/>
  <c r="D4220" i="9"/>
  <c r="B4220" i="9" s="1"/>
  <c r="D4221" i="9"/>
  <c r="B4221" i="9" s="1"/>
  <c r="D4222" i="9"/>
  <c r="B4222" i="9" s="1"/>
  <c r="D4223" i="9"/>
  <c r="B4223" i="9" s="1"/>
  <c r="D4224" i="9"/>
  <c r="B4224" i="9" s="1"/>
  <c r="D4225" i="9"/>
  <c r="B4225" i="9" s="1"/>
  <c r="D4226" i="9"/>
  <c r="B4226" i="9" s="1"/>
  <c r="D4227" i="9"/>
  <c r="B4227" i="9" s="1"/>
  <c r="D4228" i="9"/>
  <c r="B4228" i="9" s="1"/>
  <c r="D4229" i="9"/>
  <c r="B4229" i="9" s="1"/>
  <c r="D4230" i="9"/>
  <c r="B4230" i="9" s="1"/>
  <c r="D4231" i="9"/>
  <c r="B4231" i="9" s="1"/>
  <c r="D4232" i="9"/>
  <c r="B4232" i="9" s="1"/>
  <c r="D4233" i="9"/>
  <c r="B4233" i="9" s="1"/>
  <c r="D4234" i="9"/>
  <c r="B4234" i="9" s="1"/>
  <c r="D4235" i="9"/>
  <c r="B4235" i="9" s="1"/>
  <c r="D4236" i="9"/>
  <c r="B4236" i="9" s="1"/>
  <c r="D4237" i="9"/>
  <c r="B4237" i="9" s="1"/>
  <c r="D4238" i="9"/>
  <c r="B4238" i="9" s="1"/>
  <c r="D4239" i="9"/>
  <c r="B4239" i="9" s="1"/>
  <c r="D4240" i="9"/>
  <c r="B4240" i="9" s="1"/>
  <c r="D4241" i="9"/>
  <c r="B4241" i="9" s="1"/>
  <c r="D4242" i="9"/>
  <c r="B4242" i="9" s="1"/>
  <c r="D4243" i="9"/>
  <c r="B4243" i="9" s="1"/>
  <c r="D4244" i="9"/>
  <c r="B4244" i="9" s="1"/>
  <c r="D4245" i="9"/>
  <c r="B4245" i="9" s="1"/>
  <c r="D4246" i="9"/>
  <c r="B4246" i="9" s="1"/>
  <c r="D4247" i="9"/>
  <c r="B4247" i="9" s="1"/>
  <c r="D4248" i="9"/>
  <c r="B4248" i="9" s="1"/>
  <c r="D4249" i="9"/>
  <c r="B4249" i="9" s="1"/>
  <c r="D4250" i="9"/>
  <c r="B4250" i="9" s="1"/>
  <c r="D4251" i="9"/>
  <c r="B4251" i="9" s="1"/>
  <c r="D4252" i="9"/>
  <c r="B4252" i="9" s="1"/>
  <c r="D4253" i="9"/>
  <c r="B4253" i="9" s="1"/>
  <c r="D4254" i="9"/>
  <c r="B4254" i="9" s="1"/>
  <c r="D4255" i="9"/>
  <c r="B4255" i="9" s="1"/>
  <c r="D4256" i="9"/>
  <c r="B4256" i="9" s="1"/>
  <c r="D4257" i="9"/>
  <c r="B4257" i="9" s="1"/>
  <c r="D4258" i="9"/>
  <c r="B4258" i="9" s="1"/>
  <c r="D4259" i="9"/>
  <c r="B4259" i="9" s="1"/>
  <c r="D4260" i="9"/>
  <c r="B4260" i="9" s="1"/>
  <c r="D4261" i="9"/>
  <c r="B4261" i="9" s="1"/>
  <c r="D4262" i="9"/>
  <c r="B4262" i="9" s="1"/>
  <c r="D4263" i="9"/>
  <c r="B4263" i="9" s="1"/>
  <c r="D4264" i="9"/>
  <c r="B4264" i="9" s="1"/>
  <c r="D4265" i="9"/>
  <c r="B4265" i="9" s="1"/>
  <c r="D4266" i="9"/>
  <c r="B4266" i="9" s="1"/>
  <c r="D4267" i="9"/>
  <c r="B4267" i="9" s="1"/>
  <c r="D4268" i="9"/>
  <c r="B4268" i="9" s="1"/>
  <c r="D4269" i="9"/>
  <c r="B4269" i="9" s="1"/>
  <c r="D4270" i="9"/>
  <c r="B4270" i="9" s="1"/>
  <c r="D4271" i="9"/>
  <c r="B4271" i="9" s="1"/>
  <c r="D4272" i="9"/>
  <c r="B4272" i="9" s="1"/>
  <c r="D4273" i="9"/>
  <c r="B4273" i="9" s="1"/>
  <c r="D4274" i="9"/>
  <c r="B4274" i="9" s="1"/>
  <c r="D4275" i="9"/>
  <c r="B4275" i="9" s="1"/>
  <c r="D4276" i="9"/>
  <c r="B4276" i="9" s="1"/>
  <c r="D4277" i="9"/>
  <c r="B4277" i="9" s="1"/>
  <c r="D4278" i="9"/>
  <c r="B4278" i="9" s="1"/>
  <c r="D4279" i="9"/>
  <c r="B4279" i="9" s="1"/>
  <c r="D4280" i="9"/>
  <c r="B4280" i="9" s="1"/>
  <c r="D4281" i="9"/>
  <c r="B4281" i="9" s="1"/>
  <c r="D4282" i="9"/>
  <c r="B4282" i="9" s="1"/>
  <c r="D4283" i="9"/>
  <c r="B4283" i="9" s="1"/>
  <c r="D4284" i="9"/>
  <c r="B4284" i="9" s="1"/>
  <c r="D4285" i="9"/>
  <c r="B4285" i="9" s="1"/>
  <c r="D4286" i="9"/>
  <c r="B4286" i="9" s="1"/>
  <c r="D4287" i="9"/>
  <c r="B4287" i="9" s="1"/>
  <c r="D4288" i="9"/>
  <c r="B4288" i="9" s="1"/>
  <c r="D4289" i="9"/>
  <c r="B4289" i="9" s="1"/>
  <c r="D4290" i="9"/>
  <c r="B4290" i="9" s="1"/>
  <c r="D4291" i="9"/>
  <c r="B4291" i="9" s="1"/>
  <c r="D4292" i="9"/>
  <c r="B4292" i="9" s="1"/>
  <c r="D4293" i="9"/>
  <c r="B4293" i="9" s="1"/>
  <c r="D4294" i="9"/>
  <c r="B4294" i="9" s="1"/>
  <c r="D4295" i="9"/>
  <c r="B4295" i="9" s="1"/>
  <c r="D4296" i="9"/>
  <c r="B4296" i="9" s="1"/>
  <c r="D4297" i="9"/>
  <c r="B4297" i="9" s="1"/>
  <c r="D4298" i="9"/>
  <c r="B4298" i="9" s="1"/>
  <c r="D4299" i="9"/>
  <c r="B4299" i="9" s="1"/>
  <c r="D4300" i="9"/>
  <c r="B4300" i="9" s="1"/>
  <c r="D4301" i="9"/>
  <c r="B4301" i="9" s="1"/>
  <c r="D4302" i="9"/>
  <c r="B4302" i="9" s="1"/>
  <c r="D4303" i="9"/>
  <c r="B4303" i="9" s="1"/>
  <c r="D4304" i="9"/>
  <c r="B4304" i="9" s="1"/>
  <c r="D4305" i="9"/>
  <c r="B4305" i="9" s="1"/>
  <c r="D4306" i="9"/>
  <c r="B4306" i="9" s="1"/>
  <c r="D4307" i="9"/>
  <c r="B4307" i="9" s="1"/>
  <c r="D4308" i="9"/>
  <c r="B4308" i="9" s="1"/>
  <c r="D4309" i="9"/>
  <c r="B4309" i="9" s="1"/>
  <c r="D4310" i="9"/>
  <c r="B4310" i="9" s="1"/>
  <c r="D4311" i="9"/>
  <c r="B4311" i="9" s="1"/>
  <c r="D4312" i="9"/>
  <c r="B4312" i="9" s="1"/>
  <c r="D4313" i="9"/>
  <c r="B4313" i="9" s="1"/>
  <c r="D4314" i="9"/>
  <c r="B4314" i="9" s="1"/>
  <c r="D4315" i="9"/>
  <c r="B4315" i="9" s="1"/>
  <c r="D4316" i="9"/>
  <c r="B4316" i="9" s="1"/>
  <c r="D4317" i="9"/>
  <c r="B4317" i="9" s="1"/>
  <c r="D4318" i="9"/>
  <c r="B4318" i="9" s="1"/>
  <c r="D4319" i="9"/>
  <c r="B4319" i="9" s="1"/>
  <c r="D4320" i="9"/>
  <c r="B4320" i="9" s="1"/>
  <c r="D4321" i="9"/>
  <c r="B4321" i="9" s="1"/>
  <c r="D4322" i="9"/>
  <c r="B4322" i="9" s="1"/>
  <c r="D4323" i="9"/>
  <c r="B4323" i="9" s="1"/>
  <c r="D4324" i="9"/>
  <c r="B4324" i="9" s="1"/>
  <c r="D4325" i="9"/>
  <c r="B4325" i="9" s="1"/>
  <c r="D4326" i="9"/>
  <c r="B4326" i="9" s="1"/>
  <c r="D4327" i="9"/>
  <c r="B4327" i="9" s="1"/>
  <c r="D4328" i="9"/>
  <c r="B4328" i="9" s="1"/>
  <c r="D4329" i="9"/>
  <c r="B4329" i="9" s="1"/>
  <c r="D4330" i="9"/>
  <c r="B4330" i="9" s="1"/>
  <c r="D4331" i="9"/>
  <c r="B4331" i="9" s="1"/>
  <c r="D4332" i="9"/>
  <c r="B4332" i="9" s="1"/>
  <c r="D4333" i="9"/>
  <c r="B4333" i="9" s="1"/>
  <c r="D4334" i="9"/>
  <c r="B4334" i="9" s="1"/>
  <c r="D4335" i="9"/>
  <c r="B4335" i="9" s="1"/>
  <c r="D4336" i="9"/>
  <c r="B4336" i="9" s="1"/>
  <c r="D4337" i="9"/>
  <c r="B4337" i="9" s="1"/>
  <c r="D4338" i="9"/>
  <c r="B4338" i="9" s="1"/>
  <c r="D4339" i="9"/>
  <c r="B4339" i="9" s="1"/>
  <c r="D4340" i="9"/>
  <c r="B4340" i="9" s="1"/>
  <c r="D4341" i="9"/>
  <c r="B4341" i="9" s="1"/>
  <c r="D4342" i="9"/>
  <c r="B4342" i="9" s="1"/>
  <c r="D4343" i="9"/>
  <c r="B4343" i="9" s="1"/>
  <c r="D4344" i="9"/>
  <c r="B4344" i="9" s="1"/>
  <c r="D4345" i="9"/>
  <c r="B4345" i="9" s="1"/>
  <c r="D4346" i="9"/>
  <c r="B4346" i="9" s="1"/>
  <c r="D4347" i="9"/>
  <c r="B4347" i="9" s="1"/>
  <c r="D4348" i="9"/>
  <c r="B4348" i="9" s="1"/>
  <c r="D4349" i="9"/>
  <c r="B4349" i="9" s="1"/>
  <c r="D4350" i="9"/>
  <c r="B4350" i="9" s="1"/>
  <c r="D4351" i="9"/>
  <c r="B4351" i="9" s="1"/>
  <c r="D4352" i="9"/>
  <c r="B4352" i="9" s="1"/>
  <c r="D4353" i="9"/>
  <c r="B4353" i="9" s="1"/>
  <c r="D4354" i="9"/>
  <c r="B4354" i="9" s="1"/>
  <c r="D4355" i="9"/>
  <c r="B4355" i="9" s="1"/>
  <c r="D4356" i="9"/>
  <c r="B4356" i="9" s="1"/>
  <c r="D4357" i="9"/>
  <c r="B4357" i="9" s="1"/>
  <c r="D4358" i="9"/>
  <c r="B4358" i="9" s="1"/>
  <c r="D4359" i="9"/>
  <c r="B4359" i="9" s="1"/>
  <c r="D4360" i="9"/>
  <c r="B4360" i="9" s="1"/>
  <c r="D4361" i="9"/>
  <c r="B4361" i="9" s="1"/>
  <c r="D4362" i="9"/>
  <c r="B4362" i="9" s="1"/>
  <c r="D4363" i="9"/>
  <c r="B4363" i="9" s="1"/>
  <c r="D4364" i="9"/>
  <c r="B4364" i="9" s="1"/>
  <c r="D4365" i="9"/>
  <c r="B4365" i="9" s="1"/>
  <c r="D4366" i="9"/>
  <c r="B4366" i="9" s="1"/>
  <c r="D4367" i="9"/>
  <c r="B4367" i="9" s="1"/>
  <c r="D4368" i="9"/>
  <c r="B4368" i="9" s="1"/>
  <c r="D4369" i="9"/>
  <c r="B4369" i="9" s="1"/>
  <c r="D4370" i="9"/>
  <c r="B4370" i="9" s="1"/>
  <c r="D4371" i="9"/>
  <c r="B4371" i="9" s="1"/>
  <c r="D4372" i="9"/>
  <c r="B4372" i="9" s="1"/>
  <c r="D4373" i="9"/>
  <c r="B4373" i="9" s="1"/>
  <c r="D4374" i="9"/>
  <c r="B4374" i="9" s="1"/>
  <c r="D4375" i="9"/>
  <c r="B4375" i="9" s="1"/>
  <c r="D4376" i="9"/>
  <c r="B4376" i="9" s="1"/>
  <c r="D4377" i="9"/>
  <c r="B4377" i="9" s="1"/>
  <c r="D4378" i="9"/>
  <c r="B4378" i="9" s="1"/>
  <c r="D4379" i="9"/>
  <c r="B4379" i="9" s="1"/>
  <c r="D4380" i="9"/>
  <c r="B4380" i="9" s="1"/>
  <c r="D4381" i="9"/>
  <c r="B4381" i="9" s="1"/>
  <c r="D4382" i="9"/>
  <c r="B4382" i="9" s="1"/>
  <c r="D4383" i="9"/>
  <c r="B4383" i="9" s="1"/>
  <c r="D4384" i="9"/>
  <c r="B4384" i="9" s="1"/>
  <c r="D4385" i="9"/>
  <c r="B4385" i="9" s="1"/>
  <c r="D4386" i="9"/>
  <c r="B4386" i="9" s="1"/>
  <c r="D4387" i="9"/>
  <c r="B4387" i="9" s="1"/>
  <c r="D4388" i="9"/>
  <c r="B4388" i="9" s="1"/>
  <c r="D4389" i="9"/>
  <c r="B4389" i="9" s="1"/>
  <c r="D4390" i="9"/>
  <c r="B4390" i="9" s="1"/>
  <c r="D4391" i="9"/>
  <c r="B4391" i="9" s="1"/>
  <c r="D4392" i="9"/>
  <c r="B4392" i="9" s="1"/>
  <c r="D4393" i="9"/>
  <c r="B4393" i="9" s="1"/>
  <c r="D4394" i="9"/>
  <c r="B4394" i="9" s="1"/>
  <c r="D4395" i="9"/>
  <c r="B4395" i="9" s="1"/>
  <c r="D4396" i="9"/>
  <c r="B4396" i="9" s="1"/>
  <c r="D4397" i="9"/>
  <c r="B4397" i="9" s="1"/>
  <c r="D4398" i="9"/>
  <c r="B4398" i="9" s="1"/>
  <c r="D4399" i="9"/>
  <c r="B4399" i="9" s="1"/>
  <c r="D4400" i="9"/>
  <c r="B4400" i="9" s="1"/>
  <c r="D4401" i="9"/>
  <c r="B4401" i="9" s="1"/>
  <c r="D4402" i="9"/>
  <c r="B4402" i="9" s="1"/>
  <c r="D4403" i="9"/>
  <c r="B4403" i="9" s="1"/>
  <c r="D4404" i="9"/>
  <c r="B4404" i="9" s="1"/>
  <c r="D4405" i="9"/>
  <c r="B4405" i="9" s="1"/>
  <c r="D4406" i="9"/>
  <c r="B4406" i="9" s="1"/>
  <c r="D4407" i="9"/>
  <c r="B4407" i="9" s="1"/>
  <c r="D27" i="9"/>
  <c r="B27" i="9" s="1"/>
  <c r="V39" i="9" s="1"/>
  <c r="K10" i="11" l="1"/>
  <c r="P37" i="9"/>
  <c r="L4" i="9"/>
  <c r="Q27" i="9"/>
  <c r="Q29" i="9"/>
  <c r="W26" i="9"/>
  <c r="W43" i="9" s="1"/>
  <c r="W28" i="9"/>
  <c r="W30" i="9"/>
  <c r="Q36" i="9"/>
  <c r="Q38" i="9"/>
  <c r="W35" i="9"/>
  <c r="W37" i="9"/>
  <c r="W39" i="9"/>
  <c r="W47" i="9" s="1"/>
  <c r="R27" i="9"/>
  <c r="R29" i="9"/>
  <c r="X26" i="9"/>
  <c r="X28" i="9"/>
  <c r="X30" i="9"/>
  <c r="R36" i="9"/>
  <c r="R38" i="9"/>
  <c r="R46" i="9" s="1"/>
  <c r="X35" i="9"/>
  <c r="X37" i="9"/>
  <c r="X45" i="9" s="1"/>
  <c r="X39" i="9"/>
  <c r="X47" i="9" s="1"/>
  <c r="S27" i="9"/>
  <c r="S29" i="9"/>
  <c r="Y26" i="9"/>
  <c r="Y28" i="9"/>
  <c r="Y30" i="9"/>
  <c r="S36" i="9"/>
  <c r="S44" i="9" s="1"/>
  <c r="J6" i="9" s="1"/>
  <c r="S38" i="9"/>
  <c r="S46" i="9" s="1"/>
  <c r="L6" i="9" s="1"/>
  <c r="Y35" i="9"/>
  <c r="Y37" i="9"/>
  <c r="Y45" i="9" s="1"/>
  <c r="Y39" i="9"/>
  <c r="P39" i="9"/>
  <c r="V36" i="9"/>
  <c r="V38" i="9"/>
  <c r="P28" i="9"/>
  <c r="P45" i="9" s="1"/>
  <c r="P30" i="9"/>
  <c r="V27" i="9"/>
  <c r="Q26" i="9"/>
  <c r="Q28" i="9"/>
  <c r="Q30" i="9"/>
  <c r="W27" i="9"/>
  <c r="W29" i="9"/>
  <c r="Q35" i="9"/>
  <c r="Q37" i="9"/>
  <c r="Q39" i="9"/>
  <c r="Q47" i="9" s="1"/>
  <c r="W36" i="9"/>
  <c r="W38" i="9"/>
  <c r="P26" i="9"/>
  <c r="P35" i="9"/>
  <c r="R26" i="9"/>
  <c r="R28" i="9"/>
  <c r="R30" i="9"/>
  <c r="X27" i="9"/>
  <c r="X29" i="9"/>
  <c r="R35" i="9"/>
  <c r="R37" i="9"/>
  <c r="R39" i="9"/>
  <c r="X36" i="9"/>
  <c r="X38" i="9"/>
  <c r="X46" i="9" s="1"/>
  <c r="V29" i="9"/>
  <c r="V46" i="9" s="1"/>
  <c r="S26" i="9"/>
  <c r="S28" i="9"/>
  <c r="S30" i="9"/>
  <c r="Y27" i="9"/>
  <c r="Y29" i="9"/>
  <c r="S35" i="9"/>
  <c r="S37" i="9"/>
  <c r="S45" i="9" s="1"/>
  <c r="K6" i="9" s="1"/>
  <c r="S39" i="9"/>
  <c r="S47" i="9" s="1"/>
  <c r="Y36" i="9"/>
  <c r="Y44" i="9" s="1"/>
  <c r="J7" i="9" s="1"/>
  <c r="Y38" i="9"/>
  <c r="P27" i="9"/>
  <c r="P29" i="9"/>
  <c r="V26" i="9"/>
  <c r="V28" i="9"/>
  <c r="V30" i="9"/>
  <c r="V47" i="9" s="1"/>
  <c r="P36" i="9"/>
  <c r="P44" i="9" s="1"/>
  <c r="P38" i="9"/>
  <c r="P46" i="9" s="1"/>
  <c r="V35" i="9"/>
  <c r="V37" i="9"/>
  <c r="X43" i="9"/>
  <c r="Y43" i="9"/>
  <c r="I7" i="9" s="1"/>
  <c r="V44" i="9"/>
  <c r="V43" i="9"/>
  <c r="Q43" i="9"/>
  <c r="R43" i="9"/>
  <c r="P43" i="9"/>
  <c r="E24" i="1"/>
  <c r="S43" i="9" l="1"/>
  <c r="I6" i="9"/>
  <c r="D24" i="1" s="1"/>
  <c r="S49" i="9"/>
  <c r="E6" i="9" s="1"/>
  <c r="X44" i="9"/>
  <c r="R47" i="9"/>
  <c r="R44" i="9"/>
  <c r="R49" i="9" s="1"/>
  <c r="R45" i="9"/>
  <c r="P47" i="9"/>
  <c r="P49" i="9" s="1"/>
  <c r="Q46" i="9"/>
  <c r="K7" i="9"/>
  <c r="F24" i="1" s="1"/>
  <c r="X49" i="9"/>
  <c r="V45" i="9"/>
  <c r="V49" i="9" s="1"/>
  <c r="W46" i="9"/>
  <c r="Q45" i="9"/>
  <c r="Y47" i="9"/>
  <c r="Q44" i="9"/>
  <c r="L7" i="9"/>
  <c r="Y46" i="9"/>
  <c r="Y49" i="9" s="1"/>
  <c r="W44" i="9"/>
  <c r="W49" i="9" s="1"/>
  <c r="W45" i="9"/>
  <c r="F6" i="9"/>
  <c r="H6" i="9"/>
  <c r="D6" i="9"/>
  <c r="J23" i="9"/>
  <c r="K23" i="9"/>
  <c r="I23" i="9"/>
  <c r="H23" i="9"/>
  <c r="G23" i="9"/>
  <c r="F23" i="9"/>
  <c r="E23" i="9"/>
  <c r="D23" i="9"/>
  <c r="E25" i="1"/>
  <c r="F25" i="1" s="1"/>
  <c r="D25" i="1"/>
  <c r="C25" i="1"/>
  <c r="Q49" i="9" l="1"/>
  <c r="G6" i="9"/>
  <c r="E7" i="9"/>
  <c r="G7" i="9"/>
  <c r="F7" i="9"/>
  <c r="H7" i="9"/>
  <c r="D7" i="9"/>
  <c r="C24" i="1"/>
  <c r="F22" i="1"/>
  <c r="E22" i="1"/>
  <c r="D22" i="1"/>
  <c r="C22" i="1"/>
  <c r="Z12" i="7"/>
  <c r="Y12" i="7"/>
  <c r="Y13" i="7" s="1"/>
  <c r="Z13" i="7"/>
  <c r="X13" i="7"/>
  <c r="W13" i="7"/>
  <c r="V13" i="7"/>
  <c r="U13" i="7"/>
  <c r="T13" i="7"/>
  <c r="S13" i="7"/>
  <c r="R13" i="7"/>
  <c r="L45" i="7"/>
  <c r="L44" i="7"/>
  <c r="K44" i="7"/>
  <c r="K45" i="7" s="1"/>
  <c r="J44" i="7"/>
  <c r="J45" i="7" s="1"/>
  <c r="I44" i="7"/>
  <c r="H44" i="7"/>
  <c r="G44" i="7"/>
  <c r="F44" i="7"/>
  <c r="E44" i="7"/>
  <c r="E45" i="7" s="1"/>
  <c r="D44" i="7"/>
  <c r="D45" i="7" s="1"/>
  <c r="G47" i="7"/>
  <c r="F35" i="1"/>
  <c r="E35" i="1"/>
  <c r="D35" i="1"/>
  <c r="C35" i="1"/>
  <c r="C28" i="1"/>
  <c r="C41" i="1" s="1"/>
  <c r="Z6" i="6"/>
  <c r="Z3" i="7"/>
  <c r="Y3" i="7"/>
  <c r="Z7" i="7"/>
  <c r="Y7" i="7"/>
  <c r="X7" i="7"/>
  <c r="W7" i="7"/>
  <c r="V7" i="7"/>
  <c r="U7" i="7"/>
  <c r="T7" i="7"/>
  <c r="S7" i="7"/>
  <c r="R7" i="7"/>
  <c r="H52" i="7"/>
  <c r="G52" i="7"/>
  <c r="D52" i="7"/>
  <c r="G51" i="7"/>
  <c r="H51" i="7" s="1"/>
  <c r="D51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3" i="7"/>
  <c r="D56" i="7"/>
  <c r="I45" i="7"/>
  <c r="H45" i="7"/>
  <c r="G45" i="7"/>
  <c r="F45" i="7"/>
  <c r="L43" i="7"/>
  <c r="K43" i="7"/>
  <c r="J43" i="7"/>
  <c r="I43" i="7"/>
  <c r="H43" i="7"/>
  <c r="G43" i="7"/>
  <c r="F43" i="7"/>
  <c r="E43" i="7"/>
  <c r="D43" i="7"/>
  <c r="H53" i="7" l="1"/>
  <c r="D57" i="7"/>
  <c r="Z4" i="7"/>
  <c r="Y4" i="7"/>
  <c r="F21" i="1" s="1"/>
  <c r="F39" i="1" s="1"/>
  <c r="D47" i="7"/>
  <c r="D48" i="7"/>
  <c r="G48" i="7"/>
  <c r="E28" i="1"/>
  <c r="E41" i="1" s="1"/>
  <c r="D28" i="1"/>
  <c r="D41" i="1" s="1"/>
  <c r="AF8" i="6"/>
  <c r="AE8" i="6"/>
  <c r="AD8" i="6"/>
  <c r="AC8" i="6"/>
  <c r="AB8" i="6"/>
  <c r="AA8" i="6"/>
  <c r="Z8" i="6"/>
  <c r="AF6" i="6"/>
  <c r="AE6" i="6"/>
  <c r="AD6" i="6"/>
  <c r="AC6" i="6"/>
  <c r="AB6" i="6"/>
  <c r="AA6" i="6"/>
  <c r="Z19" i="6"/>
  <c r="Z17" i="6"/>
  <c r="Z18" i="6"/>
  <c r="Z13" i="6"/>
  <c r="Z11" i="6"/>
  <c r="Z12" i="6"/>
  <c r="T4" i="7" l="1"/>
  <c r="S4" i="7"/>
  <c r="R4" i="7"/>
  <c r="W4" i="7"/>
  <c r="D21" i="1" s="1"/>
  <c r="D39" i="1" s="1"/>
  <c r="X4" i="7"/>
  <c r="E21" i="1" s="1"/>
  <c r="E39" i="1" s="1"/>
  <c r="V4" i="7"/>
  <c r="C21" i="1" s="1"/>
  <c r="C39" i="1" s="1"/>
  <c r="U4" i="7"/>
  <c r="F28" i="1"/>
  <c r="F41" i="1" s="1"/>
  <c r="B8" i="2" l="1"/>
  <c r="D36" i="1"/>
  <c r="F23" i="1"/>
  <c r="F40" i="1" s="1"/>
  <c r="E23" i="1"/>
  <c r="E40" i="1" s="1"/>
  <c r="D23" i="1"/>
  <c r="D40" i="1" s="1"/>
  <c r="C23" i="1"/>
  <c r="C40" i="1" s="1"/>
  <c r="W2" i="3"/>
  <c r="X3" i="3"/>
  <c r="X4" i="3"/>
  <c r="X5" i="3"/>
  <c r="X2" i="3"/>
  <c r="V3" i="3"/>
  <c r="W3" i="3"/>
  <c r="V4" i="3"/>
  <c r="W4" i="3"/>
  <c r="V5" i="3"/>
  <c r="W5" i="3"/>
  <c r="V2" i="3"/>
  <c r="K10" i="3"/>
  <c r="K11" i="3"/>
  <c r="K12" i="3"/>
  <c r="K13" i="3"/>
  <c r="K9" i="3"/>
  <c r="K6" i="3"/>
  <c r="T5" i="3"/>
  <c r="S5" i="3"/>
  <c r="R5" i="3"/>
  <c r="T4" i="3"/>
  <c r="S4" i="3"/>
  <c r="R4" i="3"/>
  <c r="T3" i="3"/>
  <c r="S3" i="3"/>
  <c r="R3" i="3"/>
  <c r="T2" i="3"/>
  <c r="S2" i="3"/>
  <c r="R2" i="3"/>
  <c r="L6" i="3"/>
  <c r="M6" i="3"/>
  <c r="N6" i="3"/>
  <c r="O6" i="3"/>
  <c r="C36" i="1" l="1"/>
  <c r="C42" i="1" s="1"/>
  <c r="C29" i="1"/>
  <c r="E36" i="1"/>
  <c r="F29" i="1"/>
  <c r="F36" i="1"/>
  <c r="E29" i="1"/>
  <c r="D29" i="1"/>
  <c r="C44" i="1" l="1"/>
  <c r="O5" i="3"/>
  <c r="O4" i="3"/>
  <c r="O3" i="3"/>
  <c r="O2" i="3"/>
  <c r="N5" i="3"/>
  <c r="N4" i="3"/>
  <c r="N3" i="3"/>
  <c r="N2" i="3"/>
  <c r="M5" i="3"/>
  <c r="M4" i="3"/>
  <c r="M3" i="3"/>
  <c r="M2" i="3"/>
  <c r="L5" i="3"/>
  <c r="L4" i="3"/>
  <c r="L3" i="3"/>
  <c r="L2" i="3"/>
  <c r="F34" i="1" l="1"/>
  <c r="E34" i="1"/>
  <c r="D34" i="1"/>
  <c r="C34" i="1"/>
  <c r="B9" i="2"/>
  <c r="C8" i="2"/>
  <c r="C9" i="2" s="1"/>
  <c r="E8" i="2"/>
  <c r="E9" i="2" s="1"/>
  <c r="D8" i="2"/>
  <c r="D9" i="2" s="1"/>
  <c r="F42" i="1" l="1"/>
  <c r="F44" i="1" s="1"/>
  <c r="D42" i="1"/>
  <c r="D44" i="1" s="1"/>
  <c r="E42" i="1"/>
  <c r="E44" i="1" s="1"/>
  <c r="O32" i="12" l="1"/>
  <c r="O34" i="12"/>
  <c r="O27" i="12"/>
  <c r="O24" i="12"/>
  <c r="O31" i="12"/>
  <c r="O28" i="12"/>
  <c r="O26" i="12"/>
  <c r="O25" i="12"/>
  <c r="O35" i="12"/>
  <c r="O3" i="12"/>
  <c r="O4" i="12"/>
  <c r="O5" i="12"/>
  <c r="O6" i="12"/>
  <c r="O7" i="12"/>
  <c r="O10" i="12"/>
  <c r="O11" i="12"/>
  <c r="O12" i="12"/>
  <c r="O14" i="12"/>
  <c r="O17" i="12"/>
  <c r="O18" i="12"/>
  <c r="O19" i="12"/>
  <c r="O20" i="12"/>
  <c r="O21" i="12"/>
  <c r="O13" i="12"/>
  <c r="O3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</authors>
  <commentList>
    <comment ref="B25" authorId="0" shapeId="0" xr:uid="{BFD983FE-DB39-4B81-B2E3-24CAF634ECE8}">
      <text>
        <r>
          <rPr>
            <b/>
            <sz val="9"/>
            <color indexed="81"/>
            <rFont val="Tahoma"/>
            <family val="2"/>
          </rPr>
          <t>James Gall:</t>
        </r>
        <r>
          <rPr>
            <sz val="9"/>
            <color indexed="81"/>
            <rFont val="Tahoma"/>
            <family val="2"/>
          </rPr>
          <t xml:space="preserve">
Assumes 10% of state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</authors>
  <commentList>
    <comment ref="B1" authorId="0" shapeId="0" xr:uid="{0EA1A845-3D9C-41ED-A8C0-C00285C31749}">
      <text>
        <r>
          <rPr>
            <b/>
            <sz val="9"/>
            <color indexed="81"/>
            <rFont val="Tahoma"/>
            <family val="2"/>
          </rPr>
          <t>James Gall:</t>
        </r>
        <r>
          <rPr>
            <sz val="9"/>
            <color indexed="81"/>
            <rFont val="Tahoma"/>
            <family val="2"/>
          </rPr>
          <t xml:space="preserve">
https://www.faa.gov/airports/planning_capacity/passenger_allcargo_stats/passenger/previous_years/#2019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JAlvis</author>
    <author>Jeanette Alvis</author>
  </authors>
  <commentList>
    <comment ref="A70" authorId="0" shapeId="0" xr:uid="{8E8B016A-E8AB-4ECE-96A2-9A6BDB7930DE}">
      <text>
        <r>
          <rPr>
            <sz val="10"/>
            <color indexed="81"/>
            <rFont val="Tahoma"/>
            <family val="2"/>
          </rPr>
          <t xml:space="preserve">GHGRP ID corresponds to the 7-digit Facility Identifier assigned to facilities required to report under EPA's Greenhouse Gas Reporting Program
</t>
        </r>
      </text>
    </comment>
    <comment ref="B70" authorId="0" shapeId="0" xr:uid="{90B3952C-C410-49FC-9113-6B89A630E3DF}">
      <text>
        <r>
          <rPr>
            <sz val="10"/>
            <color indexed="81"/>
            <rFont val="Tahoma"/>
            <family val="2"/>
          </rPr>
          <t xml:space="preserve">Unique identifying number for each landfill
</t>
        </r>
      </text>
    </comment>
    <comment ref="C70" authorId="0" shapeId="0" xr:uid="{BBB4C5AA-1F3D-4181-8563-B7D8965E0B9F}">
      <text>
        <r>
          <rPr>
            <sz val="10"/>
            <color indexed="81"/>
            <rFont val="Tahoma"/>
            <family val="2"/>
          </rPr>
          <t xml:space="preserve">Landfill name
</t>
        </r>
      </text>
    </comment>
    <comment ref="D70" authorId="0" shapeId="0" xr:uid="{7AB136A0-67A4-4536-A13F-F9F03DE02CBB}">
      <text>
        <r>
          <rPr>
            <sz val="10"/>
            <color indexed="81"/>
            <rFont val="Tahoma"/>
            <family val="2"/>
          </rPr>
          <t xml:space="preserve">State landfill is located in
</t>
        </r>
      </text>
    </comment>
    <comment ref="E70" authorId="0" shapeId="0" xr:uid="{ECDFDD19-4A96-44E5-96EC-562F45BAC552}">
      <text>
        <r>
          <rPr>
            <sz val="10"/>
            <color indexed="81"/>
            <rFont val="Tahoma"/>
            <family val="2"/>
          </rPr>
          <t xml:space="preserve">Physical address of landfill
</t>
        </r>
      </text>
    </comment>
    <comment ref="F70" authorId="0" shapeId="0" xr:uid="{5EA5CCEC-B4EE-41B6-B80A-D8BEF91396DE}">
      <text>
        <r>
          <rPr>
            <sz val="10"/>
            <color indexed="81"/>
            <rFont val="Tahoma"/>
            <family val="2"/>
          </rPr>
          <t xml:space="preserve">City landfill is located in or near
</t>
        </r>
      </text>
    </comment>
    <comment ref="G70" authorId="0" shapeId="0" xr:uid="{45737454-FF3C-4B75-9F27-B7855798BE4F}">
      <text>
        <r>
          <rPr>
            <sz val="10"/>
            <color indexed="81"/>
            <rFont val="Tahoma"/>
            <family val="2"/>
          </rPr>
          <t xml:space="preserve">County landfill is located in
</t>
        </r>
      </text>
    </comment>
    <comment ref="H70" authorId="0" shapeId="0" xr:uid="{16A2661C-6217-41D8-98EE-C43F7A89694D}">
      <text>
        <r>
          <rPr>
            <sz val="10"/>
            <color indexed="81"/>
            <rFont val="Tahoma"/>
            <family val="2"/>
          </rPr>
          <t xml:space="preserve">Zip code for the landfill
</t>
        </r>
      </text>
    </comment>
    <comment ref="I70" authorId="0" shapeId="0" xr:uid="{E61266E5-50C5-4106-BB9C-D02EA7053F65}">
      <text>
        <r>
          <rPr>
            <sz val="10"/>
            <color indexed="81"/>
            <rFont val="Tahoma"/>
            <family val="2"/>
          </rPr>
          <t>Latitude coordinate (decimal) for the landfill</t>
        </r>
      </text>
    </comment>
    <comment ref="J70" authorId="0" shapeId="0" xr:uid="{A7278DF6-F8CC-43B7-BF3C-2CFC6738EED4}">
      <text>
        <r>
          <rPr>
            <sz val="10"/>
            <color indexed="81"/>
            <rFont val="Tahoma"/>
            <family val="2"/>
          </rPr>
          <t>Longitude coordinate (decimal) for the landfill</t>
        </r>
      </text>
    </comment>
    <comment ref="K70" authorId="0" shapeId="0" xr:uid="{B3F428F5-F150-4B8E-8C57-86132B0FCB0A}">
      <text>
        <r>
          <rPr>
            <sz val="10"/>
            <color indexed="81"/>
            <rFont val="Tahoma"/>
            <family val="2"/>
          </rPr>
          <t xml:space="preserve">Indicates if landfill is publicly owned, privately owned, or co-owned by public and private entities
</t>
        </r>
      </text>
    </comment>
    <comment ref="L70" authorId="0" shapeId="0" xr:uid="{D8582FC6-AD78-4E6D-ADC5-B7FB4392E427}">
      <text>
        <r>
          <rPr>
            <sz val="10"/>
            <color indexed="81"/>
            <rFont val="Tahoma"/>
            <family val="2"/>
          </rPr>
          <t xml:space="preserve">Organization that owns the landfill
</t>
        </r>
      </text>
    </comment>
    <comment ref="M70" authorId="0" shapeId="0" xr:uid="{4F5B515C-29FE-4EA8-9DC6-ECD92139BE46}">
      <text>
        <r>
          <rPr>
            <sz val="10"/>
            <color indexed="81"/>
            <rFont val="Tahoma"/>
            <family val="2"/>
          </rPr>
          <t xml:space="preserve">Year landfill opened or began accepting waste (YYYY)
</t>
        </r>
      </text>
    </comment>
    <comment ref="N70" authorId="0" shapeId="0" xr:uid="{19C27E3F-6166-4389-83BE-C7B3703FA444}">
      <text>
        <r>
          <rPr>
            <sz val="10"/>
            <color indexed="81"/>
            <rFont val="Tahoma"/>
            <family val="2"/>
          </rPr>
          <t xml:space="preserve">Year landfill stopped accepting waste or is expected to stop accepting waste  or year landfill closed or is expected to close (YYYY)
</t>
        </r>
      </text>
    </comment>
    <comment ref="O70" authorId="0" shapeId="0" xr:uid="{DF56F16B-B34D-46B5-8A14-46EEC9463C5D}">
      <text>
        <r>
          <rPr>
            <sz val="10"/>
            <color indexed="81"/>
            <rFont val="Tahoma"/>
            <family val="2"/>
          </rPr>
          <t xml:space="preserve">Open/Closed status of landfill
</t>
        </r>
      </text>
    </comment>
    <comment ref="P70" authorId="0" shapeId="0" xr:uid="{3C73CE96-DB00-41EA-B802-ED66F19643C5}">
      <text>
        <r>
          <rPr>
            <sz val="10"/>
            <color indexed="81"/>
            <rFont val="Tahoma"/>
            <family val="2"/>
          </rPr>
          <t xml:space="preserve">Waste-in-place at the landfill in short tons
</t>
        </r>
      </text>
    </comment>
    <comment ref="Q70" authorId="0" shapeId="0" xr:uid="{6936BFA6-C6C0-44B4-B127-3D171DCDFF33}">
      <text>
        <r>
          <rPr>
            <sz val="10"/>
            <color indexed="81"/>
            <rFont val="Tahoma"/>
            <family val="2"/>
          </rPr>
          <t xml:space="preserve">Year corresponding to the waste-in-place at the landfill (YYYY)
</t>
        </r>
      </text>
    </comment>
    <comment ref="R70" authorId="0" shapeId="0" xr:uid="{1C43AE53-A663-439D-A2CD-B1DAB6A310AC}">
      <text>
        <r>
          <rPr>
            <sz val="10"/>
            <color indexed="81"/>
            <rFont val="Tahoma"/>
            <family val="2"/>
          </rPr>
          <t xml:space="preserve">Is there a landfill gas collection system in place? 'Yes' for an active GCCS; 'No' if landfill has no gas collection system, is passively venting/flaring, or has perimeter gas wells.
</t>
        </r>
      </text>
    </comment>
    <comment ref="S70" authorId="0" shapeId="0" xr:uid="{A44C3721-660B-42E3-A2D9-B40CDCBB9B60}">
      <text>
        <r>
          <rPr>
            <sz val="10"/>
            <color indexed="81"/>
            <rFont val="Tahoma"/>
            <family val="2"/>
          </rPr>
          <t xml:space="preserve">Amount of landfill gas being collected in million standard cubic feet per day
</t>
        </r>
      </text>
    </comment>
    <comment ref="T70" authorId="0" shapeId="0" xr:uid="{7C3B0FF3-9A3C-4CBB-8D65-CF45B6DB2E36}">
      <text>
        <r>
          <rPr>
            <sz val="10"/>
            <color indexed="81"/>
            <rFont val="Tahoma"/>
            <family val="2"/>
          </rPr>
          <t xml:space="preserve">Amount of landfill gas flared (if project is operational, amount of landfill gas flared in back-up flare(s)) in million standard cubic feet per day
</t>
        </r>
      </text>
    </comment>
    <comment ref="U70" authorId="0" shapeId="0" xr:uid="{687BC37B-9200-447A-8EE5-3E4C15D8D804}">
      <text>
        <r>
          <rPr>
            <sz val="10"/>
            <color indexed="81"/>
            <rFont val="Tahoma"/>
            <family val="2"/>
          </rPr>
          <t xml:space="preserve">Unique identifying number combination for "parent" project and "expansion" number
</t>
        </r>
      </text>
    </comment>
    <comment ref="V70" authorId="0" shapeId="0" xr:uid="{8FA31513-C8C2-4097-9571-0681C533F8F3}">
      <text>
        <r>
          <rPr>
            <sz val="10"/>
            <color indexed="81"/>
            <rFont val="Tahoma"/>
            <family val="2"/>
          </rPr>
          <t xml:space="preserve">Current project status (Operational, Construction, Planned, Shutdown, Candidate, Future Potential, Low Potential, Unknown)
</t>
        </r>
      </text>
    </comment>
    <comment ref="W70" authorId="0" shapeId="0" xr:uid="{2AD4E58F-3A2E-461A-A1EF-92A078E5B209}">
      <text>
        <r>
          <rPr>
            <sz val="10"/>
            <color indexed="81"/>
            <rFont val="Tahoma"/>
            <family val="2"/>
          </rPr>
          <t xml:space="preserve">Specific project name (if applicable)
</t>
        </r>
      </text>
    </comment>
    <comment ref="X70" authorId="0" shapeId="0" xr:uid="{0AA02D93-0D61-46FA-92F3-F58CE8C586B0}">
      <text>
        <r>
          <rPr>
            <sz val="10"/>
            <color indexed="81"/>
            <rFont val="Tahoma"/>
            <family val="2"/>
          </rPr>
          <t xml:space="preserve">Date project or expansion became operational (MM/DD/YYYY)
</t>
        </r>
      </text>
    </comment>
    <comment ref="Y70" authorId="0" shapeId="0" xr:uid="{665A79F3-82D3-4A9D-9595-34556646C4B9}">
      <text>
        <r>
          <rPr>
            <sz val="10"/>
            <color indexed="81"/>
            <rFont val="Tahoma"/>
            <family val="2"/>
          </rPr>
          <t xml:space="preserve">Date project or expansion shut down (MM/DD/YYYY)
</t>
        </r>
      </text>
    </comment>
    <comment ref="Z70" authorId="0" shapeId="0" xr:uid="{7153480B-3794-4158-9D4A-4274E16C3262}">
      <text>
        <r>
          <rPr>
            <sz val="10"/>
            <color indexed="81"/>
            <rFont val="Tahoma"/>
            <family val="2"/>
          </rPr>
          <t>Category of LFG energy project type (Electricity, Direct, Renewable Natural Gas)</t>
        </r>
      </text>
    </comment>
    <comment ref="AA70" authorId="0" shapeId="0" xr:uid="{414AB681-5BF1-4B00-9749-6844FA1EE673}">
      <text>
        <r>
          <rPr>
            <sz val="10"/>
            <color indexed="81"/>
            <rFont val="Tahoma"/>
            <family val="2"/>
          </rPr>
          <t xml:space="preserve">Specific type of LFG energy project technology
</t>
        </r>
      </text>
    </comment>
    <comment ref="AB70" authorId="1" shapeId="0" xr:uid="{2835A161-44B8-4EB3-BF56-54C74703356A}">
      <text>
        <r>
          <rPr>
            <sz val="10"/>
            <color indexed="81"/>
            <rFont val="Tahoma"/>
            <family val="2"/>
          </rPr>
          <t xml:space="preserve">Method for delivery of the renewable natural gas (Pipeline Injection, Local Use, Unknown)
</t>
        </r>
      </text>
    </comment>
    <comment ref="AC70" authorId="0" shapeId="0" xr:uid="{250E2BC4-F3AD-4E6F-826A-0B09472516E2}">
      <text>
        <r>
          <rPr>
            <sz val="10"/>
            <color indexed="81"/>
            <rFont val="Tahoma"/>
            <family val="2"/>
          </rPr>
          <t xml:space="preserve">Actual or estimated electric generation in megawatts for electricity-generating projects
</t>
        </r>
      </text>
    </comment>
    <comment ref="AD70" authorId="0" shapeId="0" xr:uid="{797C8DD8-F55D-4DA9-8A8A-B577E3735859}">
      <text>
        <r>
          <rPr>
            <sz val="10"/>
            <color indexed="81"/>
            <rFont val="Tahoma"/>
            <family val="2"/>
          </rPr>
          <t xml:space="preserve">Rated capacity in megawatts for electricity-generating projects
</t>
        </r>
      </text>
    </comment>
    <comment ref="AE70" authorId="0" shapeId="0" xr:uid="{74D6C083-4055-4CC8-A97D-596F6D3B8E31}">
      <text>
        <r>
          <rPr>
            <sz val="10"/>
            <color indexed="81"/>
            <rFont val="Tahoma"/>
            <family val="2"/>
          </rPr>
          <t xml:space="preserve">Amount of landfill gas flowing to project or that will flow to the project when it becomes operational in million standard cubic feet per day
</t>
        </r>
      </text>
    </comment>
    <comment ref="AF70" authorId="0" shapeId="0" xr:uid="{B3B9827F-E574-4C5D-9872-3E233D5586C5}">
      <text>
        <r>
          <rPr>
            <sz val="10"/>
            <color indexed="81"/>
            <rFont val="Tahoma"/>
            <family val="2"/>
          </rPr>
          <t xml:space="preserve">Direct methane reductions by the energy project for the current year
</t>
        </r>
      </text>
    </comment>
    <comment ref="AG70" authorId="0" shapeId="0" xr:uid="{7A432D21-D995-47FD-A4F5-CADD5EE5C271}">
      <text>
        <r>
          <rPr>
            <sz val="10"/>
            <color indexed="81"/>
            <rFont val="Tahoma"/>
            <family val="2"/>
          </rPr>
          <t xml:space="preserve">Avoided carbon dioxide emission reductions by the energy project for the current year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</authors>
  <commentList>
    <comment ref="Q3" authorId="0" shapeId="0" xr:uid="{16147818-A4C4-4F31-ABF5-F6ED370114FA}">
      <text>
        <r>
          <rPr>
            <b/>
            <sz val="9"/>
            <color indexed="81"/>
            <rFont val="Tahoma"/>
            <family val="2"/>
          </rPr>
          <t>James Gall:</t>
        </r>
        <r>
          <rPr>
            <sz val="9"/>
            <color indexed="81"/>
            <rFont val="Tahoma"/>
            <family val="2"/>
          </rPr>
          <t xml:space="preserve">
https://apps.ecology.wa.gov/publications/documents/2002020.pdf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</authors>
  <commentList>
    <comment ref="L4" authorId="0" shapeId="0" xr:uid="{BABE199B-40C4-45CF-B2AE-21CC43CDB63C}">
      <text>
        <r>
          <rPr>
            <b/>
            <sz val="9"/>
            <color indexed="81"/>
            <rFont val="Tahoma"/>
            <family val="2"/>
          </rPr>
          <t>change in national diesel from 2019</t>
        </r>
      </text>
    </comment>
  </commentList>
</comments>
</file>

<file path=xl/sharedStrings.xml><?xml version="1.0" encoding="utf-8"?>
<sst xmlns="http://schemas.openxmlformats.org/spreadsheetml/2006/main" count="22616" uniqueCount="884">
  <si>
    <t>Boise Cascade Wood Products, LLC.  Kettle Falls Lumber - Kettle Falls</t>
  </si>
  <si>
    <t>Boise Cascade Wood Products, LLC.  Kettle Falls Plywood - Kettle Falls</t>
  </si>
  <si>
    <t>Fairchild AFB - Spokane Co.</t>
  </si>
  <si>
    <t>Gas Transmission Northwest Compressor Station 6 - Rosalia</t>
  </si>
  <si>
    <t>Goodrich Corporation - Spokane</t>
  </si>
  <si>
    <t>Guy Bennett Lumber Company - Clarkston</t>
  </si>
  <si>
    <t>Inland Empire Paper Company - Spokane</t>
  </si>
  <si>
    <t>J.R. Simplot Company - Othello</t>
  </si>
  <si>
    <t>Kaiser Aluminum Washington, LLC (Trentwood Works) - Spokane Valley</t>
  </si>
  <si>
    <t>McCain Foods - Othello</t>
  </si>
  <si>
    <t>Spokane Waste to Energy Facility - Spokane</t>
  </si>
  <si>
    <t>Vaagen Bros. Lumber, Inc. - Colville</t>
  </si>
  <si>
    <t>Washington State University - Pullman</t>
  </si>
  <si>
    <t>Colstrip 3 &amp; 4</t>
  </si>
  <si>
    <t>Rathdrum</t>
  </si>
  <si>
    <t>Northeast</t>
  </si>
  <si>
    <t>Boulder Park</t>
  </si>
  <si>
    <t>Coyote Springs II</t>
  </si>
  <si>
    <t>Kettle Falls CT</t>
  </si>
  <si>
    <t>Kettle Falls</t>
  </si>
  <si>
    <t>LDC</t>
  </si>
  <si>
    <t>Transportation</t>
  </si>
  <si>
    <t>Total</t>
  </si>
  <si>
    <t>Washington</t>
  </si>
  <si>
    <t>Lbs. per Dth of CO2</t>
  </si>
  <si>
    <t>Transport</t>
  </si>
  <si>
    <t>Excluded Transport</t>
  </si>
  <si>
    <t>Stevensen/Goldendale</t>
  </si>
  <si>
    <t>Total Therms</t>
  </si>
  <si>
    <t>Total Emissions - MTCO2e</t>
  </si>
  <si>
    <t>Large Sources</t>
  </si>
  <si>
    <t>Lancaster</t>
  </si>
  <si>
    <t>Check</t>
  </si>
  <si>
    <t>Passengers</t>
  </si>
  <si>
    <t>Cargo</t>
  </si>
  <si>
    <t>City</t>
  </si>
  <si>
    <t>Airport Name</t>
  </si>
  <si>
    <t>WA</t>
  </si>
  <si>
    <t>Seattle</t>
  </si>
  <si>
    <t>Seattle-Tacoma International</t>
  </si>
  <si>
    <t>Arlington</t>
  </si>
  <si>
    <t>San Juan</t>
  </si>
  <si>
    <t>Spokane</t>
  </si>
  <si>
    <t>Spokane International</t>
  </si>
  <si>
    <t>Columbia</t>
  </si>
  <si>
    <t>MS</t>
  </si>
  <si>
    <t>Burlington</t>
  </si>
  <si>
    <t>Pasco</t>
  </si>
  <si>
    <t>Tri-Cities</t>
  </si>
  <si>
    <t>Everett</t>
  </si>
  <si>
    <t>Snohomish County (Paine Field)</t>
  </si>
  <si>
    <t>Bellingham</t>
  </si>
  <si>
    <t>Bellingham International</t>
  </si>
  <si>
    <t>Lincoln</t>
  </si>
  <si>
    <t>Pullman</t>
  </si>
  <si>
    <t>Pullman/Moscow Regional</t>
  </si>
  <si>
    <t>Yakima</t>
  </si>
  <si>
    <t>East Wenatchee</t>
  </si>
  <si>
    <t>Pangborn Memorial</t>
  </si>
  <si>
    <t>Walla Walla</t>
  </si>
  <si>
    <t>Walla Walla Regional</t>
  </si>
  <si>
    <t>Boeing Field/King County International</t>
  </si>
  <si>
    <t>Page</t>
  </si>
  <si>
    <t>Friday Harbor</t>
  </si>
  <si>
    <t>Lake Union</t>
  </si>
  <si>
    <t>Eastsound</t>
  </si>
  <si>
    <t>Orcas Island</t>
  </si>
  <si>
    <t>Republic</t>
  </si>
  <si>
    <t>Roche Harbor</t>
  </si>
  <si>
    <t>Kenmore</t>
  </si>
  <si>
    <t>Kenmore Air Harbor Inc</t>
  </si>
  <si>
    <t>Oak Harbor</t>
  </si>
  <si>
    <t>Whidbey Island NAS /Ault Field/</t>
  </si>
  <si>
    <t>Renton</t>
  </si>
  <si>
    <t>Renton Municipal</t>
  </si>
  <si>
    <t>Lopez</t>
  </si>
  <si>
    <t>Lopez Island</t>
  </si>
  <si>
    <t>Fort Lewis/Tacoma</t>
  </si>
  <si>
    <t>Gray AAF (Joint Base Lewis-McChord)</t>
  </si>
  <si>
    <t>Tacoma</t>
  </si>
  <si>
    <t>McChord Field (Joint Base Lewis-McChord)</t>
  </si>
  <si>
    <t>Rosario</t>
  </si>
  <si>
    <t>Port Angeles</t>
  </si>
  <si>
    <t>William R Fairchild International</t>
  </si>
  <si>
    <t>Arlington Municipal</t>
  </si>
  <si>
    <t>Skagit Regional</t>
  </si>
  <si>
    <t>West Sound</t>
  </si>
  <si>
    <t>Westsound/Wsx</t>
  </si>
  <si>
    <t>Anacortes</t>
  </si>
  <si>
    <t>Port Townsend</t>
  </si>
  <si>
    <t>Jefferson County International</t>
  </si>
  <si>
    <t>Sequim</t>
  </si>
  <si>
    <t>Sequim Valley</t>
  </si>
  <si>
    <t>Colville</t>
  </si>
  <si>
    <t>Colville Municipal</t>
  </si>
  <si>
    <t>Olympia</t>
  </si>
  <si>
    <t>Olympia Regional</t>
  </si>
  <si>
    <t>Auburn</t>
  </si>
  <si>
    <t>Auburn Municipal</t>
  </si>
  <si>
    <t>Tacoma Narrows</t>
  </si>
  <si>
    <t>Decatur Island</t>
  </si>
  <si>
    <t>Decatur /Jones/</t>
  </si>
  <si>
    <t>Omak</t>
  </si>
  <si>
    <t>Bremerton</t>
  </si>
  <si>
    <t>Bremerton Ntl</t>
  </si>
  <si>
    <t>Franklin</t>
  </si>
  <si>
    <t>Sekiu</t>
  </si>
  <si>
    <t>Stehekin</t>
  </si>
  <si>
    <t>Stehekin State</t>
  </si>
  <si>
    <t>Poulsbo</t>
  </si>
  <si>
    <t>Port of Poulsbo Marina Moorage</t>
  </si>
  <si>
    <t>Deer Park</t>
  </si>
  <si>
    <t>Shelton</t>
  </si>
  <si>
    <t>Sanderson Field</t>
  </si>
  <si>
    <t>Davenport</t>
  </si>
  <si>
    <t>Forks</t>
  </si>
  <si>
    <t>Elma</t>
  </si>
  <si>
    <t>Westport</t>
  </si>
  <si>
    <t>Blakely Island</t>
  </si>
  <si>
    <t>Chelan</t>
  </si>
  <si>
    <t>Lake Chelan</t>
  </si>
  <si>
    <t>Vancouver</t>
  </si>
  <si>
    <t>Pearson Field</t>
  </si>
  <si>
    <t>Aj Eisenberg</t>
  </si>
  <si>
    <t>Oroville</t>
  </si>
  <si>
    <t>Douglas</t>
  </si>
  <si>
    <t>Jefferson</t>
  </si>
  <si>
    <t>MMT</t>
  </si>
  <si>
    <t>Yakima Air Terminal/McAllister Field</t>
  </si>
  <si>
    <t>Moses Lake</t>
  </si>
  <si>
    <t>Grant County International</t>
  </si>
  <si>
    <t>Fairchild AFB</t>
  </si>
  <si>
    <t>Private H/C Pad</t>
  </si>
  <si>
    <t>Felts Field</t>
  </si>
  <si>
    <t>Kelso</t>
  </si>
  <si>
    <t>Southwest Washington Regional</t>
  </si>
  <si>
    <t>Vashon</t>
  </si>
  <si>
    <t>Vashon Municipal</t>
  </si>
  <si>
    <t>Elma Municipal</t>
  </si>
  <si>
    <t>Winthrop</t>
  </si>
  <si>
    <t>Methow Valley State</t>
  </si>
  <si>
    <t>Hoquiam</t>
  </si>
  <si>
    <t>Bowerman</t>
  </si>
  <si>
    <t>Ferry County</t>
  </si>
  <si>
    <t>Quillayute</t>
  </si>
  <si>
    <t>Waldron Airstrip</t>
  </si>
  <si>
    <t>Snohomish</t>
  </si>
  <si>
    <t>Harvey Field</t>
  </si>
  <si>
    <t>Bremerton National</t>
  </si>
  <si>
    <t>Ellensburg</t>
  </si>
  <si>
    <t>Bowers Field</t>
  </si>
  <si>
    <t>Chewelah</t>
  </si>
  <si>
    <t>Chewelah Municipal</t>
  </si>
  <si>
    <t>Ephrata</t>
  </si>
  <si>
    <t>Ephrata Municipal</t>
  </si>
  <si>
    <t>Othello</t>
  </si>
  <si>
    <t>Othello Municipal</t>
  </si>
  <si>
    <t>Lind</t>
  </si>
  <si>
    <t>Twisp</t>
  </si>
  <si>
    <t>Twisp Municipal</t>
  </si>
  <si>
    <t>Goldendale</t>
  </si>
  <si>
    <t>Sand Canyon</t>
  </si>
  <si>
    <t>Puyallup</t>
  </si>
  <si>
    <t>Pierce County - Thun Field</t>
  </si>
  <si>
    <t>Diamond Point Airstrip</t>
  </si>
  <si>
    <t>Chehalis</t>
  </si>
  <si>
    <t>Chehalis-Centralia</t>
  </si>
  <si>
    <t>Stuart Island</t>
  </si>
  <si>
    <t>Stuart Island Airpark</t>
  </si>
  <si>
    <t>Waldronaire</t>
  </si>
  <si>
    <t>Seaplane Landing Area</t>
  </si>
  <si>
    <t>Whidbey Island NAS /Ault Field</t>
  </si>
  <si>
    <t>Brewster</t>
  </si>
  <si>
    <t>Anderson Field</t>
  </si>
  <si>
    <t>Ione</t>
  </si>
  <si>
    <t>Ione Municipal</t>
  </si>
  <si>
    <t>Prosser</t>
  </si>
  <si>
    <t>Dorothy Scott</t>
  </si>
  <si>
    <t>Electric City</t>
  </si>
  <si>
    <t>Grand Coulee Dam</t>
  </si>
  <si>
    <t>Year</t>
  </si>
  <si>
    <t>Enplanements</t>
  </si>
  <si>
    <t>White Salmon</t>
  </si>
  <si>
    <t>Skyline Hospital EMS</t>
  </si>
  <si>
    <t>Amboy</t>
  </si>
  <si>
    <t>Walter Sutton's Private Strip</t>
  </si>
  <si>
    <t>College Place</t>
  </si>
  <si>
    <t>Martin Field</t>
  </si>
  <si>
    <t>Cargo (lbs)</t>
  </si>
  <si>
    <t>E.WA Passenger</t>
  </si>
  <si>
    <t>Other WA Pass</t>
  </si>
  <si>
    <t>Location</t>
  </si>
  <si>
    <t>Other</t>
  </si>
  <si>
    <t>AVA</t>
  </si>
  <si>
    <t>E. WA Cargo (tons)</t>
  </si>
  <si>
    <t>Other WA Cargo (tons)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</si>
  <si>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</si>
  <si>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</si>
  <si>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</si>
  <si>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</si>
  <si>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</si>
  <si>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</si>
  <si>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</si>
  <si>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</si>
  <si>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</si>
  <si>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</si>
  <si>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</si>
  <si>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</si>
  <si>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</si>
  <si>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</si>
  <si>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</si>
  <si>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</si>
  <si>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</si>
  <si>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</si>
  <si>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</si>
  <si>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</si>
  <si>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</si>
  <si>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</si>
  <si>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% Pass</t>
  </si>
  <si>
    <t>% Cargo</t>
  </si>
  <si>
    <t>% Emm</t>
  </si>
  <si>
    <t>Vehicle Transportation</t>
  </si>
  <si>
    <t>Air Transportation</t>
  </si>
  <si>
    <t>Rail</t>
  </si>
  <si>
    <t>PT Ratio</t>
  </si>
  <si>
    <t>Program</t>
  </si>
  <si>
    <t>Period</t>
  </si>
  <si>
    <t>Week Ending</t>
  </si>
  <si>
    <t>Geo Level</t>
  </si>
  <si>
    <t>State</t>
  </si>
  <si>
    <t>State ANSI</t>
  </si>
  <si>
    <t>Ag District</t>
  </si>
  <si>
    <t>Ag District Code</t>
  </si>
  <si>
    <t>County</t>
  </si>
  <si>
    <t>County ANSI</t>
  </si>
  <si>
    <t>Zip Code</t>
  </si>
  <si>
    <t>Region</t>
  </si>
  <si>
    <t>watershed_code</t>
  </si>
  <si>
    <t>Watershed</t>
  </si>
  <si>
    <t>Commodity</t>
  </si>
  <si>
    <t>Data Item</t>
  </si>
  <si>
    <t>Domain</t>
  </si>
  <si>
    <t>Domain Category</t>
  </si>
  <si>
    <t>Value</t>
  </si>
  <si>
    <t>CV (%)</t>
  </si>
  <si>
    <t>CENSUS</t>
  </si>
  <si>
    <t>YEAR</t>
  </si>
  <si>
    <t>COUNTY</t>
  </si>
  <si>
    <t>WASHINGTON</t>
  </si>
  <si>
    <t>CENTRAL</t>
  </si>
  <si>
    <t>BENTON</t>
  </si>
  <si>
    <t>AG LAND</t>
  </si>
  <si>
    <t>AG LAND - ACRES</t>
  </si>
  <si>
    <t>IRRIGATION STATUS</t>
  </si>
  <si>
    <t>IRRIGATION STATUS: (ANY ON OPERATION)</t>
  </si>
  <si>
    <t>CHELAN</t>
  </si>
  <si>
    <t>KITTITAS</t>
  </si>
  <si>
    <t>KLICKITAT</t>
  </si>
  <si>
    <t>OKANOGAN</t>
  </si>
  <si>
    <t>YAKIMA</t>
  </si>
  <si>
    <t>EAST CENTRAL</t>
  </si>
  <si>
    <t>ADAMS</t>
  </si>
  <si>
    <t>DOUGLAS</t>
  </si>
  <si>
    <t>FRANKLIN</t>
  </si>
  <si>
    <t>GRANT</t>
  </si>
  <si>
    <t>LINCOLN</t>
  </si>
  <si>
    <t>NORTHEAST</t>
  </si>
  <si>
    <t>FERRY</t>
  </si>
  <si>
    <t xml:space="preserve"> (D)</t>
  </si>
  <si>
    <t>(D)</t>
  </si>
  <si>
    <t>PEND OREILLE</t>
  </si>
  <si>
    <t>SPOKANE</t>
  </si>
  <si>
    <t>STEVENS</t>
  </si>
  <si>
    <t>SOUTHEAST</t>
  </si>
  <si>
    <t>ASOTIN</t>
  </si>
  <si>
    <t>COLUMBIA</t>
  </si>
  <si>
    <t>GARFIELD</t>
  </si>
  <si>
    <t>WALLA WALLA</t>
  </si>
  <si>
    <t>WHITMAN</t>
  </si>
  <si>
    <t>WESTERN</t>
  </si>
  <si>
    <t>CLALLAM</t>
  </si>
  <si>
    <t>CLARK</t>
  </si>
  <si>
    <t>COWLITZ</t>
  </si>
  <si>
    <t>GRAYS HARBOR</t>
  </si>
  <si>
    <t>ISLAND</t>
  </si>
  <si>
    <t>JEFFERSON</t>
  </si>
  <si>
    <t>KING</t>
  </si>
  <si>
    <t>KITSAP</t>
  </si>
  <si>
    <t>LEWIS</t>
  </si>
  <si>
    <t>MASON</t>
  </si>
  <si>
    <t>PACIFIC</t>
  </si>
  <si>
    <t>PIERCE</t>
  </si>
  <si>
    <t>SAN JUAN</t>
  </si>
  <si>
    <t>SKAGIT</t>
  </si>
  <si>
    <t>SKAMANIA</t>
  </si>
  <si>
    <t>SNOHOMISH</t>
  </si>
  <si>
    <t>THURSTON</t>
  </si>
  <si>
    <t>WAHKIAKUM</t>
  </si>
  <si>
    <t>WHATCOM</t>
  </si>
  <si>
    <t>END OF DEC</t>
  </si>
  <si>
    <t>CATTLE</t>
  </si>
  <si>
    <t>USDA/NASS QuickStats Ad-hoc Query Tool</t>
  </si>
  <si>
    <t>CATTLE, INCL CALVES - INVENTORY</t>
  </si>
  <si>
    <t>INVENTORY OF CATTLE, INCL CALVES</t>
  </si>
  <si>
    <t>INVENTORY OF CATTLE, INCL CALVES: (1 TO 9 HEAD)</t>
  </si>
  <si>
    <t>INVENTORY OF CATTLE, INCL CALVES: (10 TO 19 HEAD)</t>
  </si>
  <si>
    <t>INVENTORY OF CATTLE, INCL CALVES: (100 TO 199 HEAD)</t>
  </si>
  <si>
    <t>INVENTORY OF CATTLE, INCL CALVES: (20 TO 49 HEAD)</t>
  </si>
  <si>
    <t>INVENTORY OF CATTLE, INCL CALVES: (200 TO 499 HEAD)</t>
  </si>
  <si>
    <t>INVENTORY OF CATTLE, INCL CALVES: (50 TO 99 HEAD)</t>
  </si>
  <si>
    <t>INVENTORY OF CATTLE, INCL CALVES: (500 OR MORE HEAD)</t>
  </si>
  <si>
    <t>Agriculture</t>
  </si>
  <si>
    <t>Enteric fermentation</t>
  </si>
  <si>
    <t>Manure Management</t>
  </si>
  <si>
    <t>Agriculture soils</t>
  </si>
  <si>
    <t>Total State</t>
  </si>
  <si>
    <t>AVA Counties</t>
  </si>
  <si>
    <t>% of state</t>
  </si>
  <si>
    <t>Ag land %</t>
  </si>
  <si>
    <t>Cattle %</t>
  </si>
  <si>
    <t>Avista Counties</t>
  </si>
  <si>
    <t>https://quickstats.nass.usda.gov/</t>
  </si>
  <si>
    <t>BOTTLED GAS</t>
  </si>
  <si>
    <t>COAL</t>
  </si>
  <si>
    <t>ELECTRICITY</t>
  </si>
  <si>
    <t>FUEL OIL</t>
  </si>
  <si>
    <t>NONE</t>
  </si>
  <si>
    <t>OTHER</t>
  </si>
  <si>
    <t>SOLAR</t>
  </si>
  <si>
    <t>UTILITY GAS</t>
  </si>
  <si>
    <t>WOOD</t>
  </si>
  <si>
    <t>Adams</t>
  </si>
  <si>
    <t>Asotin</t>
  </si>
  <si>
    <t>Benton</t>
  </si>
  <si>
    <t>Clallam</t>
  </si>
  <si>
    <t>Clark</t>
  </si>
  <si>
    <t>Cowlitz</t>
  </si>
  <si>
    <t>Ferry</t>
  </si>
  <si>
    <t>Garfield</t>
  </si>
  <si>
    <t>Grant</t>
  </si>
  <si>
    <t>Grays</t>
  </si>
  <si>
    <t>Island</t>
  </si>
  <si>
    <t>King</t>
  </si>
  <si>
    <t>Kitsap</t>
  </si>
  <si>
    <t>Kittitas</t>
  </si>
  <si>
    <t>Klickitat</t>
  </si>
  <si>
    <t>Lewis</t>
  </si>
  <si>
    <t>Mason</t>
  </si>
  <si>
    <t>Okanogan</t>
  </si>
  <si>
    <t>Pacific</t>
  </si>
  <si>
    <t>Pierce</t>
  </si>
  <si>
    <t>Skagit</t>
  </si>
  <si>
    <t>Skamania</t>
  </si>
  <si>
    <t>Stevens</t>
  </si>
  <si>
    <t>Thurston</t>
  </si>
  <si>
    <t>Wahkiakum</t>
  </si>
  <si>
    <t>Whatcom</t>
  </si>
  <si>
    <t>Whitman</t>
  </si>
  <si>
    <t>Avista</t>
  </si>
  <si>
    <t>WA AMI Census tracts 2018 2021-04-29.xlsx</t>
  </si>
  <si>
    <t>Residential &amp; Commerical</t>
  </si>
  <si>
    <t>CO2 lbs/btu</t>
  </si>
  <si>
    <t>Climate Zone</t>
  </si>
  <si>
    <t>Pend Orielle</t>
  </si>
  <si>
    <t>BTU/Sqft</t>
  </si>
  <si>
    <t>Zone 5</t>
  </si>
  <si>
    <t>Zone 6</t>
  </si>
  <si>
    <t>Zone 4</t>
  </si>
  <si>
    <t>SQFT</t>
  </si>
  <si>
    <t>Zone</t>
  </si>
  <si>
    <t>Zone Name</t>
  </si>
  <si>
    <t>BTU</t>
  </si>
  <si>
    <t>Total BTU</t>
  </si>
  <si>
    <t>Total AVA BTU</t>
  </si>
  <si>
    <t>lbs to metric ton</t>
  </si>
  <si>
    <t>Adjustment</t>
  </si>
  <si>
    <t>2018 State Emissions</t>
  </si>
  <si>
    <t>Calculated State Emissions</t>
  </si>
  <si>
    <t>Total State MT of GHG</t>
  </si>
  <si>
    <t>Data Check</t>
  </si>
  <si>
    <t>AVA Area MT of GHG</t>
  </si>
  <si>
    <t>Avista Area</t>
  </si>
  <si>
    <t>Heating Oil/Propane</t>
  </si>
  <si>
    <t>WA Population</t>
  </si>
  <si>
    <t>Millions</t>
  </si>
  <si>
    <t>Propane Price (Dec)</t>
  </si>
  <si>
    <t>CO2</t>
  </si>
  <si>
    <t>Pop</t>
  </si>
  <si>
    <t>Price</t>
  </si>
  <si>
    <t>Residential &amp; Commerical Fuels</t>
  </si>
  <si>
    <t>LDC Natural Gas</t>
  </si>
  <si>
    <t>Type</t>
  </si>
  <si>
    <t>State Oil Emissions</t>
  </si>
  <si>
    <t>State Wood Emissions</t>
  </si>
  <si>
    <t>Avista Area Share</t>
  </si>
  <si>
    <t>Wood</t>
  </si>
  <si>
    <t>State Total</t>
  </si>
  <si>
    <t>Washington State Greenhouse Gas Emissions Inventory: 1990-2018</t>
  </si>
  <si>
    <t>WA Miles</t>
  </si>
  <si>
    <t>Gasoline</t>
  </si>
  <si>
    <t>Diesel</t>
  </si>
  <si>
    <t>1000 gallons per day</t>
  </si>
  <si>
    <t>EIA</t>
  </si>
  <si>
    <t>btu/gallon</t>
  </si>
  <si>
    <t>MMT/CO2</t>
  </si>
  <si>
    <t>https://www.eia.gov/dnav/pet/pet_cons_821dst_a_EPD2D_VHN_Mgal_a.htm</t>
  </si>
  <si>
    <t>1000 gallons</t>
  </si>
  <si>
    <t>On-Hwy</t>
  </si>
  <si>
    <t>Farm</t>
  </si>
  <si>
    <t>Off Hwy</t>
  </si>
  <si>
    <t>Military</t>
  </si>
  <si>
    <t>lbs/mmbtu</t>
  </si>
  <si>
    <t>Wastewater</t>
  </si>
  <si>
    <t>Landfills</t>
  </si>
  <si>
    <t>Date</t>
  </si>
  <si>
    <t>Vehicle Primary Use</t>
  </si>
  <si>
    <t>Battery Electric Vehicles (BEVs)</t>
  </si>
  <si>
    <t>Plug-In Hybrid Electric Vehicles (PHEVs)</t>
  </si>
  <si>
    <t>Electric Vehicle (EV) Total</t>
  </si>
  <si>
    <t>Non-Electric Vehicle Total</t>
  </si>
  <si>
    <t>Total Vehicles</t>
  </si>
  <si>
    <t>January 31 2017</t>
  </si>
  <si>
    <t>NULL</t>
  </si>
  <si>
    <t>Passenger</t>
  </si>
  <si>
    <t>Truck</t>
  </si>
  <si>
    <t>Grays Harbor</t>
  </si>
  <si>
    <t>Pend Oreille</t>
  </si>
  <si>
    <t>February 28 2017</t>
  </si>
  <si>
    <t>March 31 2017</t>
  </si>
  <si>
    <t>April 30 2017</t>
  </si>
  <si>
    <t>May 31 2017</t>
  </si>
  <si>
    <t>June 30 2017</t>
  </si>
  <si>
    <t>July 31 2017</t>
  </si>
  <si>
    <t>August 31 2017</t>
  </si>
  <si>
    <t>September 30 2017</t>
  </si>
  <si>
    <t>October 31 2017</t>
  </si>
  <si>
    <t>November 30 2017</t>
  </si>
  <si>
    <t>December 31 2017</t>
  </si>
  <si>
    <t>January 31 2018</t>
  </si>
  <si>
    <t>February 28 2018</t>
  </si>
  <si>
    <t>March 31 2018</t>
  </si>
  <si>
    <t>April 30 2018</t>
  </si>
  <si>
    <t>May 31 2018</t>
  </si>
  <si>
    <t>June 30 2018</t>
  </si>
  <si>
    <t>July 31 2018</t>
  </si>
  <si>
    <t>August 31 2018</t>
  </si>
  <si>
    <t>September 30 2018</t>
  </si>
  <si>
    <t>October 31 2018</t>
  </si>
  <si>
    <t>November 30 2018</t>
  </si>
  <si>
    <t>December 31 2018</t>
  </si>
  <si>
    <t>January 31 2019</t>
  </si>
  <si>
    <t>February 28 2019</t>
  </si>
  <si>
    <t>March 31 2019</t>
  </si>
  <si>
    <t>April 30 2019</t>
  </si>
  <si>
    <t>May 31 2019</t>
  </si>
  <si>
    <t>June 30 2019</t>
  </si>
  <si>
    <t>July 31 2019</t>
  </si>
  <si>
    <t>August 31 2019</t>
  </si>
  <si>
    <t>September 30 2019</t>
  </si>
  <si>
    <t>October 31 2019</t>
  </si>
  <si>
    <t>November 30 2019</t>
  </si>
  <si>
    <t>December 31 2019</t>
  </si>
  <si>
    <t>January 31 2020</t>
  </si>
  <si>
    <t>February 29 2020</t>
  </si>
  <si>
    <t>March 31 2020</t>
  </si>
  <si>
    <t>April 30 2020</t>
  </si>
  <si>
    <t>May 31 2020</t>
  </si>
  <si>
    <t>June 30 2020</t>
  </si>
  <si>
    <t>July 31 2020</t>
  </si>
  <si>
    <t>August 31 2020</t>
  </si>
  <si>
    <t>September 30 2020</t>
  </si>
  <si>
    <t>October 31 2020</t>
  </si>
  <si>
    <t>November 30 2020</t>
  </si>
  <si>
    <t>December 31 2020</t>
  </si>
  <si>
    <t>January 31 2021</t>
  </si>
  <si>
    <t>February 28 2021</t>
  </si>
  <si>
    <t>March 31 2021</t>
  </si>
  <si>
    <t>April 30 2021</t>
  </si>
  <si>
    <t>May 31 2021</t>
  </si>
  <si>
    <t>June 30 2021</t>
  </si>
  <si>
    <t>July 31 2021</t>
  </si>
  <si>
    <t>Electric Vehicle Population Size History By County | Data.WA | State of Washington</t>
  </si>
  <si>
    <t>Month</t>
  </si>
  <si>
    <t>AVA Area</t>
  </si>
  <si>
    <t>ava %</t>
  </si>
  <si>
    <t>Avg</t>
  </si>
  <si>
    <t>Waste Management</t>
  </si>
  <si>
    <t>Waste Water</t>
  </si>
  <si>
    <t>Solid Waste</t>
  </si>
  <si>
    <t>CTYNAME</t>
  </si>
  <si>
    <t>CENSUS2010POP</t>
  </si>
  <si>
    <t>ESTIMATESBASE2010</t>
  </si>
  <si>
    <t>POPESTIMATE2010</t>
  </si>
  <si>
    <t>POPESTIMATE2011</t>
  </si>
  <si>
    <t>POPESTIMATE2012</t>
  </si>
  <si>
    <t>POPESTIMATE2013</t>
  </si>
  <si>
    <t>POPESTIMATE2014</t>
  </si>
  <si>
    <t>POPESTIMATE2015</t>
  </si>
  <si>
    <t>POPESTIMATE2016</t>
  </si>
  <si>
    <t>POPESTIMATE2017</t>
  </si>
  <si>
    <t>POPESTIMATE2018</t>
  </si>
  <si>
    <t>POPESTIMATE2019</t>
  </si>
  <si>
    <t>POPESTIMATE042020</t>
  </si>
  <si>
    <t>POPESTIMATE2020</t>
  </si>
  <si>
    <t>Adams County</t>
  </si>
  <si>
    <t>Asotin County</t>
  </si>
  <si>
    <t>Benton County</t>
  </si>
  <si>
    <t>Chelan County</t>
  </si>
  <si>
    <t>Clallam County</t>
  </si>
  <si>
    <t>Clark County</t>
  </si>
  <si>
    <t>Columbia County</t>
  </si>
  <si>
    <t>Cowlitz County</t>
  </si>
  <si>
    <t>Douglas County</t>
  </si>
  <si>
    <t>Franklin County</t>
  </si>
  <si>
    <t>Garfield County</t>
  </si>
  <si>
    <t>Grant County</t>
  </si>
  <si>
    <t>Grays Harbor County</t>
  </si>
  <si>
    <t>Island County</t>
  </si>
  <si>
    <t>Jefferson County</t>
  </si>
  <si>
    <t>King County</t>
  </si>
  <si>
    <t>Kitsap County</t>
  </si>
  <si>
    <t>Kittitas County</t>
  </si>
  <si>
    <t>Klickitat County</t>
  </si>
  <si>
    <t>Lewis County</t>
  </si>
  <si>
    <t>Lincoln County</t>
  </si>
  <si>
    <t>Mason County</t>
  </si>
  <si>
    <t>Okanogan County</t>
  </si>
  <si>
    <t>Pacific County</t>
  </si>
  <si>
    <t>Pend Oreille County</t>
  </si>
  <si>
    <t>Pierce County</t>
  </si>
  <si>
    <t>San Juan County</t>
  </si>
  <si>
    <t>Skagit County</t>
  </si>
  <si>
    <t>Skamania County</t>
  </si>
  <si>
    <t>Snohomish County</t>
  </si>
  <si>
    <t>Spokane County</t>
  </si>
  <si>
    <t>Stevens County</t>
  </si>
  <si>
    <t>Thurston County</t>
  </si>
  <si>
    <t>Wahkiakum County</t>
  </si>
  <si>
    <t>Walla Walla County</t>
  </si>
  <si>
    <t>Whatcom County</t>
  </si>
  <si>
    <t>Whitman County</t>
  </si>
  <si>
    <t>Yakima County</t>
  </si>
  <si>
    <t>Avista Area Population</t>
  </si>
  <si>
    <t>%</t>
  </si>
  <si>
    <t>WA Population Growth</t>
  </si>
  <si>
    <t>https://www.census.gov/programs-surveys/popest/technical-documentation/research/evaluation-estimates/2020-evaluation-estimates/2010s-counties-total.html</t>
  </si>
  <si>
    <t>Solid waste w/o Spokane W2E</t>
  </si>
  <si>
    <t>GHGRP ID</t>
  </si>
  <si>
    <t>Landfill ID</t>
  </si>
  <si>
    <t>Landfill Name</t>
  </si>
  <si>
    <t>Physical Address</t>
  </si>
  <si>
    <t>Latitude</t>
  </si>
  <si>
    <t>Longitude</t>
  </si>
  <si>
    <t>Ownership Type</t>
  </si>
  <si>
    <t>Landfill Owner Organization(s)</t>
  </si>
  <si>
    <t>Year Landfill Opened</t>
  </si>
  <si>
    <t>Landfill Closure Year</t>
  </si>
  <si>
    <t>Current Landfill Status</t>
  </si>
  <si>
    <t>Waste in Place (tons)</t>
  </si>
  <si>
    <t>Waste in Place Year</t>
  </si>
  <si>
    <t>LFG Collection System In Place?</t>
  </si>
  <si>
    <t>LFG Collected (mmscfd)</t>
  </si>
  <si>
    <t>LFG Flared (mmscfd)</t>
  </si>
  <si>
    <t>Project ID</t>
  </si>
  <si>
    <t>Current Project Status</t>
  </si>
  <si>
    <t>Project Name</t>
  </si>
  <si>
    <t>Project Start Date</t>
  </si>
  <si>
    <t>Project Shutdown Date</t>
  </si>
  <si>
    <t>Project Type Category</t>
  </si>
  <si>
    <t>LFG Energy Project Type</t>
  </si>
  <si>
    <t>RNG Delivery Method</t>
  </si>
  <si>
    <t>Actual MW Generation</t>
  </si>
  <si>
    <t>Rated MW Capacity</t>
  </si>
  <si>
    <t>LFG Flow to Project (mmscfd)</t>
  </si>
  <si>
    <t>Current Year Emission Reductions (MMTCO2e/yr) - Direct</t>
  </si>
  <si>
    <t>Current Year Emission Reductions (MMTCO2e/yr) - Avoided</t>
  </si>
  <si>
    <t>Asotin County LF</t>
  </si>
  <si>
    <t>Clarkston</t>
  </si>
  <si>
    <t>99402</t>
  </si>
  <si>
    <t>Public</t>
  </si>
  <si>
    <t>Asotin County, WA</t>
  </si>
  <si>
    <t>Open</t>
  </si>
  <si>
    <t>No</t>
  </si>
  <si>
    <t>1683-0</t>
  </si>
  <si>
    <t>Future Potential</t>
  </si>
  <si>
    <t>Unknown</t>
  </si>
  <si>
    <t>Bruce LF</t>
  </si>
  <si>
    <t>Ritzville</t>
  </si>
  <si>
    <t>99169</t>
  </si>
  <si>
    <t>1684-0</t>
  </si>
  <si>
    <t>1007822</t>
  </si>
  <si>
    <t>Cedar Hills Regional LF</t>
  </si>
  <si>
    <t>16645 228th Avenue SE</t>
  </si>
  <si>
    <t>Maple Valley</t>
  </si>
  <si>
    <t>98038</t>
  </si>
  <si>
    <t>King County Solid Waste Division, WA</t>
  </si>
  <si>
    <t>Yes</t>
  </si>
  <si>
    <t>1685-0</t>
  </si>
  <si>
    <t>Operational</t>
  </si>
  <si>
    <t>Project #1</t>
  </si>
  <si>
    <t>Renewable Natural Gas</t>
  </si>
  <si>
    <t>Vehicle Fuel</t>
  </si>
  <si>
    <t>Pipeline Injection</t>
  </si>
  <si>
    <t>1685-1</t>
  </si>
  <si>
    <t>Project #1, Expansion #1</t>
  </si>
  <si>
    <t>1004918</t>
  </si>
  <si>
    <t>Cheyne Road LF</t>
  </si>
  <si>
    <t>4970 Cheyne Road</t>
  </si>
  <si>
    <t>Zillah</t>
  </si>
  <si>
    <t>98953</t>
  </si>
  <si>
    <t>Yakima County, WA</t>
  </si>
  <si>
    <t>1687-0</t>
  </si>
  <si>
    <t>Candidate</t>
  </si>
  <si>
    <t>1008180</t>
  </si>
  <si>
    <t>Cowlitz County Headquarters Landfill</t>
  </si>
  <si>
    <t>3434 South Silver Lake Road</t>
  </si>
  <si>
    <t>Castle Rock</t>
  </si>
  <si>
    <t>98611</t>
  </si>
  <si>
    <t>Cowlitz County, WA</t>
  </si>
  <si>
    <t>200985-0</t>
  </si>
  <si>
    <t>1007160</t>
  </si>
  <si>
    <t>Ephrata LF</t>
  </si>
  <si>
    <t>3803 Neva Lake Road, NW
off Highway 28</t>
  </si>
  <si>
    <t>98823</t>
  </si>
  <si>
    <t>Grant County Solid Waste, WA</t>
  </si>
  <si>
    <t>1691-0</t>
  </si>
  <si>
    <t>1007818</t>
  </si>
  <si>
    <t>Greater Wenatchee LF</t>
  </si>
  <si>
    <t>191 Webb Road S</t>
  </si>
  <si>
    <t>98802</t>
  </si>
  <si>
    <t>Private</t>
  </si>
  <si>
    <t>Waste Management, Inc.</t>
  </si>
  <si>
    <t>1693-0</t>
  </si>
  <si>
    <t>1004679</t>
  </si>
  <si>
    <t>Land Recovery Landfill</t>
  </si>
  <si>
    <t>30919 Meridian Street East</t>
  </si>
  <si>
    <t>Graham</t>
  </si>
  <si>
    <t>98338</t>
  </si>
  <si>
    <t>Waste Connections, Inc.</t>
  </si>
  <si>
    <t>180950-0</t>
  </si>
  <si>
    <t>Electricity</t>
  </si>
  <si>
    <t>Reciprocating Engine</t>
  </si>
  <si>
    <t>Okanogan Central LF</t>
  </si>
  <si>
    <t>98840</t>
  </si>
  <si>
    <t>1700-0</t>
  </si>
  <si>
    <t>1003676</t>
  </si>
  <si>
    <t>Roosevelt Regional MSW Landfill</t>
  </si>
  <si>
    <t>500 Roosevelt Grade Road</t>
  </si>
  <si>
    <t>Roosevelt</t>
  </si>
  <si>
    <t>99356</t>
  </si>
  <si>
    <t>Republic Services, Inc.</t>
  </si>
  <si>
    <t>1704-0</t>
  </si>
  <si>
    <t>Shutdown</t>
  </si>
  <si>
    <t>1704-1</t>
  </si>
  <si>
    <t>1704-2</t>
  </si>
  <si>
    <t>Project #1, Expansion #2</t>
  </si>
  <si>
    <t>Combined Cycle</t>
  </si>
  <si>
    <t>200994-0</t>
  </si>
  <si>
    <t>Project #2</t>
  </si>
  <si>
    <t>Ryegrass LF</t>
  </si>
  <si>
    <t>25900 Vantage Highway</t>
  </si>
  <si>
    <t>98926</t>
  </si>
  <si>
    <t>1705-0</t>
  </si>
  <si>
    <t>Stevens County LF</t>
  </si>
  <si>
    <t>Kettles Falls</t>
  </si>
  <si>
    <t>99114</t>
  </si>
  <si>
    <t>1706-0</t>
  </si>
  <si>
    <t>Sudbury Road LF</t>
  </si>
  <si>
    <t>414 Landfill Road</t>
  </si>
  <si>
    <t>99362</t>
  </si>
  <si>
    <t>City of Walla Walla, WA</t>
  </si>
  <si>
    <t>1707-0</t>
  </si>
  <si>
    <t>https://www.epa.gov/lmop/project-and-landfill-data-state</t>
  </si>
  <si>
    <t>Total Tons</t>
  </si>
  <si>
    <t>AVA Area Tons</t>
  </si>
  <si>
    <t>Aberdeen LF</t>
  </si>
  <si>
    <t>Aberdeen</t>
  </si>
  <si>
    <t>98520</t>
  </si>
  <si>
    <t>Closed</t>
  </si>
  <si>
    <t>1711-0</t>
  </si>
  <si>
    <t>Low Potential</t>
  </si>
  <si>
    <t>Carnation LF</t>
  </si>
  <si>
    <t>1722-0</t>
  </si>
  <si>
    <t>1006550</t>
  </si>
  <si>
    <t>Cathcart LF</t>
  </si>
  <si>
    <t>8915 Cathcart Way
off Highway 9, S of Snohomish</t>
  </si>
  <si>
    <t>98296</t>
  </si>
  <si>
    <t>Snohomish County Public Works, WA</t>
  </si>
  <si>
    <t>1712-0</t>
  </si>
  <si>
    <t>Direct</t>
  </si>
  <si>
    <t>Direct Thermal</t>
  </si>
  <si>
    <t>Cedarville LF</t>
  </si>
  <si>
    <t>1713-0</t>
  </si>
  <si>
    <t>Centralia LF</t>
  </si>
  <si>
    <t>1313 S. Tower Avenue</t>
  </si>
  <si>
    <t>Centralia</t>
  </si>
  <si>
    <t>98531</t>
  </si>
  <si>
    <t>Lewis County Public Services</t>
  </si>
  <si>
    <t>1686-0</t>
  </si>
  <si>
    <t>Leachate Evaporation</t>
  </si>
  <si>
    <t>1005412</t>
  </si>
  <si>
    <t>Cowlitz County Landfill</t>
  </si>
  <si>
    <t>85 Tennant Way</t>
  </si>
  <si>
    <t>Longview</t>
  </si>
  <si>
    <t>98632</t>
  </si>
  <si>
    <t>1689-0</t>
  </si>
  <si>
    <t>Delano LF</t>
  </si>
  <si>
    <t>Grand Coulee</t>
  </si>
  <si>
    <t>99133</t>
  </si>
  <si>
    <t>Regional Board of Mayors</t>
  </si>
  <si>
    <t>1690-0</t>
  </si>
  <si>
    <t>Enumclaw LF</t>
  </si>
  <si>
    <t>North of 1650 Battersby Avenue E.</t>
  </si>
  <si>
    <t>Enumclaw</t>
  </si>
  <si>
    <t>98022</t>
  </si>
  <si>
    <t>1715-0</t>
  </si>
  <si>
    <t>1001561</t>
  </si>
  <si>
    <t>Fort Lewis LF #5</t>
  </si>
  <si>
    <t>Dupont-Steilacoom Road</t>
  </si>
  <si>
    <t>Joint Base Lewis-McChord</t>
  </si>
  <si>
    <t>98433</t>
  </si>
  <si>
    <t>Fort Lewis-PW / ENRD</t>
  </si>
  <si>
    <t>1692-0</t>
  </si>
  <si>
    <t>Gibralter LF</t>
  </si>
  <si>
    <t>1723-0</t>
  </si>
  <si>
    <t>Hansville LF</t>
  </si>
  <si>
    <t>7791 NE Ecology Road</t>
  </si>
  <si>
    <t>Kingston</t>
  </si>
  <si>
    <t>98346</t>
  </si>
  <si>
    <t>1716-0</t>
  </si>
  <si>
    <t>1004384</t>
  </si>
  <si>
    <t>Hidden Valley LF</t>
  </si>
  <si>
    <t>17925 Meridian Street East</t>
  </si>
  <si>
    <t>98375</t>
  </si>
  <si>
    <t>1695-0</t>
  </si>
  <si>
    <t>Hobart LF</t>
  </si>
  <si>
    <t>24041 276th Avenue SE</t>
  </si>
  <si>
    <t>1717-0</t>
  </si>
  <si>
    <t>Holden Village LF</t>
  </si>
  <si>
    <t>Holden Village</t>
  </si>
  <si>
    <t>98816</t>
  </si>
  <si>
    <t>1696-0</t>
  </si>
  <si>
    <t>1007090</t>
  </si>
  <si>
    <t>Horn Rapids Landfill</t>
  </si>
  <si>
    <t>3102 Twin Bridges Road</t>
  </si>
  <si>
    <t>Richland</t>
  </si>
  <si>
    <t>99352</t>
  </si>
  <si>
    <t>City of Richland, WA</t>
  </si>
  <si>
    <t>1703-0</t>
  </si>
  <si>
    <t>Planned</t>
  </si>
  <si>
    <t>Inman LF</t>
  </si>
  <si>
    <t>920 Inman Lane</t>
  </si>
  <si>
    <t>Bow</t>
  </si>
  <si>
    <t>98232</t>
  </si>
  <si>
    <t>Skagit County, WA</t>
  </si>
  <si>
    <t>1718-0</t>
  </si>
  <si>
    <t>Kent Highlands LF</t>
  </si>
  <si>
    <t>23076 Military Road South</t>
  </si>
  <si>
    <t>Kent</t>
  </si>
  <si>
    <t>98032</t>
  </si>
  <si>
    <t>City of Seattle, WA</t>
  </si>
  <si>
    <t>1736-0</t>
  </si>
  <si>
    <t>Leichner LF</t>
  </si>
  <si>
    <t>9411 NE 94th Avenue</t>
  </si>
  <si>
    <t>98662</t>
  </si>
  <si>
    <t>Disposal Group, Inc.</t>
  </si>
  <si>
    <t>1719-0</t>
  </si>
  <si>
    <t>Manson LF</t>
  </si>
  <si>
    <t>Chelan County Public Works, WA</t>
  </si>
  <si>
    <t>1697-0</t>
  </si>
  <si>
    <t>Mason County LF</t>
  </si>
  <si>
    <t>501 W. Eells Hill Road</t>
  </si>
  <si>
    <t>98584</t>
  </si>
  <si>
    <t>1720-0</t>
  </si>
  <si>
    <t>New Waste Inc. LF</t>
  </si>
  <si>
    <t>1901 Dietrich Road</t>
  </si>
  <si>
    <t>99301</t>
  </si>
  <si>
    <t>1698-0</t>
  </si>
  <si>
    <t>North County LF</t>
  </si>
  <si>
    <t>Pend Oreille County, WA</t>
  </si>
  <si>
    <t>1724-0</t>
  </si>
  <si>
    <t>1007258</t>
  </si>
  <si>
    <t>Northside LF</t>
  </si>
  <si>
    <t>5502 W. Nine Mile Road</t>
  </si>
  <si>
    <t>99208</t>
  </si>
  <si>
    <t>City of Spokane Solid Waste Disposal, WA</t>
  </si>
  <si>
    <t>1699-0</t>
  </si>
  <si>
    <t>Odessa LF</t>
  </si>
  <si>
    <t>Lincoln County, WA</t>
  </si>
  <si>
    <t>1725-0</t>
  </si>
  <si>
    <t>Okanogan LF</t>
  </si>
  <si>
    <t>240 B and O North Road</t>
  </si>
  <si>
    <t>Okanogan County Public Works Department</t>
  </si>
  <si>
    <t>1726-0</t>
  </si>
  <si>
    <t>Olalla LF</t>
  </si>
  <si>
    <t>2850 SE Burley-Olalla Road</t>
  </si>
  <si>
    <t>Olalla</t>
  </si>
  <si>
    <t>98359</t>
  </si>
  <si>
    <t>1727-0</t>
  </si>
  <si>
    <t>1003586</t>
  </si>
  <si>
    <t>Olympic View Sanitary LF, Inc. (OVSL)</t>
  </si>
  <si>
    <t>10015 SW Barney White Road</t>
  </si>
  <si>
    <t>Port Orchard</t>
  </si>
  <si>
    <t>98367</t>
  </si>
  <si>
    <t>1701-0</t>
  </si>
  <si>
    <t>1701-1</t>
  </si>
  <si>
    <t>Project #1, De-Expansion #1</t>
  </si>
  <si>
    <t>Pasco SLF</t>
  </si>
  <si>
    <t>1728-0</t>
  </si>
  <si>
    <t>Point Roberts LF</t>
  </si>
  <si>
    <t>1729-0</t>
  </si>
  <si>
    <t>Port Angeles SLF</t>
  </si>
  <si>
    <t>3501 W 18th Street</t>
  </si>
  <si>
    <t>98362</t>
  </si>
  <si>
    <t>Port Angeles Public Works Department</t>
  </si>
  <si>
    <t>1702-0</t>
  </si>
  <si>
    <t>Purdy LF</t>
  </si>
  <si>
    <t>14515 54th Avenue NW</t>
  </si>
  <si>
    <t>Gig Harbor</t>
  </si>
  <si>
    <t>98335</t>
  </si>
  <si>
    <t>Pierce County, WA</t>
  </si>
  <si>
    <t>1721-0</t>
  </si>
  <si>
    <t>Rainbow Valley LF</t>
  </si>
  <si>
    <t>Highway 105</t>
  </si>
  <si>
    <t>Raymond</t>
  </si>
  <si>
    <t>98577</t>
  </si>
  <si>
    <t>Rainbow Valley Landfill, Inc.</t>
  </si>
  <si>
    <t>1730-0</t>
  </si>
  <si>
    <t>San Juan County LF</t>
  </si>
  <si>
    <t>San Juan County, WA</t>
  </si>
  <si>
    <t>1731-0</t>
  </si>
  <si>
    <t>Snipes Mountain LF</t>
  </si>
  <si>
    <t>1732-0</t>
  </si>
  <si>
    <t>South County LF</t>
  </si>
  <si>
    <t>Newport</t>
  </si>
  <si>
    <t>1733-0</t>
  </si>
  <si>
    <t>1005619</t>
  </si>
  <si>
    <t>Tacoma City Solid Waste Facility</t>
  </si>
  <si>
    <t>3510 S. Mullen Street</t>
  </si>
  <si>
    <t>98409</t>
  </si>
  <si>
    <t>City of Tacoma, WA</t>
  </si>
  <si>
    <t>1688-0</t>
  </si>
  <si>
    <t>1004916</t>
  </si>
  <si>
    <t>Terrace Heights LF</t>
  </si>
  <si>
    <t>7151 Roza Hill Drive</t>
  </si>
  <si>
    <t>98901</t>
  </si>
  <si>
    <t>1708-0</t>
  </si>
  <si>
    <t>Thurston County Waste and Recovery Center</t>
  </si>
  <si>
    <t>2418 Hogum Bay Road N.E.</t>
  </si>
  <si>
    <t>98516</t>
  </si>
  <si>
    <t>Thurston County, WA</t>
  </si>
  <si>
    <t>1694-0</t>
  </si>
  <si>
    <t>Vashon LF</t>
  </si>
  <si>
    <t>18910 Westside Highway SW</t>
  </si>
  <si>
    <t>Vashon Island</t>
  </si>
  <si>
    <t>1709-0</t>
  </si>
  <si>
    <t>Whitman County LF</t>
  </si>
  <si>
    <t>Pulman</t>
  </si>
  <si>
    <t>99163</t>
  </si>
  <si>
    <t>Whitman County, WA</t>
  </si>
  <si>
    <t>1734-0</t>
  </si>
  <si>
    <t>Yakima Firing Center</t>
  </si>
  <si>
    <t>United States Army</t>
  </si>
  <si>
    <t>1710-0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</si>
  <si>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</si>
  <si>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</si>
  <si>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</si>
  <si>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</si>
  <si>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</si>
  <si>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</si>
  <si>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</si>
  <si>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</si>
  <si>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</si>
  <si>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</si>
  <si>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</si>
  <si>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</si>
  <si>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Direct GHG Emissions (Metric Tons)</t>
  </si>
  <si>
    <t>GHG Net Emissions w/ market transactions (Metric Tons)</t>
  </si>
  <si>
    <t xml:space="preserve">Specified Sales GHG Adjustment (Metric Ton) </t>
  </si>
  <si>
    <t>Net GHG Emissions (Metric Tons)</t>
  </si>
  <si>
    <t>Washington Share of GHG Emissions (Metric Tons)</t>
  </si>
  <si>
    <t>Avista Emissions</t>
  </si>
  <si>
    <t>Electric Power Serving Idaho</t>
  </si>
  <si>
    <t>Electric Power Serving 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</si>
</sst>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0"/>
      <name val="Arial"/>
      <family val="2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1"/>
      <name val="Tahoma"/>
      <family val="2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43" fontId="4" fillId="0" borderId="0" xfId="1" applyFont="1"/>
    <xf numFmtId="164" fontId="4" fillId="0" borderId="0" xfId="1" applyNumberFormat="1" applyFont="1"/>
    <xf numFmtId="164" fontId="4" fillId="0" borderId="0" xfId="0" applyNumberFormat="1" applyFont="1"/>
    <xf numFmtId="0" fontId="2" fillId="2" borderId="0" xfId="0" applyFont="1" applyFill="1" applyAlignment="1">
      <alignment horizontal="center"/>
    </xf>
    <xf numFmtId="164" fontId="0" fillId="0" borderId="0" xfId="1" applyNumberFormat="1" applyFont="1"/>
    <xf numFmtId="3" fontId="0" fillId="0" borderId="0" xfId="0" applyNumberFormat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vertical="top" wrapText="1"/>
    </xf>
    <xf numFmtId="43" fontId="0" fillId="0" borderId="0" xfId="1" applyFont="1"/>
    <xf numFmtId="165" fontId="0" fillId="0" borderId="0" xfId="1" applyNumberFormat="1" applyFont="1"/>
    <xf numFmtId="0" fontId="0" fillId="0" borderId="0" xfId="0" applyFill="1" applyBorder="1" applyAlignment="1"/>
    <xf numFmtId="0" fontId="0" fillId="0" borderId="2" xfId="0" applyFill="1" applyBorder="1" applyAlignment="1"/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Continuous"/>
    </xf>
    <xf numFmtId="43" fontId="0" fillId="0" borderId="0" xfId="0" applyNumberFormat="1"/>
    <xf numFmtId="164" fontId="0" fillId="0" borderId="0" xfId="0" applyNumberFormat="1"/>
    <xf numFmtId="166" fontId="0" fillId="0" borderId="0" xfId="2" applyNumberFormat="1" applyFont="1"/>
    <xf numFmtId="10" fontId="0" fillId="0" borderId="0" xfId="2" applyNumberFormat="1" applyFont="1"/>
    <xf numFmtId="0" fontId="10" fillId="0" borderId="0" xfId="3"/>
    <xf numFmtId="164" fontId="4" fillId="0" borderId="0" xfId="1" applyNumberFormat="1" applyFont="1" applyFill="1"/>
    <xf numFmtId="164" fontId="5" fillId="0" borderId="0" xfId="0" applyNumberFormat="1" applyFont="1" applyFill="1"/>
    <xf numFmtId="0" fontId="6" fillId="0" borderId="0" xfId="0" applyFont="1"/>
    <xf numFmtId="0" fontId="0" fillId="0" borderId="0" xfId="0" applyAlignment="1">
      <alignment horizontal="right"/>
    </xf>
    <xf numFmtId="43" fontId="0" fillId="0" borderId="0" xfId="1" applyNumberFormat="1" applyFont="1"/>
    <xf numFmtId="10" fontId="0" fillId="0" borderId="0" xfId="0" applyNumberFormat="1"/>
    <xf numFmtId="0" fontId="6" fillId="0" borderId="0" xfId="0" applyFont="1" applyAlignment="1">
      <alignment horizontal="right"/>
    </xf>
    <xf numFmtId="164" fontId="6" fillId="0" borderId="0" xfId="0" applyNumberFormat="1" applyFont="1"/>
    <xf numFmtId="165" fontId="0" fillId="0" borderId="0" xfId="0" applyNumberFormat="1"/>
    <xf numFmtId="10" fontId="0" fillId="3" borderId="4" xfId="2" applyNumberFormat="1" applyFont="1" applyFill="1" applyBorder="1"/>
    <xf numFmtId="43" fontId="6" fillId="0" borderId="0" xfId="0" applyNumberFormat="1" applyFont="1"/>
    <xf numFmtId="164" fontId="5" fillId="0" borderId="0" xfId="1" applyNumberFormat="1" applyFont="1" applyFill="1"/>
    <xf numFmtId="164" fontId="5" fillId="0" borderId="0" xfId="0" applyNumberFormat="1" applyFont="1"/>
    <xf numFmtId="0" fontId="0" fillId="3" borderId="0" xfId="0" applyFill="1"/>
    <xf numFmtId="43" fontId="0" fillId="3" borderId="0" xfId="1" applyFont="1" applyFill="1"/>
    <xf numFmtId="43" fontId="6" fillId="3" borderId="0" xfId="1" applyFont="1" applyFill="1"/>
    <xf numFmtId="3" fontId="11" fillId="0" borderId="0" xfId="0" applyNumberFormat="1" applyFont="1"/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2" applyFont="1"/>
    <xf numFmtId="166" fontId="0" fillId="0" borderId="0" xfId="0" applyNumberFormat="1"/>
    <xf numFmtId="164" fontId="4" fillId="0" borderId="0" xfId="0" applyNumberFormat="1" applyFont="1" applyFill="1"/>
    <xf numFmtId="43" fontId="6" fillId="0" borderId="0" xfId="1" applyFont="1"/>
    <xf numFmtId="0" fontId="0" fillId="0" borderId="0" xfId="0" applyAlignment="1">
      <alignment horizontal="right" indent="1"/>
    </xf>
    <xf numFmtId="164" fontId="12" fillId="0" borderId="0" xfId="1" applyNumberFormat="1" applyFont="1" applyFill="1"/>
    <xf numFmtId="0" fontId="13" fillId="0" borderId="0" xfId="0" applyFont="1"/>
    <xf numFmtId="0" fontId="14" fillId="4" borderId="4" xfId="0" applyFont="1" applyFill="1" applyBorder="1" applyAlignment="1">
      <alignment horizontal="center" textRotation="90" wrapText="1"/>
    </xf>
    <xf numFmtId="0" fontId="14" fillId="4" borderId="4" xfId="0" applyFont="1" applyFill="1" applyBorder="1" applyAlignment="1">
      <alignment horizontal="center" wrapText="1"/>
    </xf>
    <xf numFmtId="3" fontId="14" fillId="4" borderId="4" xfId="0" applyNumberFormat="1" applyFont="1" applyFill="1" applyBorder="1" applyAlignment="1">
      <alignment horizontal="center" textRotation="90" wrapText="1"/>
    </xf>
    <xf numFmtId="14" fontId="14" fillId="4" borderId="4" xfId="0" applyNumberFormat="1" applyFont="1" applyFill="1" applyBorder="1" applyAlignment="1">
      <alignment horizontal="center" wrapText="1"/>
    </xf>
    <xf numFmtId="167" fontId="14" fillId="4" borderId="4" xfId="0" applyNumberFormat="1" applyFont="1" applyFill="1" applyBorder="1" applyAlignment="1">
      <alignment horizontal="center" wrapText="1"/>
    </xf>
    <xf numFmtId="49" fontId="16" fillId="0" borderId="5" xfId="0" applyNumberFormat="1" applyFont="1" applyBorder="1" applyAlignment="1">
      <alignment wrapText="1"/>
    </xf>
    <xf numFmtId="0" fontId="16" fillId="0" borderId="5" xfId="0" applyFont="1" applyBorder="1" applyAlignment="1">
      <alignment wrapText="1"/>
    </xf>
    <xf numFmtId="3" fontId="16" fillId="0" borderId="5" xfId="0" applyNumberFormat="1" applyFont="1" applyBorder="1" applyAlignment="1">
      <alignment wrapText="1"/>
    </xf>
    <xf numFmtId="14" fontId="16" fillId="0" borderId="5" xfId="0" applyNumberFormat="1" applyFont="1" applyBorder="1" applyAlignment="1">
      <alignment wrapText="1"/>
    </xf>
    <xf numFmtId="167" fontId="16" fillId="0" borderId="5" xfId="0" applyNumberFormat="1" applyFont="1" applyBorder="1" applyAlignment="1">
      <alignment wrapText="1"/>
    </xf>
    <xf numFmtId="49" fontId="16" fillId="0" borderId="6" xfId="0" applyNumberFormat="1" applyFont="1" applyBorder="1" applyAlignment="1">
      <alignment wrapText="1"/>
    </xf>
    <xf numFmtId="0" fontId="16" fillId="0" borderId="6" xfId="0" applyFont="1" applyBorder="1" applyAlignment="1">
      <alignment wrapText="1"/>
    </xf>
    <xf numFmtId="3" fontId="16" fillId="0" borderId="6" xfId="0" applyNumberFormat="1" applyFont="1" applyBorder="1" applyAlignment="1">
      <alignment wrapText="1"/>
    </xf>
    <xf numFmtId="14" fontId="16" fillId="0" borderId="6" xfId="0" applyNumberFormat="1" applyFont="1" applyBorder="1" applyAlignment="1">
      <alignment wrapText="1"/>
    </xf>
    <xf numFmtId="167" fontId="16" fillId="0" borderId="6" xfId="0" applyNumberFormat="1" applyFont="1" applyBorder="1" applyAlignment="1">
      <alignment wrapText="1"/>
    </xf>
    <xf numFmtId="49" fontId="16" fillId="0" borderId="7" xfId="0" applyNumberFormat="1" applyFont="1" applyBorder="1" applyAlignment="1">
      <alignment wrapText="1"/>
    </xf>
    <xf numFmtId="0" fontId="16" fillId="0" borderId="7" xfId="0" applyFont="1" applyBorder="1" applyAlignment="1">
      <alignment wrapText="1"/>
    </xf>
    <xf numFmtId="3" fontId="16" fillId="0" borderId="7" xfId="0" applyNumberFormat="1" applyFont="1" applyBorder="1" applyAlignment="1">
      <alignment wrapText="1"/>
    </xf>
    <xf numFmtId="14" fontId="16" fillId="0" borderId="7" xfId="0" applyNumberFormat="1" applyFont="1" applyBorder="1" applyAlignment="1">
      <alignment wrapText="1"/>
    </xf>
    <xf numFmtId="167" fontId="16" fillId="0" borderId="7" xfId="0" applyNumberFormat="1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2" fillId="0" borderId="0" xfId="0" applyFont="1"/>
    <xf numFmtId="10" fontId="12" fillId="0" borderId="0" xfId="2" applyNumberFormat="1" applyFont="1"/>
    <xf numFmtId="10" fontId="4" fillId="0" borderId="0" xfId="2" applyNumberFormat="1" applyFont="1"/>
    <xf numFmtId="3" fontId="4" fillId="0" borderId="0" xfId="1" applyNumberFormat="1" applyFont="1"/>
    <xf numFmtId="3" fontId="4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2CB3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88590396788638"/>
          <c:y val="3.9501302646429058E-2"/>
          <c:w val="0.71772935267525162"/>
          <c:h val="0.544580286854493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'Regional Summary'!$B$35</c:f>
              <c:strCache>
                <c:ptCount val="1"/>
                <c:pt idx="0">
                  <c:v>Large Sources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'Regional Summary'!$C$34:$F$34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'Regional Summary'!$C$35:$F$35</c:f>
              <c:numCache>
                <c:formatCode>_(* #,##0.00_);_(* \(#,##0.00\);_(* "-"??_);_(@_)</c:formatCode>
                <c:ptCount val="4"/>
                <c:pt idx="0">
                  <c:v>0.73278799999999999</c:v>
                </c:pt>
                <c:pt idx="1">
                  <c:v>0.73809100000000005</c:v>
                </c:pt>
                <c:pt idx="2">
                  <c:v>0.73316700000000001</c:v>
                </c:pt>
                <c:pt idx="3">
                  <c:v>0.74990100000000004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C9-45D7-9781-8CBBB4F9A652}"/>
            </c:ext>
          </c:extLst>
        </c:ser>
        <c:ser>
          <c:idx val="1"/>
          <c:order val="1"/>
          <c:tx>
            <c:strRef>
              <c:f>'Regional Summary'!$B$37</c:f>
              <c:strCache>
                <c:ptCount val="1"/>
                <c:pt idx="0">
                  <c:v>Electric Power Serving Idaho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'Regional Summary'!$C$34:$F$34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'Regional Summary'!$C$37:$F$37</c:f>
              <c:numCache>
                <c:formatCode>_(* #,##0.00_);_(* \(#,##0.00\);_(* "-"??_);_(@_)</c:formatCode>
                <c:ptCount val="4"/>
                <c:pt idx="0">
                  <c:v>5.0297675062563477E-3</c:v>
                </c:pt>
                <c:pt idx="1">
                  <c:v>5.1544268590746675E-3</c:v>
                </c:pt>
                <c:pt idx="2">
                  <c:v>6.0262103000473053E-3</c:v>
                </c:pt>
                <c:pt idx="3">
                  <c:v>9.0262287819959097E-3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C9-45D7-9781-8CBBB4F9A652}"/>
            </c:ext>
          </c:extLst>
        </c:ser>
        <c:ser>
          <c:idx val="2"/>
          <c:order val="2"/>
          <c:tx>
            <c:strRef>
              <c:f>'Regional Summary'!$B$36</c:f>
              <c:strCache>
                <c:ptCount val="1"/>
                <c:pt idx="0">
                  <c:v>Electric Power Serving Washington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'Regional Summary'!$C$34:$F$34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'Regional Summary'!$C$36:$F$36</c:f>
              <c:numCache>
                <c:formatCode>_(* #,##0.00_);_(* \(#,##0.00\);_(* "-"??_);_(@_)</c:formatCode>
                <c:ptCount val="4"/>
                <c:pt idx="0">
                  <c:v>1.7783895444228717</c:v>
                </c:pt>
                <c:pt idx="1">
                  <c:v>1.7631751523670969</c:v>
                </c:pt>
                <c:pt idx="2">
                  <c:v>1.731798132981643</c:v>
                </c:pt>
                <c:pt idx="3">
                  <c:v>1.8434520052011427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C9-45D7-9781-8CBBB4F9A652}"/>
            </c:ext>
          </c:extLst>
        </c:ser>
        <c:ser>
          <c:idx val="3"/>
          <c:order val="3"/>
          <c:tx>
            <c:strRef>
              <c:f>'Regional Summary'!$B$39</c:f>
              <c:strCache>
                <c:ptCount val="1"/>
                <c:pt idx="0">
                  <c:v>Residential &amp; Commerical Fuels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'Regional Summary'!$C$34:$F$34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'Regional Summary'!$C$39:$F$39</c:f>
              <c:numCache>
                <c:formatCode>_(* #,##0.00_);_(* \(#,##0.00\);_(* "-"??_);_(@_)</c:formatCode>
                <c:ptCount val="4"/>
                <c:pt idx="0">
                  <c:v>1.8909781319912971</c:v>
                </c:pt>
                <c:pt idx="1">
                  <c:v>2.026008887510327</c:v>
                </c:pt>
                <c:pt idx="2">
                  <c:v>2.0360575236675578</c:v>
                </c:pt>
                <c:pt idx="3">
                  <c:v>2.1742543069847433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C9-45D7-9781-8CBBB4F9A652}"/>
            </c:ext>
          </c:extLst>
        </c:ser>
        <c:ser>
          <c:idx val="4"/>
          <c:order val="4"/>
          <c:tx>
            <c:strRef>
              <c:f>'Regional Summary'!$B$40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'Regional Summary'!$C$34:$F$34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'Regional Summary'!$C$40:$F$40</c:f>
              <c:numCache>
                <c:formatCode>_(* #,##0.00_);_(* \(#,##0.00\);_(* "-"??_);_(@_)</c:formatCode>
                <c:ptCount val="4"/>
                <c:pt idx="0">
                  <c:v>3.7593901666331084</c:v>
                </c:pt>
                <c:pt idx="1">
                  <c:v>3.7113301660667508</c:v>
                </c:pt>
                <c:pt idx="2">
                  <c:v>3.8868041206257957</c:v>
                </c:pt>
                <c:pt idx="3">
                  <c:v>3.9504567993246162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C9-45D7-9781-8CBBB4F9A652}"/>
            </c:ext>
          </c:extLst>
        </c:ser>
        <c:ser>
          <c:idx val="6"/>
          <c:order val="5"/>
          <c:tx>
            <c:strRef>
              <c:f>'Regional Summary'!$B$41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invertIfNegative val="0"/>
          <c:val>
            <c:numRef>
              <c:f>'Regional Summary'!$C$41:$F$41</c:f>
              <c:numCache>
                <c:formatCode>_(* #,##0.00_);_(* \(#,##0.00\);_(* "-"??_);_(@_)</c:formatCode>
                <c:ptCount val="4"/>
                <c:pt idx="0">
                  <c:v>0.9576513017127618</c:v>
                </c:pt>
                <c:pt idx="1">
                  <c:v>0.94585081045327191</c:v>
                </c:pt>
                <c:pt idx="2">
                  <c:v>0.94839570619816649</c:v>
                </c:pt>
                <c:pt idx="3">
                  <c:v>0.95063260612139999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B4-401D-B728-32B5D0EA671E}"/>
            </c:ext>
          </c:extLst>
        </c:ser>
        <c:ser>
          <c:idx val="7"/>
          <c:order val="6"/>
          <c:tx>
            <c:strRef>
              <c:f>'Regional Summary'!$B$38</c:f>
              <c:strCache>
                <c:ptCount val="1"/>
                <c:pt idx="0">
                  <c:v>Waste Management</c:v>
                </c:pt>
              </c:strCache>
            </c:strRef>
          </c:tx>
          <c:spPr>
            <a:solidFill>
              <a:srgbClr val="2CB34A"/>
            </a:solidFill>
            <a:ln w="25400">
              <a:noFill/>
            </a:ln>
            <a:effectLst/>
          </c:spPr>
          <c:invertIfNegative val="0"/>
          <c:val>
            <c:numRef>
              <c:f>'Regional Summary'!$C$38:$F$38</c:f>
              <c:numCache>
                <c:formatCode>_(* #,##0.00_);_(* \(#,##0.00\);_(* "-"??_);_(@_)</c:formatCode>
                <c:ptCount val="4"/>
                <c:pt idx="0">
                  <c:v>0.32533122859520508</c:v>
                </c:pt>
                <c:pt idx="1">
                  <c:v>0.32175276604431924</c:v>
                </c:pt>
                <c:pt idx="2">
                  <c:v>0.32138539459807214</c:v>
                </c:pt>
                <c:pt idx="3">
                  <c:v>0.32421999219393094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0C-4955-BBFD-FE4538BC6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4100384"/>
        <c:axId val="67878720"/>
      </c:barChart>
      <c:lineChart>
        <c:grouping val="standard"/>
        <c:varyColors val="0"/>
        <c:ser>
          <c:idx val="5"/>
          <c:order val="7"/>
          <c:tx>
            <c:strRef>
              <c:f>'Regional Summary'!$B$42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'Regional Summary'!$C$34:$F$34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'Regional Summary'!$C$42:$F$42</c:f>
              <c:numCache>
                <c:formatCode>_(* #,##0.00_);_(* \(#,##0.00\);_(* "-"??_);_(@_)</c:formatCode>
                <c:ptCount val="4"/>
                <c:pt idx="0">
                  <c:v>9.4495581408614999</c:v>
                </c:pt>
                <c:pt idx="1">
                  <c:v>9.5113632093008427</c:v>
                </c:pt>
                <c:pt idx="2">
                  <c:v>9.6636340883712819</c:v>
                </c:pt>
                <c:pt idx="3">
                  <c:v>10.001942938607829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B4-401D-B728-32B5D0EA6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100384"/>
        <c:axId val="67878720"/>
      </c:lineChart>
      <c:catAx>
        <c:axId val="34410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878720"/>
        <c:crosses val="autoZero"/>
        <c:auto val="1"/>
        <c:lblAlgn val="ctr"/>
        <c:lblOffset val="100"/>
        <c:noMultiLvlLbl val="0"/>
      </c:catAx>
      <c:valAx>
        <c:axId val="678787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0.14291938997821352"/>
              <c:y val="0.215312732134898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.0_);_(* \(#,##0.0\);_(* &quot;-&quot;?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41003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3</xdr:row>
      <xdr:rowOff>38098</xdr:rowOff>
    </xdr:from>
    <xdr:to>
      <xdr:col>17</xdr:col>
      <xdr:colOff>533400</xdr:colOff>
      <xdr:row>28</xdr:row>
      <xdr:rowOff>66674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3F572ED-EB93-4C3F-ACC4-A0524B0929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428625</xdr:colOff>
      <xdr:row>3</xdr:row>
      <xdr:rowOff>47625</xdr:rowOff>
    </xdr:from>
    <xdr:ext cx="2618537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65AA29F-11DD-4FAE-9EBE-BE514A71182A}"/>
            </a:ext>
          </a:extLst>
        </xdr:cNvPr>
        <xdr:cNvSpPr txBox="1"/>
      </xdr:nvSpPr>
      <xdr:spPr>
        <a:xfrm>
          <a:off x="13020675" y="619125"/>
          <a:ext cx="2618537" cy="264560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chemeClr val="bg1"/>
              </a:solidFill>
            </a:rPr>
            <a:t>Data is from Avista GHG Emissions CBI.xlsx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0</xdr:rowOff>
    </xdr:from>
    <xdr:to>
      <xdr:col>10</xdr:col>
      <xdr:colOff>238125</xdr:colOff>
      <xdr:row>35</xdr:row>
      <xdr:rowOff>190173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A44421-5F06-41F2-AFB2-8BAF287E6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0"/>
          <a:ext cx="5905500" cy="6857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ata.wa.gov/Transportation/Electric-Vehicle-Population-Size-History-By-County/3d5d-sdqb" TargetMode="External"/><Relationship Id="rId1" Type="http://schemas.openxmlformats.org/officeDocument/2006/relationships/hyperlink" Target="https://www.eia.gov/dnav/pet/pet_cons_821dst_a_EPD2D_VHN_Mgal_a.htm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quickstats.nass.usda.gov/results/B9BDA395-9BC6-3670-BD8A-8CB5273DF0E5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apps.ecology.wa.gov/publications/documents/20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85045-D6DD-48FB-88A2-03B9B67835A0}">
  <dimension ref="A1:H4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3" sqref="E13"/>
    </sheetView>
  </sheetViews>
  <sheetFormatPr defaultRowHeight="12.75" x14ac:dyDescent="0.2"/>
  <cols>
    <col min="1" max="1" width="28.140625" style="2" bestFit="1" customWidth="1"/>
    <col min="2" max="2" width="65.5703125" style="2" bestFit="1" customWidth="1"/>
    <col min="3" max="6" width="13.42578125" style="2" bestFit="1" customWidth="1"/>
    <col min="7" max="7" width="9.140625" style="2"/>
    <col min="8" max="10" width="12.85546875" style="2" bestFit="1" customWidth="1"/>
    <col min="11" max="16384" width="9.140625" style="2"/>
  </cols>
  <sheetData>
    <row r="1" spans="1:6" x14ac:dyDescent="0.2">
      <c r="C1" s="69" t="s">
        <v>23</v>
      </c>
      <c r="D1" s="69"/>
      <c r="E1" s="69"/>
      <c r="F1" s="69"/>
    </row>
    <row r="2" spans="1:6" x14ac:dyDescent="0.2">
      <c r="A2" s="2" t="s">
        <v>391</v>
      </c>
      <c r="B2" s="1" t="s">
        <v>30</v>
      </c>
      <c r="C2" s="1">
        <v>2016</v>
      </c>
      <c r="D2" s="1">
        <v>2017</v>
      </c>
      <c r="E2" s="1">
        <v>2018</v>
      </c>
      <c r="F2" s="1">
        <v>2019</v>
      </c>
    </row>
    <row r="3" spans="1:6" x14ac:dyDescent="0.2">
      <c r="A3" s="2" t="s">
        <v>30</v>
      </c>
      <c r="B3" s="2" t="s">
        <v>0</v>
      </c>
      <c r="C3" s="4">
        <v>53752</v>
      </c>
      <c r="D3" s="4">
        <v>54397</v>
      </c>
      <c r="E3" s="4">
        <v>57150</v>
      </c>
      <c r="F3" s="4">
        <v>56739</v>
      </c>
    </row>
    <row r="4" spans="1:6" x14ac:dyDescent="0.2">
      <c r="A4" s="2" t="s">
        <v>30</v>
      </c>
      <c r="B4" s="2" t="s">
        <v>1</v>
      </c>
      <c r="C4" s="4">
        <v>73564</v>
      </c>
      <c r="D4" s="4">
        <v>70889</v>
      </c>
      <c r="E4" s="4">
        <v>64534</v>
      </c>
      <c r="F4" s="4">
        <v>73603</v>
      </c>
    </row>
    <row r="5" spans="1:6" x14ac:dyDescent="0.2">
      <c r="A5" s="2" t="s">
        <v>30</v>
      </c>
      <c r="B5" s="2" t="s">
        <v>2</v>
      </c>
      <c r="C5" s="4">
        <v>13586</v>
      </c>
      <c r="D5" s="4">
        <v>12821</v>
      </c>
      <c r="E5" s="4">
        <v>11933</v>
      </c>
      <c r="F5" s="4">
        <v>13156</v>
      </c>
    </row>
    <row r="6" spans="1:6" x14ac:dyDescent="0.2">
      <c r="A6" s="2" t="s">
        <v>30</v>
      </c>
      <c r="B6" s="2" t="s">
        <v>3</v>
      </c>
      <c r="C6" s="4">
        <v>112620</v>
      </c>
      <c r="D6" s="4">
        <v>107045</v>
      </c>
      <c r="E6" s="4">
        <v>111687</v>
      </c>
      <c r="F6" s="4">
        <v>105918</v>
      </c>
    </row>
    <row r="7" spans="1:6" x14ac:dyDescent="0.2">
      <c r="A7" s="2" t="s">
        <v>30</v>
      </c>
      <c r="B7" s="2" t="s">
        <v>4</v>
      </c>
      <c r="C7" s="4">
        <v>45107</v>
      </c>
      <c r="D7" s="4">
        <v>44750</v>
      </c>
      <c r="E7" s="4">
        <v>43776</v>
      </c>
      <c r="F7" s="4">
        <v>52018</v>
      </c>
    </row>
    <row r="8" spans="1:6" x14ac:dyDescent="0.2">
      <c r="A8" s="2" t="s">
        <v>30</v>
      </c>
      <c r="B8" s="2" t="s">
        <v>5</v>
      </c>
      <c r="C8" s="4">
        <v>21698</v>
      </c>
      <c r="D8" s="4">
        <v>20024</v>
      </c>
      <c r="E8" s="4">
        <v>15574</v>
      </c>
      <c r="F8" s="4">
        <v>15233</v>
      </c>
    </row>
    <row r="9" spans="1:6" x14ac:dyDescent="0.2">
      <c r="A9" s="2" t="s">
        <v>30</v>
      </c>
      <c r="B9" s="2" t="s">
        <v>6</v>
      </c>
      <c r="C9" s="4">
        <v>29252</v>
      </c>
      <c r="D9" s="4">
        <v>28859</v>
      </c>
      <c r="E9" s="4">
        <v>28858</v>
      </c>
      <c r="F9" s="4">
        <v>31037</v>
      </c>
    </row>
    <row r="10" spans="1:6" x14ac:dyDescent="0.2">
      <c r="A10" s="2" t="s">
        <v>30</v>
      </c>
      <c r="B10" s="2" t="s">
        <v>7</v>
      </c>
      <c r="C10" s="4">
        <v>93712</v>
      </c>
      <c r="D10" s="4">
        <v>95215</v>
      </c>
      <c r="E10" s="4">
        <v>99691</v>
      </c>
      <c r="F10" s="4">
        <v>92473</v>
      </c>
    </row>
    <row r="11" spans="1:6" x14ac:dyDescent="0.2">
      <c r="A11" s="2" t="s">
        <v>30</v>
      </c>
      <c r="B11" s="2" t="s">
        <v>8</v>
      </c>
      <c r="C11" s="4">
        <v>122424</v>
      </c>
      <c r="D11" s="4">
        <v>126365</v>
      </c>
      <c r="E11" s="4">
        <v>130646</v>
      </c>
      <c r="F11" s="4">
        <v>128390</v>
      </c>
    </row>
    <row r="12" spans="1:6" x14ac:dyDescent="0.2">
      <c r="A12" s="2" t="s">
        <v>30</v>
      </c>
      <c r="B12" s="2" t="s">
        <v>9</v>
      </c>
      <c r="C12" s="4">
        <v>67668</v>
      </c>
      <c r="D12" s="4">
        <v>63045</v>
      </c>
      <c r="E12" s="4">
        <v>61901</v>
      </c>
      <c r="F12" s="4">
        <v>63938</v>
      </c>
    </row>
    <row r="13" spans="1:6" x14ac:dyDescent="0.2">
      <c r="A13" s="2" t="s">
        <v>486</v>
      </c>
      <c r="B13" s="2" t="s">
        <v>10</v>
      </c>
      <c r="C13" s="4">
        <v>238603</v>
      </c>
      <c r="D13" s="4">
        <v>234104</v>
      </c>
      <c r="E13" s="4">
        <v>232667</v>
      </c>
      <c r="F13" s="4">
        <v>234194</v>
      </c>
    </row>
    <row r="14" spans="1:6" x14ac:dyDescent="0.2">
      <c r="A14" s="2" t="s">
        <v>30</v>
      </c>
      <c r="B14" s="2" t="s">
        <v>11</v>
      </c>
      <c r="C14" s="4">
        <v>41269</v>
      </c>
      <c r="D14" s="4">
        <v>49235</v>
      </c>
      <c r="E14" s="4">
        <v>45535</v>
      </c>
      <c r="F14" s="4">
        <v>50941</v>
      </c>
    </row>
    <row r="15" spans="1:6" x14ac:dyDescent="0.2">
      <c r="A15" s="2" t="s">
        <v>30</v>
      </c>
      <c r="B15" s="2" t="s">
        <v>12</v>
      </c>
      <c r="C15" s="4">
        <v>58136</v>
      </c>
      <c r="D15" s="4">
        <v>65446</v>
      </c>
      <c r="E15" s="4">
        <v>61882</v>
      </c>
      <c r="F15" s="4">
        <v>66455</v>
      </c>
    </row>
    <row r="16" spans="1:6" x14ac:dyDescent="0.2">
      <c r="A16" s="2" t="s">
        <v>882</v>
      </c>
      <c r="B16" s="2" t="s">
        <v>15</v>
      </c>
      <c r="C16" s="5">
        <f>'Avista Power Plants'!B5*(1-'Avista Emissions'!$A$31)</f>
        <v>261.27132922647013</v>
      </c>
      <c r="D16" s="5">
        <f>'Avista Power Plants'!C5*(1-'Avista Emissions'!$A$32)</f>
        <v>92.107974557926582</v>
      </c>
      <c r="E16" s="5">
        <f>'Avista Power Plants'!D5*(1-'Avista Emissions'!$A$33)</f>
        <v>341.94745872635377</v>
      </c>
      <c r="F16" s="5">
        <f>'Avista Power Plants'!E5*(1-'Avista Emissions'!$A$34)</f>
        <v>785.9465752790386</v>
      </c>
    </row>
    <row r="17" spans="1:8" x14ac:dyDescent="0.2">
      <c r="A17" s="2" t="s">
        <v>882</v>
      </c>
      <c r="B17" s="2" t="s">
        <v>18</v>
      </c>
      <c r="C17" s="5">
        <f>'Avista Power Plants'!B9*(1-'Avista Emissions'!$A$31)</f>
        <v>813.43471266817721</v>
      </c>
      <c r="D17" s="5">
        <f>'Avista Power Plants'!C9*(1-'Avista Emissions'!$A$32)</f>
        <v>1239.3932355320685</v>
      </c>
      <c r="E17" s="5">
        <f>'Avista Power Plants'!D9*(1-'Avista Emissions'!$A$33)</f>
        <v>1851.4012408184012</v>
      </c>
      <c r="F17" s="5">
        <f>'Avista Power Plants'!E9*(1-'Avista Emissions'!$A$34)</f>
        <v>4054.5309835013422</v>
      </c>
    </row>
    <row r="18" spans="1:8" x14ac:dyDescent="0.2">
      <c r="A18" s="2" t="s">
        <v>882</v>
      </c>
      <c r="B18" s="2" t="s">
        <v>19</v>
      </c>
      <c r="C18" s="5">
        <f>'Avista Power Plants'!B10*(1-'Avista Emissions'!$A$31)</f>
        <v>3955.0614643617</v>
      </c>
      <c r="D18" s="5">
        <f>'Avista Power Plants'!C10*(1-'Avista Emissions'!$A$32)</f>
        <v>3822.9256489846725</v>
      </c>
      <c r="E18" s="5">
        <f>'Avista Power Plants'!D10*(1-'Avista Emissions'!$A$33)</f>
        <v>3832.8616005025501</v>
      </c>
      <c r="F18" s="5">
        <f>'Avista Power Plants'!E10*(1-'Avista Emissions'!$A$34)</f>
        <v>4185.7512232155295</v>
      </c>
    </row>
    <row r="19" spans="1:8" x14ac:dyDescent="0.2">
      <c r="A19" s="2" t="s">
        <v>883</v>
      </c>
      <c r="B19" s="2" t="s">
        <v>881</v>
      </c>
      <c r="C19" s="5">
        <f>'Avista Emissions'!O31</f>
        <v>1778389.5444228717</v>
      </c>
      <c r="D19" s="5">
        <f>'Avista Emissions'!O32</f>
        <v>1763175.1523670969</v>
      </c>
      <c r="E19" s="5">
        <f>'Avista Emissions'!O33</f>
        <v>1731798.1329816431</v>
      </c>
      <c r="F19" s="5">
        <f>'Avista Emissions'!O34</f>
        <v>1843452.0052011427</v>
      </c>
    </row>
    <row r="20" spans="1:8" x14ac:dyDescent="0.2">
      <c r="A20" s="2" t="s">
        <v>389</v>
      </c>
      <c r="B20" s="2" t="s">
        <v>390</v>
      </c>
      <c r="C20" s="4">
        <v>1003847.6908750384</v>
      </c>
      <c r="D20" s="4">
        <v>1161077.97537266</v>
      </c>
      <c r="E20" s="4">
        <v>1097797.6205001944</v>
      </c>
      <c r="F20" s="4">
        <v>1220032.671073467</v>
      </c>
    </row>
    <row r="21" spans="1:8" x14ac:dyDescent="0.2">
      <c r="A21" s="2" t="s">
        <v>389</v>
      </c>
      <c r="B21" s="2" t="s">
        <v>382</v>
      </c>
      <c r="C21" s="23">
        <f>'Other Heating'!V4*1000000</f>
        <v>833680.79087333521</v>
      </c>
      <c r="D21" s="23">
        <f>'Other Heating'!W4*1000000</f>
        <v>810110.75804236124</v>
      </c>
      <c r="E21" s="23">
        <f>'Other Heating'!X4*1000000</f>
        <v>883439.74907205766</v>
      </c>
      <c r="F21" s="34">
        <f>'Other Heating'!Y4*1000000</f>
        <v>899401.4818159698</v>
      </c>
    </row>
    <row r="22" spans="1:8" x14ac:dyDescent="0.2">
      <c r="A22" s="2" t="s">
        <v>389</v>
      </c>
      <c r="B22" s="2" t="s">
        <v>395</v>
      </c>
      <c r="C22" s="23">
        <f>'Other Heating'!V13*1000000</f>
        <v>53449.650242923257</v>
      </c>
      <c r="D22" s="23">
        <f>'Other Heating'!W13*1000000</f>
        <v>54820.154095305908</v>
      </c>
      <c r="E22" s="23">
        <f>'Other Heating'!X13*1000000</f>
        <v>54820.154095305908</v>
      </c>
      <c r="F22" s="34">
        <f>'Other Heating'!Y13*1000000</f>
        <v>54820.154095305908</v>
      </c>
    </row>
    <row r="23" spans="1:8" x14ac:dyDescent="0.2">
      <c r="A23" s="2" t="s">
        <v>21</v>
      </c>
      <c r="B23" s="2" t="s">
        <v>222</v>
      </c>
      <c r="C23" s="5">
        <f>Air!$K$10*1000000</f>
        <v>876295.73411974148</v>
      </c>
      <c r="D23" s="5">
        <f>Air!$K$11*1000000</f>
        <v>915105.87343260762</v>
      </c>
      <c r="E23" s="5">
        <f>Air!$K$12*1000000</f>
        <v>930362.88194089825</v>
      </c>
      <c r="F23" s="35">
        <f>Air!$K$13*1000000</f>
        <v>943592.29276628094</v>
      </c>
      <c r="H23" s="5"/>
    </row>
    <row r="24" spans="1:8" x14ac:dyDescent="0.2">
      <c r="A24" s="2" t="s">
        <v>21</v>
      </c>
      <c r="B24" s="2" t="s">
        <v>221</v>
      </c>
      <c r="C24" s="44">
        <f>(Auto!H6+Auto!H7)*1000000</f>
        <v>2796094.4325133674</v>
      </c>
      <c r="D24" s="44">
        <f>(Auto!I6+Auto!I7)*1000000</f>
        <v>2735224.2926341435</v>
      </c>
      <c r="E24" s="44">
        <f>(Auto!J6+Auto!J7)*1000000</f>
        <v>2874441.2386848978</v>
      </c>
      <c r="F24" s="44">
        <f>(Auto!K6+Auto!K7)*1000000</f>
        <v>2924864.5065583354</v>
      </c>
    </row>
    <row r="25" spans="1:8" x14ac:dyDescent="0.2">
      <c r="A25" s="2" t="s">
        <v>21</v>
      </c>
      <c r="B25" s="2" t="s">
        <v>223</v>
      </c>
      <c r="C25" s="34">
        <f>Rail!F3*0.1*1000000</f>
        <v>87000.000000000015</v>
      </c>
      <c r="D25" s="34">
        <f>Rail!G3*0.1*1000000</f>
        <v>61000</v>
      </c>
      <c r="E25" s="34">
        <f>Rail!H3*0.1*1000000</f>
        <v>82000</v>
      </c>
      <c r="F25" s="24">
        <f>E25</f>
        <v>82000</v>
      </c>
    </row>
    <row r="26" spans="1:8" x14ac:dyDescent="0.2">
      <c r="A26" s="2" t="s">
        <v>486</v>
      </c>
      <c r="B26" s="2" t="s">
        <v>413</v>
      </c>
      <c r="C26" s="47">
        <f>Waste!G9*1000000</f>
        <v>12845.554427493746</v>
      </c>
      <c r="D26" s="47">
        <f>Waste!H9*1000000</f>
        <v>12982.360732814112</v>
      </c>
      <c r="E26" s="47">
        <f>Waste!I9*1000000</f>
        <v>12241.074177542438</v>
      </c>
      <c r="F26" s="34">
        <f>Waste!J9*1000000</f>
        <v>12393.975477116754</v>
      </c>
    </row>
    <row r="27" spans="1:8" x14ac:dyDescent="0.2">
      <c r="A27" s="2" t="s">
        <v>486</v>
      </c>
      <c r="B27" s="2" t="s">
        <v>487</v>
      </c>
      <c r="C27" s="47">
        <f>Waste!G10*1000000</f>
        <v>73882.674167711302</v>
      </c>
      <c r="D27" s="47">
        <f>Waste!H10*1000000</f>
        <v>74666.40531150515</v>
      </c>
      <c r="E27" s="47">
        <f>Waste!I10*1000000</f>
        <v>76477.320420529693</v>
      </c>
      <c r="F27" s="34">
        <f>Waste!J10*1000000</f>
        <v>77632.016716814178</v>
      </c>
    </row>
    <row r="28" spans="1:8" x14ac:dyDescent="0.2">
      <c r="A28" s="2" t="s">
        <v>311</v>
      </c>
      <c r="B28" s="2" t="s">
        <v>311</v>
      </c>
      <c r="C28" s="23">
        <f>Ag!AD8*1000000</f>
        <v>957651.30171276175</v>
      </c>
      <c r="D28" s="23">
        <f>Ag!AE8*1000000</f>
        <v>945850.81045327196</v>
      </c>
      <c r="E28" s="23">
        <f>Ag!AF8*1000000</f>
        <v>948395.70619816647</v>
      </c>
      <c r="F28" s="24">
        <f>AVERAGE(C28:E28)</f>
        <v>950632.60612140002</v>
      </c>
    </row>
    <row r="29" spans="1:8" x14ac:dyDescent="0.2">
      <c r="B29" s="2" t="s">
        <v>22</v>
      </c>
      <c r="C29" s="5">
        <f>SUM(C3:C28)</f>
        <v>9449558.1408615001</v>
      </c>
      <c r="D29" s="5">
        <f>SUM(D3:D28)</f>
        <v>9511363.2093008403</v>
      </c>
      <c r="E29" s="5">
        <f>SUM(E3:E28)</f>
        <v>9663634.0883712843</v>
      </c>
      <c r="F29" s="5">
        <f>SUM(F3:F28)</f>
        <v>10001942.938607829</v>
      </c>
    </row>
    <row r="34" spans="2:6" x14ac:dyDescent="0.2">
      <c r="C34" s="1">
        <f>C2</f>
        <v>2016</v>
      </c>
      <c r="D34" s="1">
        <f>D2</f>
        <v>2017</v>
      </c>
      <c r="E34" s="1">
        <f>E2</f>
        <v>2018</v>
      </c>
      <c r="F34" s="1">
        <f>F2</f>
        <v>2019</v>
      </c>
    </row>
    <row r="35" spans="2:6" x14ac:dyDescent="0.2">
      <c r="B35" s="2" t="s">
        <v>30</v>
      </c>
      <c r="C35" s="3">
        <f>SUMIF($A$3:$A$28,$B35,C$3:C$28)/1000000</f>
        <v>0.73278799999999999</v>
      </c>
      <c r="D35" s="3">
        <f>SUMIF($A$3:$A$28,$B35,D$3:D$28)/1000000</f>
        <v>0.73809100000000005</v>
      </c>
      <c r="E35" s="3">
        <f>SUMIF($A$3:$A$28,$B35,E$3:E$28)/1000000</f>
        <v>0.73316700000000001</v>
      </c>
      <c r="F35" s="3">
        <f>SUMIF($A$3:$A$28,$B35,F$3:F$28)/1000000</f>
        <v>0.74990100000000004</v>
      </c>
    </row>
    <row r="36" spans="2:6" x14ac:dyDescent="0.2">
      <c r="B36" s="2" t="s">
        <v>883</v>
      </c>
      <c r="C36" s="3">
        <f>SUMIF($A$3:$A$28,$B36,C$3:C$28)/1000000</f>
        <v>1.7783895444228717</v>
      </c>
      <c r="D36" s="3">
        <f>SUMIF($A$3:$A$28,$B36,D$3:D$28)/1000000</f>
        <v>1.7631751523670969</v>
      </c>
      <c r="E36" s="3">
        <f>SUMIF($A$3:$A$28,$B36,E$3:E$28)/1000000</f>
        <v>1.731798132981643</v>
      </c>
      <c r="F36" s="3">
        <f>SUMIF($A$3:$A$28,$B36,F$3:F$28)/1000000</f>
        <v>1.8434520052011427</v>
      </c>
    </row>
    <row r="37" spans="2:6" x14ac:dyDescent="0.2">
      <c r="B37" s="2" t="s">
        <v>882</v>
      </c>
      <c r="C37" s="3">
        <f t="shared" ref="C37:F38" si="0">SUMIF($A$3:$A$28,$B37,C$3:C$28)/1000000</f>
        <v>5.0297675062563477E-3</v>
      </c>
      <c r="D37" s="3">
        <f t="shared" si="0"/>
        <v>5.1544268590746675E-3</v>
      </c>
      <c r="E37" s="3">
        <f t="shared" si="0"/>
        <v>6.0262103000473053E-3</v>
      </c>
      <c r="F37" s="3">
        <f t="shared" si="0"/>
        <v>9.0262287819959097E-3</v>
      </c>
    </row>
    <row r="38" spans="2:6" x14ac:dyDescent="0.2">
      <c r="B38" s="2" t="s">
        <v>486</v>
      </c>
      <c r="C38" s="3">
        <f t="shared" si="0"/>
        <v>0.32533122859520508</v>
      </c>
      <c r="D38" s="3">
        <f t="shared" si="0"/>
        <v>0.32175276604431924</v>
      </c>
      <c r="E38" s="3">
        <f t="shared" si="0"/>
        <v>0.32138539459807214</v>
      </c>
      <c r="F38" s="3">
        <f t="shared" si="0"/>
        <v>0.32421999219393094</v>
      </c>
    </row>
    <row r="39" spans="2:6" x14ac:dyDescent="0.2">
      <c r="B39" s="2" t="s">
        <v>389</v>
      </c>
      <c r="C39" s="3">
        <f>SUMIF($A$3:$A$28,$B39,C$3:C$28)/1000000</f>
        <v>1.8909781319912971</v>
      </c>
      <c r="D39" s="3">
        <f>SUMIF($A$3:$A$28,$B39,D$3:D$28)/1000000</f>
        <v>2.026008887510327</v>
      </c>
      <c r="E39" s="3">
        <f>SUMIF($A$3:$A$28,$B39,E$3:E$28)/1000000</f>
        <v>2.0360575236675578</v>
      </c>
      <c r="F39" s="3">
        <f>SUMIF($A$3:$A$28,$B39,F$3:F$28)/1000000</f>
        <v>2.1742543069847433</v>
      </c>
    </row>
    <row r="40" spans="2:6" x14ac:dyDescent="0.2">
      <c r="B40" s="2" t="s">
        <v>21</v>
      </c>
      <c r="C40" s="3">
        <f>SUMIF($A$3:$A$28,$B40,C$3:C$28)/1000000</f>
        <v>3.7593901666331084</v>
      </c>
      <c r="D40" s="3">
        <f>SUMIF($A$3:$A$28,$B40,D$3:D$28)/1000000</f>
        <v>3.7113301660667508</v>
      </c>
      <c r="E40" s="3">
        <f>SUMIF($A$3:$A$28,$B40,E$3:E$28)/1000000</f>
        <v>3.8868041206257957</v>
      </c>
      <c r="F40" s="3">
        <f>SUMIF($A$3:$A$28,$B40,F$3:F$28)/1000000</f>
        <v>3.9504567993246162</v>
      </c>
    </row>
    <row r="41" spans="2:6" x14ac:dyDescent="0.2">
      <c r="B41" s="2" t="s">
        <v>311</v>
      </c>
      <c r="C41" s="3">
        <f>SUMIF($A$3:$A$28,$B41,C$3:C$28)/1000000</f>
        <v>0.9576513017127618</v>
      </c>
      <c r="D41" s="3">
        <f>SUMIF($A$3:$A$28,$B41,D$3:D$28)/1000000</f>
        <v>0.94585081045327191</v>
      </c>
      <c r="E41" s="3">
        <f>SUMIF($A$3:$A$28,$B41,E$3:E$28)/1000000</f>
        <v>0.94839570619816649</v>
      </c>
      <c r="F41" s="3">
        <f>SUMIF($A$3:$A$28,$B41,F$3:F$28)/1000000</f>
        <v>0.95063260612139999</v>
      </c>
    </row>
    <row r="42" spans="2:6" x14ac:dyDescent="0.2">
      <c r="B42" s="2" t="s">
        <v>22</v>
      </c>
      <c r="C42" s="3">
        <f>SUM(C35:C41)</f>
        <v>9.4495581408614999</v>
      </c>
      <c r="D42" s="3">
        <f>SUM(D35:D41)</f>
        <v>9.5113632093008427</v>
      </c>
      <c r="E42" s="3">
        <f>SUM(E35:E41)</f>
        <v>9.6636340883712819</v>
      </c>
      <c r="F42" s="3">
        <f>SUM(F35:F41)</f>
        <v>10.001942938607829</v>
      </c>
    </row>
    <row r="43" spans="2:6" x14ac:dyDescent="0.2">
      <c r="C43" s="3"/>
      <c r="D43" s="3"/>
      <c r="E43" s="3"/>
      <c r="F43" s="3"/>
    </row>
    <row r="44" spans="2:6" x14ac:dyDescent="0.2">
      <c r="B44" s="2" t="s">
        <v>32</v>
      </c>
      <c r="C44" s="3">
        <f>C42-(C29/1000000)</f>
        <v>0</v>
      </c>
      <c r="D44" s="3">
        <f>D42-(D29/1000000)</f>
        <v>0</v>
      </c>
      <c r="E44" s="3">
        <f>E42-(E29/1000000)</f>
        <v>0</v>
      </c>
      <c r="F44" s="3">
        <f>F42-(F29/1000000)</f>
        <v>0</v>
      </c>
    </row>
    <row r="46" spans="2:6" x14ac:dyDescent="0.2">
      <c r="B46" s="2" t="s">
        <v>396</v>
      </c>
      <c r="C46" s="2">
        <v>97.86</v>
      </c>
      <c r="D46" s="2">
        <v>98.28</v>
      </c>
      <c r="E46" s="2">
        <v>99.57</v>
      </c>
    </row>
  </sheetData>
  <mergeCells count="1">
    <mergeCell ref="C1:F1"/>
  </mergeCells>
  <pageMargins left="0.7" right="0.7" top="0.75" bottom="0.75" header="0.3" footer="0.3"/>
  <pageSetup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FBEE5-4C9F-4087-84EC-DF62FB2E11B9}">
  <dimension ref="A1:Y4407"/>
  <sheetViews>
    <sheetView workbookViewId="0">
      <selection activeCell="D2" sqref="D2:L2"/>
    </sheetView>
  </sheetViews>
  <sheetFormatPr defaultRowHeight="15" x14ac:dyDescent="0.25"/>
  <cols>
    <col min="2" max="2" width="16" customWidth="1"/>
    <col min="3" max="3" width="19" bestFit="1" customWidth="1"/>
    <col min="4" max="4" width="17.140625" customWidth="1"/>
    <col min="5" max="5" width="18" bestFit="1" customWidth="1"/>
    <col min="6" max="6" width="10.28515625" customWidth="1"/>
    <col min="7" max="7" width="19.5703125" bestFit="1" customWidth="1"/>
    <col min="8" max="10" width="11.5703125" bestFit="1" customWidth="1"/>
    <col min="11" max="13" width="14.42578125" bestFit="1" customWidth="1"/>
    <col min="14" max="14" width="22.7109375" bestFit="1" customWidth="1"/>
    <col min="15" max="15" width="17.42578125" customWidth="1"/>
    <col min="16" max="16" width="14.85546875" bestFit="1" customWidth="1"/>
    <col min="17" max="17" width="15.5703125" bestFit="1" customWidth="1"/>
    <col min="18" max="18" width="14.7109375" bestFit="1" customWidth="1"/>
    <col min="19" max="19" width="12.5703125" bestFit="1" customWidth="1"/>
    <col min="20" max="20" width="6.42578125" customWidth="1"/>
    <col min="21" max="21" width="5.7109375" bestFit="1" customWidth="1"/>
    <col min="22" max="22" width="14.85546875" bestFit="1" customWidth="1"/>
    <col min="23" max="23" width="15.5703125" bestFit="1" customWidth="1"/>
    <col min="24" max="24" width="14.7109375" bestFit="1" customWidth="1"/>
    <col min="25" max="25" width="12.5703125" bestFit="1" customWidth="1"/>
  </cols>
  <sheetData>
    <row r="1" spans="1:12" x14ac:dyDescent="0.25">
      <c r="D1" t="s">
        <v>404</v>
      </c>
    </row>
    <row r="2" spans="1:12" x14ac:dyDescent="0.25">
      <c r="A2" t="s">
        <v>403</v>
      </c>
      <c r="B2" t="s">
        <v>411</v>
      </c>
      <c r="C2" t="s">
        <v>391</v>
      </c>
      <c r="D2">
        <v>1990</v>
      </c>
      <c r="E2">
        <v>2000</v>
      </c>
      <c r="F2">
        <v>2010</v>
      </c>
      <c r="G2">
        <v>2015</v>
      </c>
      <c r="H2">
        <v>2016</v>
      </c>
      <c r="I2">
        <v>2017</v>
      </c>
      <c r="J2">
        <v>2018</v>
      </c>
      <c r="K2">
        <v>2019</v>
      </c>
      <c r="L2">
        <v>2020</v>
      </c>
    </row>
    <row r="3" spans="1:12" x14ac:dyDescent="0.25">
      <c r="A3" s="7">
        <v>120286</v>
      </c>
      <c r="B3">
        <v>157.19999999999999</v>
      </c>
      <c r="C3" t="s">
        <v>399</v>
      </c>
      <c r="D3">
        <v>20.7</v>
      </c>
      <c r="E3">
        <v>24.48</v>
      </c>
      <c r="F3">
        <v>21.78</v>
      </c>
      <c r="G3">
        <v>21.42</v>
      </c>
      <c r="H3">
        <v>21.56</v>
      </c>
      <c r="I3">
        <v>21.53</v>
      </c>
      <c r="J3">
        <v>22.33</v>
      </c>
      <c r="K3" s="12">
        <f>K15/J15*J3</f>
        <v>22.299954556994159</v>
      </c>
      <c r="L3" s="12">
        <f t="shared" ref="L3" si="0">L15/K15*K3</f>
        <v>18.282085173902004</v>
      </c>
    </row>
    <row r="4" spans="1:12" x14ac:dyDescent="0.25">
      <c r="A4" s="7">
        <v>138874</v>
      </c>
      <c r="B4">
        <v>161.30000000000001</v>
      </c>
      <c r="C4" t="s">
        <v>400</v>
      </c>
      <c r="D4">
        <v>4.22</v>
      </c>
      <c r="E4">
        <v>7.72</v>
      </c>
      <c r="F4">
        <v>7.54</v>
      </c>
      <c r="G4">
        <v>8.15</v>
      </c>
      <c r="H4">
        <v>8.61</v>
      </c>
      <c r="I4">
        <v>8.3360000000000003</v>
      </c>
      <c r="J4">
        <v>8.8699999999999992</v>
      </c>
      <c r="K4" s="45">
        <f>K16/J16*J4</f>
        <v>9.2563269380769331</v>
      </c>
      <c r="L4" s="45">
        <f>(3.7/4.1)*K4</f>
        <v>8.3532706514352828</v>
      </c>
    </row>
    <row r="6" spans="1:12" x14ac:dyDescent="0.25">
      <c r="C6" t="s">
        <v>399</v>
      </c>
      <c r="D6" s="12">
        <f t="shared" ref="D6:G6" si="1">D3*$S$49</f>
        <v>1.7434776319776077</v>
      </c>
      <c r="E6" s="12">
        <f t="shared" si="1"/>
        <v>2.0618518082517796</v>
      </c>
      <c r="F6" s="12">
        <f t="shared" si="1"/>
        <v>1.8344416823416569</v>
      </c>
      <c r="G6" s="12">
        <f t="shared" si="1"/>
        <v>1.8041203322203074</v>
      </c>
      <c r="H6" s="12">
        <f>H3*$S$49</f>
        <v>1.8159119683786098</v>
      </c>
      <c r="I6" s="12">
        <f>I3*$S$43</f>
        <v>1.798781037207861</v>
      </c>
      <c r="J6" s="12">
        <f>J3*$S$44</f>
        <v>1.8708063981379361</v>
      </c>
      <c r="K6" s="12">
        <f>K3*$S$45</f>
        <v>1.8775170194616739</v>
      </c>
      <c r="L6" s="12">
        <f>L3*$S$46</f>
        <v>1.5430973458151178</v>
      </c>
    </row>
    <row r="7" spans="1:12" x14ac:dyDescent="0.25">
      <c r="C7" t="s">
        <v>400</v>
      </c>
      <c r="D7" s="12">
        <f t="shared" ref="D7:G7" si="2">D4*$Y$49</f>
        <v>0.48041463398939338</v>
      </c>
      <c r="E7" s="12">
        <f t="shared" si="2"/>
        <v>0.87886279014173385</v>
      </c>
      <c r="F7" s="12">
        <f t="shared" si="2"/>
        <v>0.85837117068247071</v>
      </c>
      <c r="G7" s="12">
        <f t="shared" si="2"/>
        <v>0.92781499218330721</v>
      </c>
      <c r="H7" s="12">
        <f>H4*$Y$49</f>
        <v>0.98018246413475751</v>
      </c>
      <c r="I7" s="12">
        <f>I4*$Y$43</f>
        <v>0.93644325542628282</v>
      </c>
      <c r="J7" s="12">
        <f>J4*$Y$44</f>
        <v>1.0036348405469613</v>
      </c>
      <c r="K7" s="12">
        <f t="shared" ref="K7:L7" si="3">K4*$Y$44</f>
        <v>1.0473474870966615</v>
      </c>
      <c r="L7" s="12">
        <f t="shared" si="3"/>
        <v>0.94516724445308486</v>
      </c>
    </row>
    <row r="11" spans="1:12" x14ac:dyDescent="0.25">
      <c r="A11" t="s">
        <v>374</v>
      </c>
    </row>
    <row r="12" spans="1:12" x14ac:dyDescent="0.25">
      <c r="A12">
        <v>2204.62</v>
      </c>
    </row>
    <row r="13" spans="1:12" x14ac:dyDescent="0.25">
      <c r="K13" s="8"/>
    </row>
    <row r="14" spans="1:12" x14ac:dyDescent="0.25">
      <c r="B14" s="25" t="s">
        <v>402</v>
      </c>
    </row>
    <row r="15" spans="1:12" x14ac:dyDescent="0.25">
      <c r="B15" t="s">
        <v>399</v>
      </c>
      <c r="C15" t="s">
        <v>401</v>
      </c>
      <c r="D15" s="7">
        <v>6803.1</v>
      </c>
      <c r="E15" s="7">
        <v>7377</v>
      </c>
      <c r="F15" s="7">
        <v>7367.4</v>
      </c>
      <c r="G15" s="7">
        <v>7427.7</v>
      </c>
      <c r="H15" s="7">
        <v>7584.8</v>
      </c>
      <c r="I15" s="7">
        <v>7603.4</v>
      </c>
      <c r="J15" s="7">
        <v>7878</v>
      </c>
      <c r="K15" s="7">
        <v>7867.4</v>
      </c>
      <c r="L15" s="7">
        <v>6449.9</v>
      </c>
    </row>
    <row r="16" spans="1:12" x14ac:dyDescent="0.25">
      <c r="B16" t="s">
        <v>400</v>
      </c>
      <c r="C16" t="s">
        <v>401</v>
      </c>
      <c r="D16" s="7">
        <f t="shared" ref="D16:K16" si="4">SUM(D19:D22)/366</f>
        <v>1349.6338797814208</v>
      </c>
      <c r="E16" s="7">
        <f t="shared" si="4"/>
        <v>2185.4918032786886</v>
      </c>
      <c r="F16" s="7">
        <f t="shared" si="4"/>
        <v>1966.0655737704917</v>
      </c>
      <c r="G16" s="7">
        <f t="shared" si="4"/>
        <v>2170.3005464480875</v>
      </c>
      <c r="H16" s="7">
        <f t="shared" si="4"/>
        <v>2198.7076502732239</v>
      </c>
      <c r="I16" s="7">
        <f t="shared" si="4"/>
        <v>2251.9207650273224</v>
      </c>
      <c r="J16" s="7">
        <f t="shared" si="4"/>
        <v>2434.4945355191257</v>
      </c>
      <c r="K16" s="7">
        <f t="shared" si="4"/>
        <v>2540.5273224043717</v>
      </c>
      <c r="L16" s="7"/>
    </row>
    <row r="17" spans="1:25" x14ac:dyDescent="0.25">
      <c r="G17" s="18"/>
      <c r="H17" s="18"/>
      <c r="I17" s="18"/>
      <c r="J17" s="18"/>
      <c r="K17" s="18"/>
    </row>
    <row r="18" spans="1:25" x14ac:dyDescent="0.25">
      <c r="A18" s="22" t="s">
        <v>405</v>
      </c>
    </row>
    <row r="19" spans="1:25" x14ac:dyDescent="0.25">
      <c r="B19" t="s">
        <v>407</v>
      </c>
      <c r="C19" t="s">
        <v>406</v>
      </c>
      <c r="D19" s="7">
        <v>358744</v>
      </c>
      <c r="E19" s="7">
        <v>562643</v>
      </c>
      <c r="F19" s="7">
        <v>616779</v>
      </c>
      <c r="G19" s="7">
        <v>675752</v>
      </c>
      <c r="H19" s="7">
        <v>677574</v>
      </c>
      <c r="I19" s="7">
        <v>702524</v>
      </c>
      <c r="J19" s="7">
        <v>731479</v>
      </c>
      <c r="K19" s="7">
        <v>729066</v>
      </c>
    </row>
    <row r="20" spans="1:25" x14ac:dyDescent="0.25">
      <c r="B20" t="s">
        <v>408</v>
      </c>
      <c r="C20" t="s">
        <v>406</v>
      </c>
      <c r="D20" s="7">
        <v>73056</v>
      </c>
      <c r="E20" s="7">
        <v>40416</v>
      </c>
      <c r="F20" s="7">
        <v>58376</v>
      </c>
      <c r="G20" s="7">
        <v>79264</v>
      </c>
      <c r="H20" s="7">
        <v>77542</v>
      </c>
      <c r="I20" s="7">
        <v>82034</v>
      </c>
      <c r="J20" s="7">
        <v>88264</v>
      </c>
      <c r="K20" s="7">
        <v>91208</v>
      </c>
    </row>
    <row r="21" spans="1:25" x14ac:dyDescent="0.25">
      <c r="B21" t="s">
        <v>409</v>
      </c>
      <c r="C21" t="s">
        <v>406</v>
      </c>
      <c r="D21" s="7">
        <v>53425</v>
      </c>
      <c r="E21" s="7">
        <v>59389</v>
      </c>
      <c r="F21" s="7">
        <v>39644</v>
      </c>
      <c r="G21" s="7">
        <v>34577</v>
      </c>
      <c r="H21" s="7">
        <v>43710</v>
      </c>
      <c r="I21" s="7">
        <v>38845</v>
      </c>
      <c r="J21" s="7">
        <v>60692</v>
      </c>
      <c r="K21" s="7">
        <v>69768</v>
      </c>
    </row>
    <row r="22" spans="1:25" x14ac:dyDescent="0.25">
      <c r="B22" t="s">
        <v>410</v>
      </c>
      <c r="C22" t="s">
        <v>406</v>
      </c>
      <c r="D22" s="7">
        <v>8741</v>
      </c>
      <c r="E22" s="7">
        <v>137442</v>
      </c>
      <c r="F22" s="7">
        <v>4781</v>
      </c>
      <c r="G22" s="7">
        <v>4737</v>
      </c>
      <c r="H22" s="7">
        <v>5901</v>
      </c>
      <c r="I22" s="7">
        <v>800</v>
      </c>
      <c r="J22" s="7">
        <v>10590</v>
      </c>
      <c r="K22" s="7">
        <v>39791</v>
      </c>
    </row>
    <row r="23" spans="1:25" x14ac:dyDescent="0.25">
      <c r="D23" s="7">
        <f t="shared" ref="D23:K23" si="5">SUM(D19:D22)</f>
        <v>493966</v>
      </c>
      <c r="E23" s="7">
        <f t="shared" si="5"/>
        <v>799890</v>
      </c>
      <c r="F23" s="7">
        <f t="shared" si="5"/>
        <v>719580</v>
      </c>
      <c r="G23" s="7">
        <f t="shared" si="5"/>
        <v>794330</v>
      </c>
      <c r="H23" s="7">
        <f t="shared" si="5"/>
        <v>804727</v>
      </c>
      <c r="I23" s="7">
        <f t="shared" si="5"/>
        <v>824203</v>
      </c>
      <c r="J23" s="7">
        <f t="shared" si="5"/>
        <v>891025</v>
      </c>
      <c r="K23" s="7">
        <f t="shared" si="5"/>
        <v>929833</v>
      </c>
    </row>
    <row r="24" spans="1:25" x14ac:dyDescent="0.25">
      <c r="D24" s="7"/>
      <c r="E24" s="7"/>
      <c r="F24" s="7"/>
      <c r="G24" s="7"/>
      <c r="H24" s="7"/>
      <c r="I24" s="7"/>
      <c r="J24" s="7"/>
      <c r="K24" s="7"/>
    </row>
    <row r="25" spans="1:25" ht="45" x14ac:dyDescent="0.25">
      <c r="A25" s="22" t="s">
        <v>481</v>
      </c>
      <c r="N25" s="39"/>
      <c r="O25" t="s">
        <v>423</v>
      </c>
      <c r="P25" s="41" t="s">
        <v>416</v>
      </c>
      <c r="Q25" s="41" t="s">
        <v>417</v>
      </c>
      <c r="R25" s="41" t="s">
        <v>418</v>
      </c>
      <c r="S25" s="41" t="s">
        <v>419</v>
      </c>
      <c r="U25" t="s">
        <v>424</v>
      </c>
      <c r="V25" s="41" t="s">
        <v>416</v>
      </c>
      <c r="W25" s="41" t="s">
        <v>417</v>
      </c>
      <c r="X25" s="41" t="s">
        <v>418</v>
      </c>
      <c r="Y25" s="41" t="s">
        <v>419</v>
      </c>
    </row>
    <row r="26" spans="1:25" x14ac:dyDescent="0.25">
      <c r="A26" t="s">
        <v>193</v>
      </c>
      <c r="B26" t="s">
        <v>414</v>
      </c>
      <c r="C26" t="s">
        <v>482</v>
      </c>
      <c r="D26" t="s">
        <v>180</v>
      </c>
      <c r="E26" t="s">
        <v>414</v>
      </c>
      <c r="F26" t="s">
        <v>233</v>
      </c>
      <c r="G26" t="s">
        <v>229</v>
      </c>
      <c r="H26" t="s">
        <v>415</v>
      </c>
      <c r="I26" t="s">
        <v>416</v>
      </c>
      <c r="J26" t="s">
        <v>417</v>
      </c>
      <c r="K26" t="s">
        <v>418</v>
      </c>
      <c r="L26" t="s">
        <v>419</v>
      </c>
      <c r="M26" t="s">
        <v>420</v>
      </c>
      <c r="O26">
        <v>2017</v>
      </c>
      <c r="P26" s="7">
        <f>SUMIFS(I$27:I$4407,$B$27:$B$4407,DATE($O26,7,1),$H$27:$H$4407,$O$25)</f>
        <v>17688</v>
      </c>
      <c r="Q26" s="7">
        <f t="shared" ref="Q26:Q30" si="6">SUMIFS(J$27:J$4407,$B$27:$B$4407,DATE($O26,7,1),$H$27:$H$4407,$O$25)</f>
        <v>9451</v>
      </c>
      <c r="R26" s="7">
        <f t="shared" ref="R26:R30" si="7">SUMIFS(K$27:K$4407,$B$27:$B$4407,DATE($O26,7,1),$H$27:$H$4407,$O$25)</f>
        <v>27139</v>
      </c>
      <c r="S26" s="7">
        <f t="shared" ref="S26:S30" si="8">SUMIFS(L$27:L$4407,$B$27:$B$4407,DATE($O26,7,1),$H$27:$H$4407,$O$25)</f>
        <v>4797669</v>
      </c>
      <c r="U26">
        <v>2017</v>
      </c>
      <c r="V26" s="7">
        <f>SUMIFS(I$27:I$4407,$B$27:$B$4407,DATE($U26,7,1),$H$27:$H$4407,$U$25)</f>
        <v>14</v>
      </c>
      <c r="W26" s="7">
        <f t="shared" ref="W26:W30" si="9">SUMIFS(J$27:J$4407,$B$27:$B$4407,DATE($U26,7,1),$H$27:$H$4407,$U$25)</f>
        <v>1</v>
      </c>
      <c r="X26" s="7">
        <f t="shared" ref="X26:X30" si="10">SUMIFS(K$27:K$4407,$B$27:$B$4407,DATE($U26,7,1),$H$27:$H$4407,$U$25)</f>
        <v>15</v>
      </c>
      <c r="Y26" s="7">
        <f t="shared" ref="Y26:Y30" si="11">SUMIFS(L$27:L$4407,$B$27:$B$4407,DATE($U26,7,1),$H$27:$H$4407,$U$25)</f>
        <v>1281356</v>
      </c>
    </row>
    <row r="27" spans="1:25" x14ac:dyDescent="0.25">
      <c r="A27">
        <v>0</v>
      </c>
      <c r="B27" s="40">
        <f>DATE(D27,C27,1)</f>
        <v>42736</v>
      </c>
      <c r="C27">
        <v>1</v>
      </c>
      <c r="D27">
        <f>VALUE(RIGHT(E27,4))</f>
        <v>2017</v>
      </c>
      <c r="E27" t="s">
        <v>421</v>
      </c>
      <c r="F27" t="s">
        <v>422</v>
      </c>
      <c r="G27" t="s">
        <v>37</v>
      </c>
      <c r="H27" t="s">
        <v>423</v>
      </c>
      <c r="I27">
        <v>0</v>
      </c>
      <c r="J27">
        <v>0</v>
      </c>
      <c r="K27">
        <v>0</v>
      </c>
      <c r="L27">
        <v>2</v>
      </c>
      <c r="M27">
        <v>2</v>
      </c>
      <c r="O27">
        <v>2018</v>
      </c>
      <c r="P27" s="7">
        <f t="shared" ref="P27:P30" si="12">SUMIFS(I$27:I$4407,$B$27:$B$4407,DATE($O27,7,1),$H$27:$H$4407,$O$25)</f>
        <v>23882</v>
      </c>
      <c r="Q27" s="7">
        <f t="shared" si="6"/>
        <v>12997</v>
      </c>
      <c r="R27" s="7">
        <f t="shared" si="7"/>
        <v>36879</v>
      </c>
      <c r="S27" s="7">
        <f t="shared" si="8"/>
        <v>4877169</v>
      </c>
      <c r="U27">
        <v>2018</v>
      </c>
      <c r="V27" s="7">
        <f t="shared" ref="V27:V30" si="13">SUMIFS(I$27:I$4407,$B$27:$B$4407,DATE($U27,7,1),$H$27:$H$4407,$U$25)</f>
        <v>13</v>
      </c>
      <c r="W27" s="7">
        <f t="shared" si="9"/>
        <v>1</v>
      </c>
      <c r="X27" s="7">
        <f t="shared" si="10"/>
        <v>14</v>
      </c>
      <c r="Y27" s="7">
        <f t="shared" si="11"/>
        <v>1292230</v>
      </c>
    </row>
    <row r="28" spans="1:25" x14ac:dyDescent="0.25">
      <c r="A28">
        <v>0</v>
      </c>
      <c r="B28" s="40">
        <f t="shared" ref="B28:B91" si="14">DATE(D28,C28,1)</f>
        <v>42736</v>
      </c>
      <c r="C28">
        <v>1</v>
      </c>
      <c r="D28">
        <f t="shared" ref="D28:D91" si="15">VALUE(RIGHT(E28,4))</f>
        <v>2017</v>
      </c>
      <c r="E28" t="s">
        <v>421</v>
      </c>
      <c r="F28" t="s">
        <v>422</v>
      </c>
      <c r="G28" t="s">
        <v>37</v>
      </c>
      <c r="H28" t="s">
        <v>424</v>
      </c>
      <c r="I28">
        <v>0</v>
      </c>
      <c r="J28">
        <v>0</v>
      </c>
      <c r="K28">
        <v>0</v>
      </c>
      <c r="L28">
        <v>1</v>
      </c>
      <c r="M28">
        <v>1</v>
      </c>
      <c r="O28">
        <v>2019</v>
      </c>
      <c r="P28" s="7">
        <f t="shared" si="12"/>
        <v>34530</v>
      </c>
      <c r="Q28" s="7">
        <f t="shared" si="6"/>
        <v>16294</v>
      </c>
      <c r="R28" s="7">
        <f t="shared" si="7"/>
        <v>50824</v>
      </c>
      <c r="S28" s="7">
        <f t="shared" si="8"/>
        <v>4955391</v>
      </c>
      <c r="U28">
        <v>2019</v>
      </c>
      <c r="V28" s="7">
        <f t="shared" si="13"/>
        <v>11</v>
      </c>
      <c r="W28" s="7">
        <f t="shared" si="9"/>
        <v>1</v>
      </c>
      <c r="X28" s="7">
        <f t="shared" si="10"/>
        <v>12</v>
      </c>
      <c r="Y28" s="7">
        <f t="shared" si="11"/>
        <v>1303677</v>
      </c>
    </row>
    <row r="29" spans="1:25" x14ac:dyDescent="0.25">
      <c r="A29">
        <v>1</v>
      </c>
      <c r="B29" s="40">
        <f t="shared" si="14"/>
        <v>42736</v>
      </c>
      <c r="C29">
        <v>1</v>
      </c>
      <c r="D29">
        <f t="shared" si="15"/>
        <v>2017</v>
      </c>
      <c r="E29" t="s">
        <v>421</v>
      </c>
      <c r="F29" t="s">
        <v>331</v>
      </c>
      <c r="G29" t="s">
        <v>37</v>
      </c>
      <c r="H29" t="s">
        <v>423</v>
      </c>
      <c r="I29">
        <v>2</v>
      </c>
      <c r="J29">
        <v>0</v>
      </c>
      <c r="K29">
        <v>2</v>
      </c>
      <c r="L29" s="8">
        <v>12364</v>
      </c>
      <c r="M29" s="8">
        <v>12366</v>
      </c>
      <c r="O29">
        <v>2020</v>
      </c>
      <c r="P29" s="7">
        <f t="shared" si="12"/>
        <v>44072</v>
      </c>
      <c r="Q29" s="7">
        <f t="shared" si="6"/>
        <v>17893</v>
      </c>
      <c r="R29" s="7">
        <f t="shared" si="7"/>
        <v>61965</v>
      </c>
      <c r="S29" s="7">
        <f t="shared" si="8"/>
        <v>4926255</v>
      </c>
      <c r="U29">
        <v>2020</v>
      </c>
      <c r="V29" s="7">
        <f t="shared" si="13"/>
        <v>14</v>
      </c>
      <c r="W29" s="7">
        <f t="shared" si="9"/>
        <v>1</v>
      </c>
      <c r="X29" s="7">
        <f t="shared" si="10"/>
        <v>15</v>
      </c>
      <c r="Y29" s="7">
        <f t="shared" si="11"/>
        <v>1310016</v>
      </c>
    </row>
    <row r="30" spans="1:25" x14ac:dyDescent="0.25">
      <c r="A30">
        <v>1</v>
      </c>
      <c r="B30" s="40">
        <f t="shared" si="14"/>
        <v>42736</v>
      </c>
      <c r="C30">
        <v>1</v>
      </c>
      <c r="D30">
        <f t="shared" si="15"/>
        <v>2017</v>
      </c>
      <c r="E30" t="s">
        <v>421</v>
      </c>
      <c r="F30" t="s">
        <v>331</v>
      </c>
      <c r="G30" t="s">
        <v>37</v>
      </c>
      <c r="H30" t="s">
        <v>424</v>
      </c>
      <c r="I30">
        <v>0</v>
      </c>
      <c r="J30">
        <v>0</v>
      </c>
      <c r="K30">
        <v>0</v>
      </c>
      <c r="L30" s="8">
        <v>5265</v>
      </c>
      <c r="M30" s="8">
        <v>5265</v>
      </c>
      <c r="O30">
        <v>2021</v>
      </c>
      <c r="P30" s="7">
        <f t="shared" si="12"/>
        <v>57066</v>
      </c>
      <c r="Q30" s="7">
        <f t="shared" si="6"/>
        <v>20845</v>
      </c>
      <c r="R30" s="7">
        <f t="shared" si="7"/>
        <v>77911</v>
      </c>
      <c r="S30" s="7">
        <f t="shared" si="8"/>
        <v>4823188</v>
      </c>
      <c r="U30">
        <v>2021</v>
      </c>
      <c r="V30" s="7">
        <f t="shared" si="13"/>
        <v>349</v>
      </c>
      <c r="W30" s="7">
        <f t="shared" si="9"/>
        <v>0</v>
      </c>
      <c r="X30" s="7">
        <f t="shared" si="10"/>
        <v>349</v>
      </c>
      <c r="Y30" s="7">
        <f t="shared" si="11"/>
        <v>1282607</v>
      </c>
    </row>
    <row r="31" spans="1:25" x14ac:dyDescent="0.25">
      <c r="A31">
        <v>1</v>
      </c>
      <c r="B31" s="40">
        <f t="shared" si="14"/>
        <v>42736</v>
      </c>
      <c r="C31">
        <v>1</v>
      </c>
      <c r="D31">
        <f t="shared" si="15"/>
        <v>2017</v>
      </c>
      <c r="E31" t="s">
        <v>421</v>
      </c>
      <c r="F31" t="s">
        <v>332</v>
      </c>
      <c r="G31" t="s">
        <v>37</v>
      </c>
      <c r="H31" t="s">
        <v>423</v>
      </c>
      <c r="I31">
        <v>4</v>
      </c>
      <c r="J31">
        <v>4</v>
      </c>
      <c r="K31">
        <v>8</v>
      </c>
      <c r="L31" s="8">
        <v>12505</v>
      </c>
      <c r="M31" s="8">
        <v>12513</v>
      </c>
    </row>
    <row r="32" spans="1:25" x14ac:dyDescent="0.25">
      <c r="A32">
        <v>1</v>
      </c>
      <c r="B32" s="40">
        <f t="shared" si="14"/>
        <v>42736</v>
      </c>
      <c r="C32">
        <v>1</v>
      </c>
      <c r="D32">
        <f t="shared" si="15"/>
        <v>2017</v>
      </c>
      <c r="E32" t="s">
        <v>421</v>
      </c>
      <c r="F32" t="s">
        <v>332</v>
      </c>
      <c r="G32" t="s">
        <v>37</v>
      </c>
      <c r="H32" t="s">
        <v>424</v>
      </c>
      <c r="I32">
        <v>0</v>
      </c>
      <c r="J32">
        <v>0</v>
      </c>
      <c r="K32">
        <v>0</v>
      </c>
      <c r="L32" s="8">
        <v>6730</v>
      </c>
      <c r="M32" s="8">
        <v>6730</v>
      </c>
    </row>
    <row r="33" spans="1:25" x14ac:dyDescent="0.25">
      <c r="A33">
        <v>0</v>
      </c>
      <c r="B33" s="40">
        <f t="shared" si="14"/>
        <v>42736</v>
      </c>
      <c r="C33">
        <v>1</v>
      </c>
      <c r="D33">
        <f t="shared" si="15"/>
        <v>2017</v>
      </c>
      <c r="E33" t="s">
        <v>421</v>
      </c>
      <c r="F33" t="s">
        <v>333</v>
      </c>
      <c r="G33" t="s">
        <v>37</v>
      </c>
      <c r="H33" t="s">
        <v>423</v>
      </c>
      <c r="I33">
        <v>134</v>
      </c>
      <c r="J33">
        <v>129</v>
      </c>
      <c r="K33">
        <v>263</v>
      </c>
      <c r="L33" s="8">
        <v>130724</v>
      </c>
      <c r="M33" s="8">
        <v>130987</v>
      </c>
    </row>
    <row r="34" spans="1:25" x14ac:dyDescent="0.25">
      <c r="A34">
        <v>0</v>
      </c>
      <c r="B34" s="40">
        <f t="shared" si="14"/>
        <v>42736</v>
      </c>
      <c r="C34">
        <v>1</v>
      </c>
      <c r="D34">
        <f t="shared" si="15"/>
        <v>2017</v>
      </c>
      <c r="E34" t="s">
        <v>421</v>
      </c>
      <c r="F34" t="s">
        <v>333</v>
      </c>
      <c r="G34" t="s">
        <v>37</v>
      </c>
      <c r="H34" t="s">
        <v>424</v>
      </c>
      <c r="I34">
        <v>0</v>
      </c>
      <c r="J34">
        <v>0</v>
      </c>
      <c r="K34">
        <v>0</v>
      </c>
      <c r="L34" s="8">
        <v>41267</v>
      </c>
      <c r="M34" s="8">
        <v>41267</v>
      </c>
      <c r="O34" t="s">
        <v>483</v>
      </c>
    </row>
    <row r="35" spans="1:25" x14ac:dyDescent="0.25">
      <c r="A35">
        <v>0</v>
      </c>
      <c r="B35" s="40">
        <f t="shared" si="14"/>
        <v>42736</v>
      </c>
      <c r="C35">
        <v>1</v>
      </c>
      <c r="D35">
        <f t="shared" si="15"/>
        <v>2017</v>
      </c>
      <c r="E35" t="s">
        <v>421</v>
      </c>
      <c r="F35" t="s">
        <v>119</v>
      </c>
      <c r="G35" t="s">
        <v>37</v>
      </c>
      <c r="H35" t="s">
        <v>423</v>
      </c>
      <c r="I35">
        <v>71</v>
      </c>
      <c r="J35">
        <v>35</v>
      </c>
      <c r="K35">
        <v>106</v>
      </c>
      <c r="L35" s="8">
        <v>54078</v>
      </c>
      <c r="M35" s="8">
        <v>54184</v>
      </c>
      <c r="O35">
        <v>2017</v>
      </c>
      <c r="P35" s="7">
        <f>SUMIFS(I$27:I$4407,$B$27:$B$4407,DATE($O35,7,1),$H$27:$H$4407,$O$25,$A$27:$A$4407,1)</f>
        <v>333</v>
      </c>
      <c r="Q35" s="7">
        <f t="shared" ref="Q35:Q39" si="16">SUMIFS(J$27:J$4407,$B$27:$B$4407,DATE($O35,7,1),$H$27:$H$4407,$O$25,$A$27:$A$4407,1)</f>
        <v>327</v>
      </c>
      <c r="R35" s="7">
        <f t="shared" ref="R35:R39" si="17">SUMIFS(K$27:K$4407,$B$27:$B$4407,DATE($O35,7,1),$H$27:$H$4407,$O$25,$A$27:$A$4407,1)</f>
        <v>660</v>
      </c>
      <c r="S35" s="7">
        <f t="shared" ref="S35:S39" si="18">SUMIFS(L$27:L$4407,$B$27:$B$4407,DATE($O35,7,1),$H$27:$H$4407,$O$25,$A$27:$A$4407,1)</f>
        <v>400834</v>
      </c>
      <c r="U35">
        <v>2017</v>
      </c>
      <c r="V35" s="7">
        <f>SUMIFS(I$27:I$4407,$B$27:$B$4407,DATE($U35,7,1),$H$27:$H$4407,$U$25,$A$27:$A$4407,1)</f>
        <v>1</v>
      </c>
      <c r="W35" s="7">
        <f t="shared" ref="W35:W39" si="19">SUMIFS(J$27:J$4407,$B$27:$B$4407,DATE($U35,7,1),$H$27:$H$4407,$U$25,$A$27:$A$4407,1)</f>
        <v>0</v>
      </c>
      <c r="X35" s="7">
        <f t="shared" ref="X35:X39" si="20">SUMIFS(K$27:K$4407,$B$27:$B$4407,DATE($U35,7,1),$H$27:$H$4407,$U$25,$A$27:$A$4407,1)</f>
        <v>1</v>
      </c>
      <c r="Y35" s="7">
        <f t="shared" ref="Y35:Y39" si="21">SUMIFS(L$27:L$4407,$B$27:$B$4407,DATE($U35,7,1),$H$27:$H$4407,$U$25,$A$27:$A$4407,1)</f>
        <v>143944</v>
      </c>
    </row>
    <row r="36" spans="1:25" x14ac:dyDescent="0.25">
      <c r="A36">
        <v>0</v>
      </c>
      <c r="B36" s="40">
        <f t="shared" si="14"/>
        <v>42736</v>
      </c>
      <c r="C36">
        <v>1</v>
      </c>
      <c r="D36">
        <f t="shared" si="15"/>
        <v>2017</v>
      </c>
      <c r="E36" t="s">
        <v>421</v>
      </c>
      <c r="F36" t="s">
        <v>119</v>
      </c>
      <c r="G36" t="s">
        <v>37</v>
      </c>
      <c r="H36" t="s">
        <v>424</v>
      </c>
      <c r="I36">
        <v>0</v>
      </c>
      <c r="J36">
        <v>0</v>
      </c>
      <c r="K36">
        <v>0</v>
      </c>
      <c r="L36" s="8">
        <v>22146</v>
      </c>
      <c r="M36" s="8">
        <v>22146</v>
      </c>
      <c r="O36">
        <v>2018</v>
      </c>
      <c r="P36" s="7">
        <f t="shared" ref="P36:P39" si="22">SUMIFS(I$27:I$4407,$B$27:$B$4407,DATE($O36,7,1),$H$27:$H$4407,$O$25,$A$27:$A$4407,1)</f>
        <v>455</v>
      </c>
      <c r="Q36" s="7">
        <f t="shared" si="16"/>
        <v>436</v>
      </c>
      <c r="R36" s="7">
        <f t="shared" si="17"/>
        <v>891</v>
      </c>
      <c r="S36" s="7">
        <f t="shared" si="18"/>
        <v>408609</v>
      </c>
      <c r="U36">
        <v>2018</v>
      </c>
      <c r="V36" s="7">
        <f t="shared" ref="V36:V39" si="23">SUMIFS(I$27:I$4407,$B$27:$B$4407,DATE($U36,7,1),$H$27:$H$4407,$U$25,$A$27:$A$4407,1)</f>
        <v>1</v>
      </c>
      <c r="W36" s="7">
        <f t="shared" si="19"/>
        <v>0</v>
      </c>
      <c r="X36" s="7">
        <f t="shared" si="20"/>
        <v>1</v>
      </c>
      <c r="Y36" s="7">
        <f t="shared" si="21"/>
        <v>146215</v>
      </c>
    </row>
    <row r="37" spans="1:25" x14ac:dyDescent="0.25">
      <c r="A37">
        <v>0</v>
      </c>
      <c r="B37" s="40">
        <f t="shared" si="14"/>
        <v>42736</v>
      </c>
      <c r="C37">
        <v>1</v>
      </c>
      <c r="D37">
        <f t="shared" si="15"/>
        <v>2017</v>
      </c>
      <c r="E37" t="s">
        <v>421</v>
      </c>
      <c r="F37" t="s">
        <v>334</v>
      </c>
      <c r="G37" t="s">
        <v>37</v>
      </c>
      <c r="H37" t="s">
        <v>423</v>
      </c>
      <c r="I37">
        <v>77</v>
      </c>
      <c r="J37">
        <v>67</v>
      </c>
      <c r="K37">
        <v>144</v>
      </c>
      <c r="L37" s="8">
        <v>49798</v>
      </c>
      <c r="M37" s="8">
        <v>49942</v>
      </c>
      <c r="O37">
        <v>2019</v>
      </c>
      <c r="P37" s="7">
        <f t="shared" si="22"/>
        <v>697</v>
      </c>
      <c r="Q37" s="7">
        <f t="shared" si="16"/>
        <v>588</v>
      </c>
      <c r="R37" s="7">
        <f t="shared" si="17"/>
        <v>1285</v>
      </c>
      <c r="S37" s="7">
        <f t="shared" si="18"/>
        <v>417213</v>
      </c>
      <c r="U37">
        <v>2019</v>
      </c>
      <c r="V37" s="7">
        <f t="shared" si="23"/>
        <v>1</v>
      </c>
      <c r="W37" s="7">
        <f t="shared" si="19"/>
        <v>0</v>
      </c>
      <c r="X37" s="7">
        <f t="shared" si="20"/>
        <v>1</v>
      </c>
      <c r="Y37" s="7">
        <f t="shared" si="21"/>
        <v>148143</v>
      </c>
    </row>
    <row r="38" spans="1:25" x14ac:dyDescent="0.25">
      <c r="A38">
        <v>0</v>
      </c>
      <c r="B38" s="40">
        <f t="shared" si="14"/>
        <v>42736</v>
      </c>
      <c r="C38">
        <v>1</v>
      </c>
      <c r="D38">
        <f t="shared" si="15"/>
        <v>2017</v>
      </c>
      <c r="E38" t="s">
        <v>421</v>
      </c>
      <c r="F38" t="s">
        <v>334</v>
      </c>
      <c r="G38" t="s">
        <v>37</v>
      </c>
      <c r="H38" t="s">
        <v>424</v>
      </c>
      <c r="I38">
        <v>0</v>
      </c>
      <c r="J38">
        <v>0</v>
      </c>
      <c r="K38">
        <v>0</v>
      </c>
      <c r="L38" s="8">
        <v>21853</v>
      </c>
      <c r="M38" s="8">
        <v>21853</v>
      </c>
      <c r="O38">
        <v>2020</v>
      </c>
      <c r="P38" s="7">
        <f t="shared" si="22"/>
        <v>945</v>
      </c>
      <c r="Q38" s="7">
        <f t="shared" si="16"/>
        <v>657</v>
      </c>
      <c r="R38" s="7">
        <f t="shared" si="17"/>
        <v>1602</v>
      </c>
      <c r="S38" s="7">
        <f t="shared" si="18"/>
        <v>415800</v>
      </c>
      <c r="U38">
        <v>2020</v>
      </c>
      <c r="V38" s="7">
        <f t="shared" si="23"/>
        <v>1</v>
      </c>
      <c r="W38" s="7">
        <f t="shared" si="19"/>
        <v>0</v>
      </c>
      <c r="X38" s="7">
        <f t="shared" si="20"/>
        <v>1</v>
      </c>
      <c r="Y38" s="7">
        <f t="shared" si="21"/>
        <v>150247</v>
      </c>
    </row>
    <row r="39" spans="1:25" x14ac:dyDescent="0.25">
      <c r="A39">
        <v>0</v>
      </c>
      <c r="B39" s="40">
        <f t="shared" si="14"/>
        <v>42736</v>
      </c>
      <c r="C39">
        <v>1</v>
      </c>
      <c r="D39">
        <f t="shared" si="15"/>
        <v>2017</v>
      </c>
      <c r="E39" t="s">
        <v>421</v>
      </c>
      <c r="F39" t="s">
        <v>335</v>
      </c>
      <c r="G39" t="s">
        <v>37</v>
      </c>
      <c r="H39" t="s">
        <v>423</v>
      </c>
      <c r="I39">
        <v>686</v>
      </c>
      <c r="J39">
        <v>448</v>
      </c>
      <c r="K39" s="8">
        <v>1134</v>
      </c>
      <c r="L39" s="8">
        <v>301850</v>
      </c>
      <c r="M39" s="8">
        <v>302984</v>
      </c>
      <c r="O39">
        <v>2021</v>
      </c>
      <c r="P39" s="7">
        <f t="shared" si="22"/>
        <v>1348</v>
      </c>
      <c r="Q39" s="7">
        <f t="shared" si="16"/>
        <v>816</v>
      </c>
      <c r="R39" s="7">
        <f t="shared" si="17"/>
        <v>2164</v>
      </c>
      <c r="S39" s="7">
        <f t="shared" si="18"/>
        <v>410953</v>
      </c>
      <c r="U39">
        <v>2021</v>
      </c>
      <c r="V39" s="7">
        <f t="shared" si="23"/>
        <v>28</v>
      </c>
      <c r="W39" s="7">
        <f t="shared" si="19"/>
        <v>0</v>
      </c>
      <c r="X39" s="7">
        <f t="shared" si="20"/>
        <v>28</v>
      </c>
      <c r="Y39" s="7">
        <f t="shared" si="21"/>
        <v>148012</v>
      </c>
    </row>
    <row r="40" spans="1:25" x14ac:dyDescent="0.25">
      <c r="A40">
        <v>0</v>
      </c>
      <c r="B40" s="40">
        <f t="shared" si="14"/>
        <v>42736</v>
      </c>
      <c r="C40">
        <v>1</v>
      </c>
      <c r="D40">
        <f t="shared" si="15"/>
        <v>2017</v>
      </c>
      <c r="E40" t="s">
        <v>421</v>
      </c>
      <c r="F40" t="s">
        <v>335</v>
      </c>
      <c r="G40" t="s">
        <v>37</v>
      </c>
      <c r="H40" t="s">
        <v>424</v>
      </c>
      <c r="I40">
        <v>0</v>
      </c>
      <c r="J40">
        <v>0</v>
      </c>
      <c r="K40">
        <v>0</v>
      </c>
      <c r="L40" s="8">
        <v>79160</v>
      </c>
      <c r="M40" s="8">
        <v>79160</v>
      </c>
    </row>
    <row r="41" spans="1:25" x14ac:dyDescent="0.25">
      <c r="A41">
        <v>0</v>
      </c>
      <c r="B41" s="40">
        <f t="shared" si="14"/>
        <v>42736</v>
      </c>
      <c r="C41">
        <v>1</v>
      </c>
      <c r="D41">
        <f t="shared" si="15"/>
        <v>2017</v>
      </c>
      <c r="E41" t="s">
        <v>421</v>
      </c>
      <c r="F41" t="s">
        <v>44</v>
      </c>
      <c r="G41" t="s">
        <v>37</v>
      </c>
      <c r="H41" t="s">
        <v>423</v>
      </c>
      <c r="I41">
        <v>0</v>
      </c>
      <c r="J41">
        <v>1</v>
      </c>
      <c r="K41">
        <v>1</v>
      </c>
      <c r="L41" s="8">
        <v>2404</v>
      </c>
      <c r="M41" s="8">
        <v>2405</v>
      </c>
    </row>
    <row r="42" spans="1:25" x14ac:dyDescent="0.25">
      <c r="A42">
        <v>0</v>
      </c>
      <c r="B42" s="40">
        <f t="shared" si="14"/>
        <v>42736</v>
      </c>
      <c r="C42">
        <v>1</v>
      </c>
      <c r="D42">
        <f t="shared" si="15"/>
        <v>2017</v>
      </c>
      <c r="E42" t="s">
        <v>421</v>
      </c>
      <c r="F42" t="s">
        <v>44</v>
      </c>
      <c r="G42" t="s">
        <v>37</v>
      </c>
      <c r="H42" t="s">
        <v>424</v>
      </c>
      <c r="I42">
        <v>0</v>
      </c>
      <c r="J42">
        <v>0</v>
      </c>
      <c r="K42">
        <v>0</v>
      </c>
      <c r="L42" s="8">
        <v>1617</v>
      </c>
      <c r="M42" s="8">
        <v>1617</v>
      </c>
      <c r="O42" t="s">
        <v>484</v>
      </c>
    </row>
    <row r="43" spans="1:25" x14ac:dyDescent="0.25">
      <c r="A43">
        <v>0</v>
      </c>
      <c r="B43" s="40">
        <f t="shared" si="14"/>
        <v>42736</v>
      </c>
      <c r="C43">
        <v>1</v>
      </c>
      <c r="D43">
        <f t="shared" si="15"/>
        <v>2017</v>
      </c>
      <c r="E43" t="s">
        <v>421</v>
      </c>
      <c r="F43" t="s">
        <v>336</v>
      </c>
      <c r="G43" t="s">
        <v>37</v>
      </c>
      <c r="H43" t="s">
        <v>423</v>
      </c>
      <c r="I43">
        <v>50</v>
      </c>
      <c r="J43">
        <v>51</v>
      </c>
      <c r="K43">
        <v>101</v>
      </c>
      <c r="L43" s="8">
        <v>70669</v>
      </c>
      <c r="M43" s="8">
        <v>70770</v>
      </c>
      <c r="O43">
        <v>2017</v>
      </c>
      <c r="P43" s="20">
        <f>P35/P26</f>
        <v>1.8826322930800544E-2</v>
      </c>
      <c r="Q43" s="20">
        <f t="shared" ref="Q43:S43" si="24">Q35/Q26</f>
        <v>3.4599513279018092E-2</v>
      </c>
      <c r="R43" s="20">
        <f t="shared" si="24"/>
        <v>2.431924536644681E-2</v>
      </c>
      <c r="S43" s="20">
        <f t="shared" si="24"/>
        <v>8.3547656163857911E-2</v>
      </c>
      <c r="U43">
        <v>2017</v>
      </c>
      <c r="V43" s="20">
        <f>V35/V26</f>
        <v>7.1428571428571425E-2</v>
      </c>
      <c r="W43" s="20">
        <f t="shared" ref="W43:Y43" si="25">W35/W26</f>
        <v>0</v>
      </c>
      <c r="X43" s="20">
        <f t="shared" si="25"/>
        <v>6.6666666666666666E-2</v>
      </c>
      <c r="Y43" s="20">
        <f t="shared" si="25"/>
        <v>0.11233724273347923</v>
      </c>
    </row>
    <row r="44" spans="1:25" x14ac:dyDescent="0.25">
      <c r="A44">
        <v>0</v>
      </c>
      <c r="B44" s="40">
        <f t="shared" si="14"/>
        <v>42736</v>
      </c>
      <c r="C44">
        <v>1</v>
      </c>
      <c r="D44">
        <f t="shared" si="15"/>
        <v>2017</v>
      </c>
      <c r="E44" t="s">
        <v>421</v>
      </c>
      <c r="F44" t="s">
        <v>336</v>
      </c>
      <c r="G44" t="s">
        <v>37</v>
      </c>
      <c r="H44" t="s">
        <v>424</v>
      </c>
      <c r="I44">
        <v>0</v>
      </c>
      <c r="J44">
        <v>0</v>
      </c>
      <c r="K44">
        <v>0</v>
      </c>
      <c r="L44" s="8">
        <v>28949</v>
      </c>
      <c r="M44" s="8">
        <v>28949</v>
      </c>
      <c r="O44">
        <v>2018</v>
      </c>
      <c r="P44" s="20">
        <f t="shared" ref="P44:S44" si="26">P36/P27</f>
        <v>1.905200569466544E-2</v>
      </c>
      <c r="Q44" s="20">
        <f t="shared" si="26"/>
        <v>3.3546202969916138E-2</v>
      </c>
      <c r="R44" s="20">
        <f t="shared" si="26"/>
        <v>2.4160091108761085E-2</v>
      </c>
      <c r="S44" s="20">
        <f t="shared" si="26"/>
        <v>8.3779955133808162E-2</v>
      </c>
      <c r="U44">
        <v>2018</v>
      </c>
      <c r="V44" s="20">
        <f t="shared" ref="V44:Y44" si="27">V36/V27</f>
        <v>7.6923076923076927E-2</v>
      </c>
      <c r="W44" s="20">
        <f t="shared" si="27"/>
        <v>0</v>
      </c>
      <c r="X44" s="20">
        <f t="shared" si="27"/>
        <v>7.1428571428571425E-2</v>
      </c>
      <c r="Y44" s="20">
        <f t="shared" si="27"/>
        <v>0.113149361955689</v>
      </c>
    </row>
    <row r="45" spans="1:25" x14ac:dyDescent="0.25">
      <c r="A45">
        <v>0</v>
      </c>
      <c r="B45" s="40">
        <f t="shared" si="14"/>
        <v>42736</v>
      </c>
      <c r="C45">
        <v>1</v>
      </c>
      <c r="D45">
        <f t="shared" si="15"/>
        <v>2017</v>
      </c>
      <c r="E45" t="s">
        <v>421</v>
      </c>
      <c r="F45" t="s">
        <v>125</v>
      </c>
      <c r="G45" t="s">
        <v>37</v>
      </c>
      <c r="H45" t="s">
        <v>423</v>
      </c>
      <c r="I45">
        <v>35</v>
      </c>
      <c r="J45">
        <v>23</v>
      </c>
      <c r="K45">
        <v>58</v>
      </c>
      <c r="L45" s="8">
        <v>27938</v>
      </c>
      <c r="M45" s="8">
        <v>27996</v>
      </c>
      <c r="O45">
        <v>2019</v>
      </c>
      <c r="P45" s="20">
        <f t="shared" ref="P45:S45" si="28">P37/P28</f>
        <v>2.0185346075876048E-2</v>
      </c>
      <c r="Q45" s="20">
        <f t="shared" si="28"/>
        <v>3.6086903154535409E-2</v>
      </c>
      <c r="R45" s="20">
        <f t="shared" si="28"/>
        <v>2.5283330709900836E-2</v>
      </c>
      <c r="S45" s="20">
        <f t="shared" si="28"/>
        <v>8.4193759886959471E-2</v>
      </c>
      <c r="U45">
        <v>2019</v>
      </c>
      <c r="V45" s="20">
        <f t="shared" ref="V45:Y45" si="29">V37/V28</f>
        <v>9.0909090909090912E-2</v>
      </c>
      <c r="W45" s="20">
        <f t="shared" si="29"/>
        <v>0</v>
      </c>
      <c r="X45" s="20">
        <f t="shared" si="29"/>
        <v>8.3333333333333329E-2</v>
      </c>
      <c r="Y45" s="20">
        <f t="shared" si="29"/>
        <v>0.11363474234798956</v>
      </c>
    </row>
    <row r="46" spans="1:25" x14ac:dyDescent="0.25">
      <c r="A46">
        <v>0</v>
      </c>
      <c r="B46" s="40">
        <f t="shared" si="14"/>
        <v>42736</v>
      </c>
      <c r="C46">
        <v>1</v>
      </c>
      <c r="D46">
        <f t="shared" si="15"/>
        <v>2017</v>
      </c>
      <c r="E46" t="s">
        <v>421</v>
      </c>
      <c r="F46" t="s">
        <v>125</v>
      </c>
      <c r="G46" t="s">
        <v>37</v>
      </c>
      <c r="H46" t="s">
        <v>424</v>
      </c>
      <c r="I46">
        <v>0</v>
      </c>
      <c r="J46">
        <v>0</v>
      </c>
      <c r="K46">
        <v>0</v>
      </c>
      <c r="L46" s="8">
        <v>12087</v>
      </c>
      <c r="M46" s="8">
        <v>12087</v>
      </c>
      <c r="O46">
        <v>2020</v>
      </c>
      <c r="P46" s="20">
        <f t="shared" ref="P46:S46" si="30">P38/P29</f>
        <v>2.1442185514612452E-2</v>
      </c>
      <c r="Q46" s="20">
        <f t="shared" si="30"/>
        <v>3.6718269714413457E-2</v>
      </c>
      <c r="R46" s="20">
        <f t="shared" si="30"/>
        <v>2.5853304284676835E-2</v>
      </c>
      <c r="S46" s="20">
        <f t="shared" si="30"/>
        <v>8.4404887688517949E-2</v>
      </c>
      <c r="U46">
        <v>2020</v>
      </c>
      <c r="V46" s="20">
        <f t="shared" ref="V46:Y46" si="31">V38/V29</f>
        <v>7.1428571428571425E-2</v>
      </c>
      <c r="W46" s="20">
        <f t="shared" si="31"/>
        <v>0</v>
      </c>
      <c r="X46" s="20">
        <f t="shared" si="31"/>
        <v>6.6666666666666666E-2</v>
      </c>
      <c r="Y46" s="20">
        <f t="shared" si="31"/>
        <v>0.11469096560652695</v>
      </c>
    </row>
    <row r="47" spans="1:25" x14ac:dyDescent="0.25">
      <c r="A47">
        <v>1</v>
      </c>
      <c r="B47" s="40">
        <f t="shared" si="14"/>
        <v>42736</v>
      </c>
      <c r="C47">
        <v>1</v>
      </c>
      <c r="D47">
        <f t="shared" si="15"/>
        <v>2017</v>
      </c>
      <c r="E47" t="s">
        <v>421</v>
      </c>
      <c r="F47" t="s">
        <v>337</v>
      </c>
      <c r="G47" t="s">
        <v>37</v>
      </c>
      <c r="H47" t="s">
        <v>423</v>
      </c>
      <c r="I47">
        <v>2</v>
      </c>
      <c r="J47">
        <v>2</v>
      </c>
      <c r="K47">
        <v>4</v>
      </c>
      <c r="L47" s="8">
        <v>4660</v>
      </c>
      <c r="M47" s="8">
        <v>4664</v>
      </c>
      <c r="O47">
        <v>2021</v>
      </c>
      <c r="P47" s="20">
        <f t="shared" ref="P47:S47" si="32">P39/P30</f>
        <v>2.3621771282374793E-2</v>
      </c>
      <c r="Q47" s="20">
        <f t="shared" si="32"/>
        <v>3.9146078196210125E-2</v>
      </c>
      <c r="R47" s="20">
        <f t="shared" si="32"/>
        <v>2.7775282052598476E-2</v>
      </c>
      <c r="S47" s="20">
        <f t="shared" si="32"/>
        <v>8.5203603923380139E-2</v>
      </c>
      <c r="U47">
        <v>2021</v>
      </c>
      <c r="V47" s="20">
        <f t="shared" ref="V47:Y47" si="33">V39/V30</f>
        <v>8.0229226361031525E-2</v>
      </c>
      <c r="W47" s="20" t="e">
        <f t="shared" si="33"/>
        <v>#DIV/0!</v>
      </c>
      <c r="X47" s="20">
        <f t="shared" si="33"/>
        <v>8.0229226361031525E-2</v>
      </c>
      <c r="Y47" s="20">
        <f t="shared" si="33"/>
        <v>0.11539933900251596</v>
      </c>
    </row>
    <row r="48" spans="1:25" x14ac:dyDescent="0.25">
      <c r="A48">
        <v>1</v>
      </c>
      <c r="B48" s="40">
        <f t="shared" si="14"/>
        <v>42736</v>
      </c>
      <c r="C48">
        <v>1</v>
      </c>
      <c r="D48">
        <f t="shared" si="15"/>
        <v>2017</v>
      </c>
      <c r="E48" t="s">
        <v>421</v>
      </c>
      <c r="F48" t="s">
        <v>337</v>
      </c>
      <c r="G48" t="s">
        <v>37</v>
      </c>
      <c r="H48" t="s">
        <v>424</v>
      </c>
      <c r="I48">
        <v>0</v>
      </c>
      <c r="J48">
        <v>0</v>
      </c>
      <c r="K48">
        <v>0</v>
      </c>
      <c r="L48" s="8">
        <v>3829</v>
      </c>
      <c r="M48" s="8">
        <v>3829</v>
      </c>
    </row>
    <row r="49" spans="1:25" x14ac:dyDescent="0.25">
      <c r="A49">
        <v>0</v>
      </c>
      <c r="B49" s="40">
        <f t="shared" si="14"/>
        <v>42736</v>
      </c>
      <c r="C49">
        <v>1</v>
      </c>
      <c r="D49">
        <f t="shared" si="15"/>
        <v>2017</v>
      </c>
      <c r="E49" t="s">
        <v>421</v>
      </c>
      <c r="F49" t="s">
        <v>105</v>
      </c>
      <c r="G49" t="s">
        <v>37</v>
      </c>
      <c r="H49" t="s">
        <v>423</v>
      </c>
      <c r="I49">
        <v>25</v>
      </c>
      <c r="J49">
        <v>41</v>
      </c>
      <c r="K49">
        <v>66</v>
      </c>
      <c r="L49" s="8">
        <v>56761</v>
      </c>
      <c r="M49" s="8">
        <v>56827</v>
      </c>
      <c r="O49" t="s">
        <v>485</v>
      </c>
      <c r="P49" s="43">
        <f t="shared" ref="P49:R49" si="34">AVERAGE(P43:P47)</f>
        <v>2.0625526299665856E-2</v>
      </c>
      <c r="Q49" s="43">
        <f t="shared" si="34"/>
        <v>3.6019393462818648E-2</v>
      </c>
      <c r="R49" s="43">
        <f t="shared" si="34"/>
        <v>2.5478250704476808E-2</v>
      </c>
      <c r="S49" s="43">
        <f>AVERAGE(S43:S47)</f>
        <v>8.4225972559304724E-2</v>
      </c>
      <c r="V49" s="43">
        <f t="shared" ref="V49:X49" si="35">AVERAGE(V43:V47)</f>
        <v>7.8183707410068443E-2</v>
      </c>
      <c r="W49" s="43" t="e">
        <f t="shared" si="35"/>
        <v>#DIV/0!</v>
      </c>
      <c r="X49" s="43">
        <f t="shared" si="35"/>
        <v>7.3664892891253914E-2</v>
      </c>
      <c r="Y49" s="43">
        <f>AVERAGE(Y43:Y47)</f>
        <v>0.11384233032924014</v>
      </c>
    </row>
    <row r="50" spans="1:25" x14ac:dyDescent="0.25">
      <c r="A50">
        <v>0</v>
      </c>
      <c r="B50" s="40">
        <f t="shared" si="14"/>
        <v>42736</v>
      </c>
      <c r="C50">
        <v>1</v>
      </c>
      <c r="D50">
        <f t="shared" si="15"/>
        <v>2017</v>
      </c>
      <c r="E50" t="s">
        <v>421</v>
      </c>
      <c r="F50" t="s">
        <v>105</v>
      </c>
      <c r="G50" t="s">
        <v>37</v>
      </c>
      <c r="H50" t="s">
        <v>424</v>
      </c>
      <c r="I50">
        <v>0</v>
      </c>
      <c r="J50">
        <v>0</v>
      </c>
      <c r="K50">
        <v>0</v>
      </c>
      <c r="L50" s="8">
        <v>18565</v>
      </c>
      <c r="M50" s="8">
        <v>18565</v>
      </c>
    </row>
    <row r="51" spans="1:25" x14ac:dyDescent="0.25">
      <c r="A51">
        <v>0</v>
      </c>
      <c r="B51" s="40">
        <f t="shared" si="14"/>
        <v>42736</v>
      </c>
      <c r="C51">
        <v>1</v>
      </c>
      <c r="D51">
        <f t="shared" si="15"/>
        <v>2017</v>
      </c>
      <c r="E51" t="s">
        <v>421</v>
      </c>
      <c r="F51" t="s">
        <v>338</v>
      </c>
      <c r="G51" t="s">
        <v>37</v>
      </c>
      <c r="H51" t="s">
        <v>423</v>
      </c>
      <c r="I51">
        <v>0</v>
      </c>
      <c r="J51">
        <v>1</v>
      </c>
      <c r="K51">
        <v>1</v>
      </c>
      <c r="L51" s="8">
        <v>1343</v>
      </c>
      <c r="M51" s="8">
        <v>1344</v>
      </c>
    </row>
    <row r="52" spans="1:25" x14ac:dyDescent="0.25">
      <c r="A52">
        <v>0</v>
      </c>
      <c r="B52" s="40">
        <f t="shared" si="14"/>
        <v>42736</v>
      </c>
      <c r="C52">
        <v>1</v>
      </c>
      <c r="D52">
        <f t="shared" si="15"/>
        <v>2017</v>
      </c>
      <c r="E52" t="s">
        <v>421</v>
      </c>
      <c r="F52" t="s">
        <v>338</v>
      </c>
      <c r="G52" t="s">
        <v>37</v>
      </c>
      <c r="H52" t="s">
        <v>424</v>
      </c>
      <c r="I52">
        <v>0</v>
      </c>
      <c r="J52">
        <v>0</v>
      </c>
      <c r="K52">
        <v>0</v>
      </c>
      <c r="L52">
        <v>990</v>
      </c>
      <c r="M52">
        <v>990</v>
      </c>
    </row>
    <row r="53" spans="1:25" x14ac:dyDescent="0.25">
      <c r="A53">
        <v>0</v>
      </c>
      <c r="B53" s="40">
        <f t="shared" si="14"/>
        <v>42736</v>
      </c>
      <c r="C53">
        <v>1</v>
      </c>
      <c r="D53">
        <f t="shared" si="15"/>
        <v>2017</v>
      </c>
      <c r="E53" t="s">
        <v>421</v>
      </c>
      <c r="F53" t="s">
        <v>339</v>
      </c>
      <c r="G53" t="s">
        <v>37</v>
      </c>
      <c r="H53" t="s">
        <v>423</v>
      </c>
      <c r="I53">
        <v>23</v>
      </c>
      <c r="J53">
        <v>30</v>
      </c>
      <c r="K53">
        <v>53</v>
      </c>
      <c r="L53" s="8">
        <v>63136</v>
      </c>
      <c r="M53" s="8">
        <v>63189</v>
      </c>
    </row>
    <row r="54" spans="1:25" x14ac:dyDescent="0.25">
      <c r="A54">
        <v>0</v>
      </c>
      <c r="B54" s="40">
        <f t="shared" si="14"/>
        <v>42736</v>
      </c>
      <c r="C54">
        <v>1</v>
      </c>
      <c r="D54">
        <f t="shared" si="15"/>
        <v>2017</v>
      </c>
      <c r="E54" t="s">
        <v>421</v>
      </c>
      <c r="F54" t="s">
        <v>339</v>
      </c>
      <c r="G54" t="s">
        <v>37</v>
      </c>
      <c r="H54" t="s">
        <v>424</v>
      </c>
      <c r="I54">
        <v>0</v>
      </c>
      <c r="J54">
        <v>0</v>
      </c>
      <c r="K54">
        <v>0</v>
      </c>
      <c r="L54" s="8">
        <v>26587</v>
      </c>
      <c r="M54" s="8">
        <v>26587</v>
      </c>
    </row>
    <row r="55" spans="1:25" x14ac:dyDescent="0.25">
      <c r="A55">
        <v>0</v>
      </c>
      <c r="B55" s="40">
        <f t="shared" si="14"/>
        <v>42736</v>
      </c>
      <c r="C55">
        <v>1</v>
      </c>
      <c r="D55">
        <f t="shared" si="15"/>
        <v>2017</v>
      </c>
      <c r="E55" t="s">
        <v>421</v>
      </c>
      <c r="F55" t="s">
        <v>425</v>
      </c>
      <c r="G55" t="s">
        <v>37</v>
      </c>
      <c r="H55" t="s">
        <v>423</v>
      </c>
      <c r="I55">
        <v>34</v>
      </c>
      <c r="J55">
        <v>34</v>
      </c>
      <c r="K55">
        <v>68</v>
      </c>
      <c r="L55" s="8">
        <v>46532</v>
      </c>
      <c r="M55" s="8">
        <v>46600</v>
      </c>
    </row>
    <row r="56" spans="1:25" x14ac:dyDescent="0.25">
      <c r="A56">
        <v>0</v>
      </c>
      <c r="B56" s="40">
        <f t="shared" si="14"/>
        <v>42736</v>
      </c>
      <c r="C56">
        <v>1</v>
      </c>
      <c r="D56">
        <f t="shared" si="15"/>
        <v>2017</v>
      </c>
      <c r="E56" t="s">
        <v>421</v>
      </c>
      <c r="F56" t="s">
        <v>425</v>
      </c>
      <c r="G56" t="s">
        <v>37</v>
      </c>
      <c r="H56" t="s">
        <v>424</v>
      </c>
      <c r="I56">
        <v>0</v>
      </c>
      <c r="J56">
        <v>0</v>
      </c>
      <c r="K56">
        <v>0</v>
      </c>
      <c r="L56" s="8">
        <v>20980</v>
      </c>
      <c r="M56" s="8">
        <v>20980</v>
      </c>
    </row>
    <row r="57" spans="1:25" x14ac:dyDescent="0.25">
      <c r="A57">
        <v>0</v>
      </c>
      <c r="B57" s="40">
        <f t="shared" si="14"/>
        <v>42736</v>
      </c>
      <c r="C57">
        <v>1</v>
      </c>
      <c r="D57">
        <f t="shared" si="15"/>
        <v>2017</v>
      </c>
      <c r="E57" t="s">
        <v>421</v>
      </c>
      <c r="F57" t="s">
        <v>341</v>
      </c>
      <c r="G57" t="s">
        <v>37</v>
      </c>
      <c r="H57" t="s">
        <v>423</v>
      </c>
      <c r="I57">
        <v>129</v>
      </c>
      <c r="J57">
        <v>134</v>
      </c>
      <c r="K57">
        <v>263</v>
      </c>
      <c r="L57" s="8">
        <v>63076</v>
      </c>
      <c r="M57" s="8">
        <v>63339</v>
      </c>
    </row>
    <row r="58" spans="1:25" x14ac:dyDescent="0.25">
      <c r="A58">
        <v>0</v>
      </c>
      <c r="B58" s="40">
        <f t="shared" si="14"/>
        <v>42736</v>
      </c>
      <c r="C58">
        <v>1</v>
      </c>
      <c r="D58">
        <f t="shared" si="15"/>
        <v>2017</v>
      </c>
      <c r="E58" t="s">
        <v>421</v>
      </c>
      <c r="F58" t="s">
        <v>341</v>
      </c>
      <c r="G58" t="s">
        <v>37</v>
      </c>
      <c r="H58" t="s">
        <v>424</v>
      </c>
      <c r="I58">
        <v>1</v>
      </c>
      <c r="J58">
        <v>0</v>
      </c>
      <c r="K58">
        <v>1</v>
      </c>
      <c r="L58" s="8">
        <v>21629</v>
      </c>
      <c r="M58" s="8">
        <v>21630</v>
      </c>
    </row>
    <row r="59" spans="1:25" x14ac:dyDescent="0.25">
      <c r="A59">
        <v>0</v>
      </c>
      <c r="B59" s="40">
        <f t="shared" si="14"/>
        <v>42736</v>
      </c>
      <c r="C59">
        <v>1</v>
      </c>
      <c r="D59">
        <f t="shared" si="15"/>
        <v>2017</v>
      </c>
      <c r="E59" t="s">
        <v>421</v>
      </c>
      <c r="F59" t="s">
        <v>126</v>
      </c>
      <c r="G59" t="s">
        <v>37</v>
      </c>
      <c r="H59" t="s">
        <v>423</v>
      </c>
      <c r="I59">
        <v>95</v>
      </c>
      <c r="J59">
        <v>59</v>
      </c>
      <c r="K59">
        <v>154</v>
      </c>
      <c r="L59" s="8">
        <v>24884</v>
      </c>
      <c r="M59" s="8">
        <v>25038</v>
      </c>
    </row>
    <row r="60" spans="1:25" x14ac:dyDescent="0.25">
      <c r="A60">
        <v>0</v>
      </c>
      <c r="B60" s="40">
        <f t="shared" si="14"/>
        <v>42736</v>
      </c>
      <c r="C60">
        <v>1</v>
      </c>
      <c r="D60">
        <f t="shared" si="15"/>
        <v>2017</v>
      </c>
      <c r="E60" t="s">
        <v>421</v>
      </c>
      <c r="F60" t="s">
        <v>126</v>
      </c>
      <c r="G60" t="s">
        <v>37</v>
      </c>
      <c r="H60" t="s">
        <v>424</v>
      </c>
      <c r="I60">
        <v>0</v>
      </c>
      <c r="J60">
        <v>0</v>
      </c>
      <c r="K60">
        <v>0</v>
      </c>
      <c r="L60" s="8">
        <v>9963</v>
      </c>
      <c r="M60" s="8">
        <v>9963</v>
      </c>
    </row>
    <row r="61" spans="1:25" x14ac:dyDescent="0.25">
      <c r="A61">
        <v>0</v>
      </c>
      <c r="B61" s="40">
        <f t="shared" si="14"/>
        <v>42736</v>
      </c>
      <c r="C61">
        <v>1</v>
      </c>
      <c r="D61">
        <f t="shared" si="15"/>
        <v>2017</v>
      </c>
      <c r="E61" t="s">
        <v>421</v>
      </c>
      <c r="F61" t="s">
        <v>342</v>
      </c>
      <c r="G61" t="s">
        <v>37</v>
      </c>
      <c r="H61" t="s">
        <v>423</v>
      </c>
      <c r="I61" s="8">
        <v>8703</v>
      </c>
      <c r="J61" s="8">
        <v>3906</v>
      </c>
      <c r="K61" s="8">
        <v>12609</v>
      </c>
      <c r="L61" s="8">
        <v>1367866</v>
      </c>
      <c r="M61" s="8">
        <v>1380475</v>
      </c>
    </row>
    <row r="62" spans="1:25" x14ac:dyDescent="0.25">
      <c r="A62">
        <v>0</v>
      </c>
      <c r="B62" s="40">
        <f t="shared" si="14"/>
        <v>42736</v>
      </c>
      <c r="C62">
        <v>1</v>
      </c>
      <c r="D62">
        <f t="shared" si="15"/>
        <v>2017</v>
      </c>
      <c r="E62" t="s">
        <v>421</v>
      </c>
      <c r="F62" t="s">
        <v>342</v>
      </c>
      <c r="G62" t="s">
        <v>37</v>
      </c>
      <c r="H62" t="s">
        <v>424</v>
      </c>
      <c r="I62">
        <v>8</v>
      </c>
      <c r="J62">
        <v>1</v>
      </c>
      <c r="K62">
        <v>9</v>
      </c>
      <c r="L62" s="8">
        <v>189353</v>
      </c>
      <c r="M62" s="8">
        <v>189362</v>
      </c>
    </row>
    <row r="63" spans="1:25" x14ac:dyDescent="0.25">
      <c r="A63">
        <v>0</v>
      </c>
      <c r="B63" s="40">
        <f t="shared" si="14"/>
        <v>42736</v>
      </c>
      <c r="C63">
        <v>1</v>
      </c>
      <c r="D63">
        <f t="shared" si="15"/>
        <v>2017</v>
      </c>
      <c r="E63" t="s">
        <v>421</v>
      </c>
      <c r="F63" t="s">
        <v>343</v>
      </c>
      <c r="G63" t="s">
        <v>37</v>
      </c>
      <c r="H63" t="s">
        <v>423</v>
      </c>
      <c r="I63">
        <v>577</v>
      </c>
      <c r="J63">
        <v>292</v>
      </c>
      <c r="K63">
        <v>869</v>
      </c>
      <c r="L63" s="8">
        <v>178719</v>
      </c>
      <c r="M63" s="8">
        <v>179588</v>
      </c>
    </row>
    <row r="64" spans="1:25" x14ac:dyDescent="0.25">
      <c r="A64">
        <v>0</v>
      </c>
      <c r="B64" s="40">
        <f t="shared" si="14"/>
        <v>42736</v>
      </c>
      <c r="C64">
        <v>1</v>
      </c>
      <c r="D64">
        <f t="shared" si="15"/>
        <v>2017</v>
      </c>
      <c r="E64" t="s">
        <v>421</v>
      </c>
      <c r="F64" t="s">
        <v>343</v>
      </c>
      <c r="G64" t="s">
        <v>37</v>
      </c>
      <c r="H64" t="s">
        <v>424</v>
      </c>
      <c r="I64">
        <v>1</v>
      </c>
      <c r="J64">
        <v>0</v>
      </c>
      <c r="K64">
        <v>1</v>
      </c>
      <c r="L64" s="8">
        <v>54272</v>
      </c>
      <c r="M64" s="8">
        <v>54273</v>
      </c>
    </row>
    <row r="65" spans="1:13" x14ac:dyDescent="0.25">
      <c r="A65">
        <v>0</v>
      </c>
      <c r="B65" s="40">
        <f t="shared" si="14"/>
        <v>42736</v>
      </c>
      <c r="C65">
        <v>1</v>
      </c>
      <c r="D65">
        <f t="shared" si="15"/>
        <v>2017</v>
      </c>
      <c r="E65" t="s">
        <v>421</v>
      </c>
      <c r="F65" t="s">
        <v>344</v>
      </c>
      <c r="G65" t="s">
        <v>37</v>
      </c>
      <c r="H65" t="s">
        <v>423</v>
      </c>
      <c r="I65">
        <v>30</v>
      </c>
      <c r="J65">
        <v>22</v>
      </c>
      <c r="K65">
        <v>52</v>
      </c>
      <c r="L65" s="8">
        <v>29637</v>
      </c>
      <c r="M65" s="8">
        <v>29689</v>
      </c>
    </row>
    <row r="66" spans="1:13" x14ac:dyDescent="0.25">
      <c r="A66">
        <v>0</v>
      </c>
      <c r="B66" s="40">
        <f t="shared" si="14"/>
        <v>42736</v>
      </c>
      <c r="C66">
        <v>1</v>
      </c>
      <c r="D66">
        <f t="shared" si="15"/>
        <v>2017</v>
      </c>
      <c r="E66" t="s">
        <v>421</v>
      </c>
      <c r="F66" t="s">
        <v>344</v>
      </c>
      <c r="G66" t="s">
        <v>37</v>
      </c>
      <c r="H66" t="s">
        <v>424</v>
      </c>
      <c r="I66">
        <v>0</v>
      </c>
      <c r="J66">
        <v>0</v>
      </c>
      <c r="K66">
        <v>0</v>
      </c>
      <c r="L66" s="8">
        <v>14530</v>
      </c>
      <c r="M66" s="8">
        <v>14530</v>
      </c>
    </row>
    <row r="67" spans="1:13" x14ac:dyDescent="0.25">
      <c r="A67">
        <v>0</v>
      </c>
      <c r="B67" s="40">
        <f t="shared" si="14"/>
        <v>42736</v>
      </c>
      <c r="C67">
        <v>1</v>
      </c>
      <c r="D67">
        <f t="shared" si="15"/>
        <v>2017</v>
      </c>
      <c r="E67" t="s">
        <v>421</v>
      </c>
      <c r="F67" t="s">
        <v>345</v>
      </c>
      <c r="G67" t="s">
        <v>37</v>
      </c>
      <c r="H67" t="s">
        <v>423</v>
      </c>
      <c r="I67">
        <v>21</v>
      </c>
      <c r="J67">
        <v>26</v>
      </c>
      <c r="K67">
        <v>47</v>
      </c>
      <c r="L67" s="8">
        <v>15314</v>
      </c>
      <c r="M67" s="8">
        <v>15361</v>
      </c>
    </row>
    <row r="68" spans="1:13" x14ac:dyDescent="0.25">
      <c r="A68">
        <v>0</v>
      </c>
      <c r="B68" s="40">
        <f t="shared" si="14"/>
        <v>42736</v>
      </c>
      <c r="C68">
        <v>1</v>
      </c>
      <c r="D68">
        <f t="shared" si="15"/>
        <v>2017</v>
      </c>
      <c r="E68" t="s">
        <v>421</v>
      </c>
      <c r="F68" t="s">
        <v>345</v>
      </c>
      <c r="G68" t="s">
        <v>37</v>
      </c>
      <c r="H68" t="s">
        <v>424</v>
      </c>
      <c r="I68">
        <v>0</v>
      </c>
      <c r="J68">
        <v>0</v>
      </c>
      <c r="K68">
        <v>0</v>
      </c>
      <c r="L68" s="8">
        <v>8346</v>
      </c>
      <c r="M68" s="8">
        <v>8346</v>
      </c>
    </row>
    <row r="69" spans="1:13" x14ac:dyDescent="0.25">
      <c r="A69">
        <v>0</v>
      </c>
      <c r="B69" s="40">
        <f t="shared" si="14"/>
        <v>42736</v>
      </c>
      <c r="C69">
        <v>1</v>
      </c>
      <c r="D69">
        <f t="shared" si="15"/>
        <v>2017</v>
      </c>
      <c r="E69" t="s">
        <v>421</v>
      </c>
      <c r="F69" t="s">
        <v>346</v>
      </c>
      <c r="G69" t="s">
        <v>37</v>
      </c>
      <c r="H69" t="s">
        <v>423</v>
      </c>
      <c r="I69">
        <v>48</v>
      </c>
      <c r="J69">
        <v>52</v>
      </c>
      <c r="K69">
        <v>100</v>
      </c>
      <c r="L69" s="8">
        <v>57425</v>
      </c>
      <c r="M69" s="8">
        <v>57525</v>
      </c>
    </row>
    <row r="70" spans="1:13" x14ac:dyDescent="0.25">
      <c r="A70">
        <v>0</v>
      </c>
      <c r="B70" s="40">
        <f t="shared" si="14"/>
        <v>42736</v>
      </c>
      <c r="C70">
        <v>1</v>
      </c>
      <c r="D70">
        <f t="shared" si="15"/>
        <v>2017</v>
      </c>
      <c r="E70" t="s">
        <v>421</v>
      </c>
      <c r="F70" t="s">
        <v>346</v>
      </c>
      <c r="G70" t="s">
        <v>37</v>
      </c>
      <c r="H70" t="s">
        <v>424</v>
      </c>
      <c r="I70">
        <v>0</v>
      </c>
      <c r="J70">
        <v>0</v>
      </c>
      <c r="K70">
        <v>0</v>
      </c>
      <c r="L70" s="8">
        <v>26472</v>
      </c>
      <c r="M70" s="8">
        <v>26472</v>
      </c>
    </row>
    <row r="71" spans="1:13" x14ac:dyDescent="0.25">
      <c r="A71">
        <v>1</v>
      </c>
      <c r="B71" s="40">
        <f t="shared" si="14"/>
        <v>42736</v>
      </c>
      <c r="C71">
        <v>1</v>
      </c>
      <c r="D71">
        <f t="shared" si="15"/>
        <v>2017</v>
      </c>
      <c r="E71" t="s">
        <v>421</v>
      </c>
      <c r="F71" t="s">
        <v>53</v>
      </c>
      <c r="G71" t="s">
        <v>37</v>
      </c>
      <c r="H71" t="s">
        <v>423</v>
      </c>
      <c r="I71">
        <v>0</v>
      </c>
      <c r="J71">
        <v>6</v>
      </c>
      <c r="K71">
        <v>6</v>
      </c>
      <c r="L71" s="8">
        <v>8052</v>
      </c>
      <c r="M71" s="8">
        <v>8058</v>
      </c>
    </row>
    <row r="72" spans="1:13" x14ac:dyDescent="0.25">
      <c r="A72">
        <v>1</v>
      </c>
      <c r="B72" s="40">
        <f t="shared" si="14"/>
        <v>42736</v>
      </c>
      <c r="C72">
        <v>1</v>
      </c>
      <c r="D72">
        <f t="shared" si="15"/>
        <v>2017</v>
      </c>
      <c r="E72" t="s">
        <v>421</v>
      </c>
      <c r="F72" t="s">
        <v>53</v>
      </c>
      <c r="G72" t="s">
        <v>37</v>
      </c>
      <c r="H72" t="s">
        <v>424</v>
      </c>
      <c r="I72">
        <v>0</v>
      </c>
      <c r="J72">
        <v>0</v>
      </c>
      <c r="K72">
        <v>0</v>
      </c>
      <c r="L72" s="8">
        <v>4760</v>
      </c>
      <c r="M72" s="8">
        <v>4760</v>
      </c>
    </row>
    <row r="73" spans="1:13" x14ac:dyDescent="0.25">
      <c r="A73">
        <v>0</v>
      </c>
      <c r="B73" s="40">
        <f t="shared" si="14"/>
        <v>42736</v>
      </c>
      <c r="C73">
        <v>1</v>
      </c>
      <c r="D73">
        <f t="shared" si="15"/>
        <v>2017</v>
      </c>
      <c r="E73" t="s">
        <v>421</v>
      </c>
      <c r="F73" t="s">
        <v>347</v>
      </c>
      <c r="G73" t="s">
        <v>37</v>
      </c>
      <c r="H73" t="s">
        <v>423</v>
      </c>
      <c r="I73">
        <v>61</v>
      </c>
      <c r="J73">
        <v>58</v>
      </c>
      <c r="K73">
        <v>119</v>
      </c>
      <c r="L73" s="8">
        <v>45896</v>
      </c>
      <c r="M73" s="8">
        <v>46015</v>
      </c>
    </row>
    <row r="74" spans="1:13" x14ac:dyDescent="0.25">
      <c r="A74">
        <v>0</v>
      </c>
      <c r="B74" s="40">
        <f t="shared" si="14"/>
        <v>42736</v>
      </c>
      <c r="C74">
        <v>1</v>
      </c>
      <c r="D74">
        <f t="shared" si="15"/>
        <v>2017</v>
      </c>
      <c r="E74" t="s">
        <v>421</v>
      </c>
      <c r="F74" t="s">
        <v>347</v>
      </c>
      <c r="G74" t="s">
        <v>37</v>
      </c>
      <c r="H74" t="s">
        <v>424</v>
      </c>
      <c r="I74">
        <v>0</v>
      </c>
      <c r="J74">
        <v>0</v>
      </c>
      <c r="K74">
        <v>0</v>
      </c>
      <c r="L74" s="8">
        <v>20493</v>
      </c>
      <c r="M74" s="8">
        <v>20493</v>
      </c>
    </row>
    <row r="75" spans="1:13" x14ac:dyDescent="0.25">
      <c r="A75">
        <v>0</v>
      </c>
      <c r="B75" s="40">
        <f t="shared" si="14"/>
        <v>42736</v>
      </c>
      <c r="C75">
        <v>1</v>
      </c>
      <c r="D75">
        <f t="shared" si="15"/>
        <v>2017</v>
      </c>
      <c r="E75" t="s">
        <v>421</v>
      </c>
      <c r="F75" t="s">
        <v>348</v>
      </c>
      <c r="G75" t="s">
        <v>37</v>
      </c>
      <c r="H75" t="s">
        <v>423</v>
      </c>
      <c r="I75">
        <v>3</v>
      </c>
      <c r="J75">
        <v>20</v>
      </c>
      <c r="K75">
        <v>23</v>
      </c>
      <c r="L75" s="8">
        <v>27115</v>
      </c>
      <c r="M75" s="8">
        <v>27138</v>
      </c>
    </row>
    <row r="76" spans="1:13" x14ac:dyDescent="0.25">
      <c r="A76">
        <v>0</v>
      </c>
      <c r="B76" s="40">
        <f t="shared" si="14"/>
        <v>42736</v>
      </c>
      <c r="C76">
        <v>1</v>
      </c>
      <c r="D76">
        <f t="shared" si="15"/>
        <v>2017</v>
      </c>
      <c r="E76" t="s">
        <v>421</v>
      </c>
      <c r="F76" t="s">
        <v>348</v>
      </c>
      <c r="G76" t="s">
        <v>37</v>
      </c>
      <c r="H76" t="s">
        <v>424</v>
      </c>
      <c r="I76">
        <v>0</v>
      </c>
      <c r="J76">
        <v>0</v>
      </c>
      <c r="K76">
        <v>0</v>
      </c>
      <c r="L76" s="8">
        <v>17430</v>
      </c>
      <c r="M76" s="8">
        <v>17430</v>
      </c>
    </row>
    <row r="77" spans="1:13" x14ac:dyDescent="0.25">
      <c r="A77">
        <v>0</v>
      </c>
      <c r="B77" s="40">
        <f t="shared" si="14"/>
        <v>42736</v>
      </c>
      <c r="C77">
        <v>1</v>
      </c>
      <c r="D77">
        <f t="shared" si="15"/>
        <v>2017</v>
      </c>
      <c r="E77" t="s">
        <v>421</v>
      </c>
      <c r="F77" t="s">
        <v>349</v>
      </c>
      <c r="G77" t="s">
        <v>37</v>
      </c>
      <c r="H77" t="s">
        <v>423</v>
      </c>
      <c r="I77">
        <v>8</v>
      </c>
      <c r="J77">
        <v>8</v>
      </c>
      <c r="K77">
        <v>16</v>
      </c>
      <c r="L77" s="8">
        <v>15892</v>
      </c>
      <c r="M77" s="8">
        <v>15908</v>
      </c>
    </row>
    <row r="78" spans="1:13" x14ac:dyDescent="0.25">
      <c r="A78">
        <v>0</v>
      </c>
      <c r="B78" s="40">
        <f t="shared" si="14"/>
        <v>42736</v>
      </c>
      <c r="C78">
        <v>1</v>
      </c>
      <c r="D78">
        <f t="shared" si="15"/>
        <v>2017</v>
      </c>
      <c r="E78" t="s">
        <v>421</v>
      </c>
      <c r="F78" t="s">
        <v>349</v>
      </c>
      <c r="G78" t="s">
        <v>37</v>
      </c>
      <c r="H78" t="s">
        <v>424</v>
      </c>
      <c r="I78">
        <v>0</v>
      </c>
      <c r="J78">
        <v>0</v>
      </c>
      <c r="K78">
        <v>0</v>
      </c>
      <c r="L78" s="8">
        <v>7984</v>
      </c>
      <c r="M78" s="8">
        <v>7984</v>
      </c>
    </row>
    <row r="79" spans="1:13" x14ac:dyDescent="0.25">
      <c r="A79">
        <v>0</v>
      </c>
      <c r="B79" s="40">
        <f t="shared" si="14"/>
        <v>42736</v>
      </c>
      <c r="C79">
        <v>1</v>
      </c>
      <c r="D79">
        <f t="shared" si="15"/>
        <v>2017</v>
      </c>
      <c r="E79" t="s">
        <v>421</v>
      </c>
      <c r="F79" t="s">
        <v>426</v>
      </c>
      <c r="G79" t="s">
        <v>37</v>
      </c>
      <c r="H79" t="s">
        <v>423</v>
      </c>
      <c r="I79">
        <v>3</v>
      </c>
      <c r="J79">
        <v>4</v>
      </c>
      <c r="K79">
        <v>7</v>
      </c>
      <c r="L79" s="8">
        <v>9791</v>
      </c>
      <c r="M79" s="8">
        <v>9798</v>
      </c>
    </row>
    <row r="80" spans="1:13" x14ac:dyDescent="0.25">
      <c r="A80">
        <v>0</v>
      </c>
      <c r="B80" s="40">
        <f t="shared" si="14"/>
        <v>42736</v>
      </c>
      <c r="C80">
        <v>1</v>
      </c>
      <c r="D80">
        <f t="shared" si="15"/>
        <v>2017</v>
      </c>
      <c r="E80" t="s">
        <v>421</v>
      </c>
      <c r="F80" t="s">
        <v>426</v>
      </c>
      <c r="G80" t="s">
        <v>37</v>
      </c>
      <c r="H80" t="s">
        <v>424</v>
      </c>
      <c r="I80">
        <v>0</v>
      </c>
      <c r="J80">
        <v>0</v>
      </c>
      <c r="K80">
        <v>0</v>
      </c>
      <c r="L80" s="8">
        <v>5951</v>
      </c>
      <c r="M80" s="8">
        <v>5951</v>
      </c>
    </row>
    <row r="81" spans="1:13" x14ac:dyDescent="0.25">
      <c r="A81">
        <v>0</v>
      </c>
      <c r="B81" s="40">
        <f t="shared" si="14"/>
        <v>42736</v>
      </c>
      <c r="C81">
        <v>1</v>
      </c>
      <c r="D81">
        <f t="shared" si="15"/>
        <v>2017</v>
      </c>
      <c r="E81" t="s">
        <v>421</v>
      </c>
      <c r="F81" t="s">
        <v>350</v>
      </c>
      <c r="G81" t="s">
        <v>37</v>
      </c>
      <c r="H81" t="s">
        <v>423</v>
      </c>
      <c r="I81">
        <v>823</v>
      </c>
      <c r="J81">
        <v>825</v>
      </c>
      <c r="K81" s="8">
        <v>1648</v>
      </c>
      <c r="L81" s="8">
        <v>540986</v>
      </c>
      <c r="M81" s="8">
        <v>542634</v>
      </c>
    </row>
    <row r="82" spans="1:13" x14ac:dyDescent="0.25">
      <c r="A82">
        <v>0</v>
      </c>
      <c r="B82" s="40">
        <f t="shared" si="14"/>
        <v>42736</v>
      </c>
      <c r="C82">
        <v>1</v>
      </c>
      <c r="D82">
        <f t="shared" si="15"/>
        <v>2017</v>
      </c>
      <c r="E82" t="s">
        <v>421</v>
      </c>
      <c r="F82" t="s">
        <v>350</v>
      </c>
      <c r="G82" t="s">
        <v>37</v>
      </c>
      <c r="H82" t="s">
        <v>424</v>
      </c>
      <c r="I82">
        <v>0</v>
      </c>
      <c r="J82">
        <v>0</v>
      </c>
      <c r="K82">
        <v>0</v>
      </c>
      <c r="L82" s="8">
        <v>142764</v>
      </c>
      <c r="M82" s="8">
        <v>142764</v>
      </c>
    </row>
    <row r="83" spans="1:13" x14ac:dyDescent="0.25">
      <c r="A83">
        <v>0</v>
      </c>
      <c r="B83" s="40">
        <f t="shared" si="14"/>
        <v>42736</v>
      </c>
      <c r="C83">
        <v>1</v>
      </c>
      <c r="D83">
        <f t="shared" si="15"/>
        <v>2017</v>
      </c>
      <c r="E83" t="s">
        <v>421</v>
      </c>
      <c r="F83" t="s">
        <v>41</v>
      </c>
      <c r="G83" t="s">
        <v>37</v>
      </c>
      <c r="H83" t="s">
        <v>423</v>
      </c>
      <c r="I83">
        <v>98</v>
      </c>
      <c r="J83">
        <v>37</v>
      </c>
      <c r="K83">
        <v>135</v>
      </c>
      <c r="L83" s="8">
        <v>14181</v>
      </c>
      <c r="M83" s="8">
        <v>14316</v>
      </c>
    </row>
    <row r="84" spans="1:13" x14ac:dyDescent="0.25">
      <c r="A84">
        <v>0</v>
      </c>
      <c r="B84" s="40">
        <f t="shared" si="14"/>
        <v>42736</v>
      </c>
      <c r="C84">
        <v>1</v>
      </c>
      <c r="D84">
        <f t="shared" si="15"/>
        <v>2017</v>
      </c>
      <c r="E84" t="s">
        <v>421</v>
      </c>
      <c r="F84" t="s">
        <v>41</v>
      </c>
      <c r="G84" t="s">
        <v>37</v>
      </c>
      <c r="H84" t="s">
        <v>424</v>
      </c>
      <c r="I84">
        <v>0</v>
      </c>
      <c r="J84">
        <v>0</v>
      </c>
      <c r="K84">
        <v>0</v>
      </c>
      <c r="L84" s="8">
        <v>5846</v>
      </c>
      <c r="M84" s="8">
        <v>5846</v>
      </c>
    </row>
    <row r="85" spans="1:13" x14ac:dyDescent="0.25">
      <c r="A85">
        <v>0</v>
      </c>
      <c r="B85" s="40">
        <f t="shared" si="14"/>
        <v>42736</v>
      </c>
      <c r="C85">
        <v>1</v>
      </c>
      <c r="D85">
        <f t="shared" si="15"/>
        <v>2017</v>
      </c>
      <c r="E85" t="s">
        <v>421</v>
      </c>
      <c r="F85" t="s">
        <v>351</v>
      </c>
      <c r="G85" t="s">
        <v>37</v>
      </c>
      <c r="H85" t="s">
        <v>423</v>
      </c>
      <c r="I85">
        <v>130</v>
      </c>
      <c r="J85">
        <v>107</v>
      </c>
      <c r="K85">
        <v>237</v>
      </c>
      <c r="L85" s="8">
        <v>90733</v>
      </c>
      <c r="M85" s="8">
        <v>90970</v>
      </c>
    </row>
    <row r="86" spans="1:13" x14ac:dyDescent="0.25">
      <c r="A86">
        <v>0</v>
      </c>
      <c r="B86" s="40">
        <f t="shared" si="14"/>
        <v>42736</v>
      </c>
      <c r="C86">
        <v>1</v>
      </c>
      <c r="D86">
        <f t="shared" si="15"/>
        <v>2017</v>
      </c>
      <c r="E86" t="s">
        <v>421</v>
      </c>
      <c r="F86" t="s">
        <v>351</v>
      </c>
      <c r="G86" t="s">
        <v>37</v>
      </c>
      <c r="H86" t="s">
        <v>424</v>
      </c>
      <c r="I86">
        <v>1</v>
      </c>
      <c r="J86">
        <v>0</v>
      </c>
      <c r="K86">
        <v>1</v>
      </c>
      <c r="L86" s="8">
        <v>32775</v>
      </c>
      <c r="M86" s="8">
        <v>32776</v>
      </c>
    </row>
    <row r="87" spans="1:13" x14ac:dyDescent="0.25">
      <c r="A87">
        <v>0</v>
      </c>
      <c r="B87" s="40">
        <f t="shared" si="14"/>
        <v>42736</v>
      </c>
      <c r="C87">
        <v>1</v>
      </c>
      <c r="D87">
        <f t="shared" si="15"/>
        <v>2017</v>
      </c>
      <c r="E87" t="s">
        <v>421</v>
      </c>
      <c r="F87" t="s">
        <v>352</v>
      </c>
      <c r="G87" t="s">
        <v>37</v>
      </c>
      <c r="H87" t="s">
        <v>423</v>
      </c>
      <c r="I87">
        <v>7</v>
      </c>
      <c r="J87">
        <v>7</v>
      </c>
      <c r="K87">
        <v>14</v>
      </c>
      <c r="L87" s="8">
        <v>8758</v>
      </c>
      <c r="M87" s="8">
        <v>8772</v>
      </c>
    </row>
    <row r="88" spans="1:13" x14ac:dyDescent="0.25">
      <c r="A88">
        <v>0</v>
      </c>
      <c r="B88" s="40">
        <f t="shared" si="14"/>
        <v>42736</v>
      </c>
      <c r="C88">
        <v>1</v>
      </c>
      <c r="D88">
        <f t="shared" si="15"/>
        <v>2017</v>
      </c>
      <c r="E88" t="s">
        <v>421</v>
      </c>
      <c r="F88" t="s">
        <v>352</v>
      </c>
      <c r="G88" t="s">
        <v>37</v>
      </c>
      <c r="H88" t="s">
        <v>424</v>
      </c>
      <c r="I88">
        <v>0</v>
      </c>
      <c r="J88">
        <v>0</v>
      </c>
      <c r="K88">
        <v>0</v>
      </c>
      <c r="L88" s="8">
        <v>4108</v>
      </c>
      <c r="M88" s="8">
        <v>4108</v>
      </c>
    </row>
    <row r="89" spans="1:13" x14ac:dyDescent="0.25">
      <c r="A89">
        <v>0</v>
      </c>
      <c r="B89" s="40">
        <f t="shared" si="14"/>
        <v>42736</v>
      </c>
      <c r="C89">
        <v>1</v>
      </c>
      <c r="D89">
        <f t="shared" si="15"/>
        <v>2017</v>
      </c>
      <c r="E89" t="s">
        <v>421</v>
      </c>
      <c r="F89" t="s">
        <v>146</v>
      </c>
      <c r="G89" t="s">
        <v>37</v>
      </c>
      <c r="H89" t="s">
        <v>423</v>
      </c>
      <c r="I89" s="8">
        <v>1531</v>
      </c>
      <c r="J89">
        <v>904</v>
      </c>
      <c r="K89" s="8">
        <v>2435</v>
      </c>
      <c r="L89" s="8">
        <v>524134</v>
      </c>
      <c r="M89" s="8">
        <v>526569</v>
      </c>
    </row>
    <row r="90" spans="1:13" x14ac:dyDescent="0.25">
      <c r="A90">
        <v>0</v>
      </c>
      <c r="B90" s="40">
        <f t="shared" si="14"/>
        <v>42736</v>
      </c>
      <c r="C90">
        <v>1</v>
      </c>
      <c r="D90">
        <f t="shared" si="15"/>
        <v>2017</v>
      </c>
      <c r="E90" t="s">
        <v>421</v>
      </c>
      <c r="F90" t="s">
        <v>146</v>
      </c>
      <c r="G90" t="s">
        <v>37</v>
      </c>
      <c r="H90" t="s">
        <v>424</v>
      </c>
      <c r="I90">
        <v>1</v>
      </c>
      <c r="J90">
        <v>0</v>
      </c>
      <c r="K90">
        <v>1</v>
      </c>
      <c r="L90" s="8">
        <v>125603</v>
      </c>
      <c r="M90" s="8">
        <v>125604</v>
      </c>
    </row>
    <row r="91" spans="1:13" x14ac:dyDescent="0.25">
      <c r="A91">
        <v>1</v>
      </c>
      <c r="B91" s="40">
        <f t="shared" si="14"/>
        <v>42736</v>
      </c>
      <c r="C91">
        <v>1</v>
      </c>
      <c r="D91">
        <f t="shared" si="15"/>
        <v>2017</v>
      </c>
      <c r="E91" t="s">
        <v>421</v>
      </c>
      <c r="F91" t="s">
        <v>42</v>
      </c>
      <c r="G91" t="s">
        <v>37</v>
      </c>
      <c r="H91" t="s">
        <v>423</v>
      </c>
      <c r="I91">
        <v>230</v>
      </c>
      <c r="J91">
        <v>239</v>
      </c>
      <c r="K91">
        <v>469</v>
      </c>
      <c r="L91" s="8">
        <v>303342</v>
      </c>
      <c r="M91" s="8">
        <v>303811</v>
      </c>
    </row>
    <row r="92" spans="1:13" x14ac:dyDescent="0.25">
      <c r="A92">
        <v>1</v>
      </c>
      <c r="B92" s="40">
        <f t="shared" ref="B92:B155" si="36">DATE(D92,C92,1)</f>
        <v>42736</v>
      </c>
      <c r="C92">
        <v>1</v>
      </c>
      <c r="D92">
        <f t="shared" ref="D92:D155" si="37">VALUE(RIGHT(E92,4))</f>
        <v>2017</v>
      </c>
      <c r="E92" t="s">
        <v>421</v>
      </c>
      <c r="F92" t="s">
        <v>42</v>
      </c>
      <c r="G92" t="s">
        <v>37</v>
      </c>
      <c r="H92" t="s">
        <v>424</v>
      </c>
      <c r="I92">
        <v>1</v>
      </c>
      <c r="J92">
        <v>1</v>
      </c>
      <c r="K92">
        <v>2</v>
      </c>
      <c r="L92" s="8">
        <v>94097</v>
      </c>
      <c r="M92" s="8">
        <v>94099</v>
      </c>
    </row>
    <row r="93" spans="1:13" x14ac:dyDescent="0.25">
      <c r="A93">
        <v>1</v>
      </c>
      <c r="B93" s="40">
        <f t="shared" si="36"/>
        <v>42736</v>
      </c>
      <c r="C93">
        <v>1</v>
      </c>
      <c r="D93">
        <f t="shared" si="37"/>
        <v>2017</v>
      </c>
      <c r="E93" t="s">
        <v>421</v>
      </c>
      <c r="F93" t="s">
        <v>353</v>
      </c>
      <c r="G93" t="s">
        <v>37</v>
      </c>
      <c r="H93" t="s">
        <v>423</v>
      </c>
      <c r="I93">
        <v>7</v>
      </c>
      <c r="J93">
        <v>24</v>
      </c>
      <c r="K93">
        <v>31</v>
      </c>
      <c r="L93" s="8">
        <v>32581</v>
      </c>
      <c r="M93" s="8">
        <v>32612</v>
      </c>
    </row>
    <row r="94" spans="1:13" x14ac:dyDescent="0.25">
      <c r="A94">
        <v>1</v>
      </c>
      <c r="B94" s="40">
        <f t="shared" si="36"/>
        <v>42736</v>
      </c>
      <c r="C94">
        <v>1</v>
      </c>
      <c r="D94">
        <f t="shared" si="37"/>
        <v>2017</v>
      </c>
      <c r="E94" t="s">
        <v>421</v>
      </c>
      <c r="F94" t="s">
        <v>353</v>
      </c>
      <c r="G94" t="s">
        <v>37</v>
      </c>
      <c r="H94" t="s">
        <v>424</v>
      </c>
      <c r="I94">
        <v>0</v>
      </c>
      <c r="J94">
        <v>0</v>
      </c>
      <c r="K94">
        <v>0</v>
      </c>
      <c r="L94" s="8">
        <v>19301</v>
      </c>
      <c r="M94" s="8">
        <v>19301</v>
      </c>
    </row>
    <row r="95" spans="1:13" x14ac:dyDescent="0.25">
      <c r="A95">
        <v>0</v>
      </c>
      <c r="B95" s="40">
        <f t="shared" si="36"/>
        <v>42736</v>
      </c>
      <c r="C95">
        <v>1</v>
      </c>
      <c r="D95">
        <f t="shared" si="37"/>
        <v>2017</v>
      </c>
      <c r="E95" t="s">
        <v>421</v>
      </c>
      <c r="F95" t="s">
        <v>354</v>
      </c>
      <c r="G95" t="s">
        <v>37</v>
      </c>
      <c r="H95" t="s">
        <v>423</v>
      </c>
      <c r="I95">
        <v>348</v>
      </c>
      <c r="J95">
        <v>341</v>
      </c>
      <c r="K95">
        <v>689</v>
      </c>
      <c r="L95" s="8">
        <v>192304</v>
      </c>
      <c r="M95" s="8">
        <v>192993</v>
      </c>
    </row>
    <row r="96" spans="1:13" x14ac:dyDescent="0.25">
      <c r="A96">
        <v>0</v>
      </c>
      <c r="B96" s="40">
        <f t="shared" si="36"/>
        <v>42736</v>
      </c>
      <c r="C96">
        <v>1</v>
      </c>
      <c r="D96">
        <f t="shared" si="37"/>
        <v>2017</v>
      </c>
      <c r="E96" t="s">
        <v>421</v>
      </c>
      <c r="F96" t="s">
        <v>354</v>
      </c>
      <c r="G96" t="s">
        <v>37</v>
      </c>
      <c r="H96" t="s">
        <v>424</v>
      </c>
      <c r="I96">
        <v>0</v>
      </c>
      <c r="J96">
        <v>0</v>
      </c>
      <c r="K96">
        <v>0</v>
      </c>
      <c r="L96" s="8">
        <v>55678</v>
      </c>
      <c r="M96" s="8">
        <v>55678</v>
      </c>
    </row>
    <row r="97" spans="1:13" x14ac:dyDescent="0.25">
      <c r="A97">
        <v>0</v>
      </c>
      <c r="B97" s="40">
        <f t="shared" si="36"/>
        <v>42736</v>
      </c>
      <c r="C97">
        <v>1</v>
      </c>
      <c r="D97">
        <f t="shared" si="37"/>
        <v>2017</v>
      </c>
      <c r="E97" t="s">
        <v>421</v>
      </c>
      <c r="F97" t="s">
        <v>355</v>
      </c>
      <c r="G97" t="s">
        <v>37</v>
      </c>
      <c r="H97" t="s">
        <v>423</v>
      </c>
      <c r="I97">
        <v>1</v>
      </c>
      <c r="J97">
        <v>2</v>
      </c>
      <c r="K97">
        <v>3</v>
      </c>
      <c r="L97" s="8">
        <v>3006</v>
      </c>
      <c r="M97" s="8">
        <v>3009</v>
      </c>
    </row>
    <row r="98" spans="1:13" x14ac:dyDescent="0.25">
      <c r="A98">
        <v>0</v>
      </c>
      <c r="B98" s="40">
        <f t="shared" si="36"/>
        <v>42736</v>
      </c>
      <c r="C98">
        <v>1</v>
      </c>
      <c r="D98">
        <f t="shared" si="37"/>
        <v>2017</v>
      </c>
      <c r="E98" t="s">
        <v>421</v>
      </c>
      <c r="F98" t="s">
        <v>355</v>
      </c>
      <c r="G98" t="s">
        <v>37</v>
      </c>
      <c r="H98" t="s">
        <v>424</v>
      </c>
      <c r="I98">
        <v>0</v>
      </c>
      <c r="J98">
        <v>0</v>
      </c>
      <c r="K98">
        <v>0</v>
      </c>
      <c r="L98" s="8">
        <v>1696</v>
      </c>
      <c r="M98" s="8">
        <v>1696</v>
      </c>
    </row>
    <row r="99" spans="1:13" x14ac:dyDescent="0.25">
      <c r="A99">
        <v>0</v>
      </c>
      <c r="B99" s="40">
        <f t="shared" si="36"/>
        <v>42736</v>
      </c>
      <c r="C99">
        <v>1</v>
      </c>
      <c r="D99">
        <f t="shared" si="37"/>
        <v>2017</v>
      </c>
      <c r="E99" t="s">
        <v>421</v>
      </c>
      <c r="F99" t="s">
        <v>59</v>
      </c>
      <c r="G99" t="s">
        <v>37</v>
      </c>
      <c r="H99" t="s">
        <v>423</v>
      </c>
      <c r="I99">
        <v>17</v>
      </c>
      <c r="J99">
        <v>23</v>
      </c>
      <c r="K99">
        <v>40</v>
      </c>
      <c r="L99" s="8">
        <v>35706</v>
      </c>
      <c r="M99" s="8">
        <v>35746</v>
      </c>
    </row>
    <row r="100" spans="1:13" x14ac:dyDescent="0.25">
      <c r="A100">
        <v>0</v>
      </c>
      <c r="B100" s="40">
        <f t="shared" si="36"/>
        <v>42736</v>
      </c>
      <c r="C100">
        <v>1</v>
      </c>
      <c r="D100">
        <f t="shared" si="37"/>
        <v>2017</v>
      </c>
      <c r="E100" t="s">
        <v>421</v>
      </c>
      <c r="F100" t="s">
        <v>59</v>
      </c>
      <c r="G100" t="s">
        <v>37</v>
      </c>
      <c r="H100" t="s">
        <v>424</v>
      </c>
      <c r="I100">
        <v>0</v>
      </c>
      <c r="J100">
        <v>0</v>
      </c>
      <c r="K100">
        <v>0</v>
      </c>
      <c r="L100" s="8">
        <v>13662</v>
      </c>
      <c r="M100" s="8">
        <v>13662</v>
      </c>
    </row>
    <row r="101" spans="1:13" x14ac:dyDescent="0.25">
      <c r="A101">
        <v>0</v>
      </c>
      <c r="B101" s="40">
        <f t="shared" si="36"/>
        <v>42736</v>
      </c>
      <c r="C101">
        <v>1</v>
      </c>
      <c r="D101">
        <f t="shared" si="37"/>
        <v>2017</v>
      </c>
      <c r="E101" t="s">
        <v>421</v>
      </c>
      <c r="F101" t="s">
        <v>356</v>
      </c>
      <c r="G101" t="s">
        <v>37</v>
      </c>
      <c r="H101" t="s">
        <v>423</v>
      </c>
      <c r="I101">
        <v>396</v>
      </c>
      <c r="J101">
        <v>165</v>
      </c>
      <c r="K101">
        <v>561</v>
      </c>
      <c r="L101" s="8">
        <v>145286</v>
      </c>
      <c r="M101" s="8">
        <v>145847</v>
      </c>
    </row>
    <row r="102" spans="1:13" x14ac:dyDescent="0.25">
      <c r="A102">
        <v>0</v>
      </c>
      <c r="B102" s="40">
        <f t="shared" si="36"/>
        <v>42736</v>
      </c>
      <c r="C102">
        <v>1</v>
      </c>
      <c r="D102">
        <f t="shared" si="37"/>
        <v>2017</v>
      </c>
      <c r="E102" t="s">
        <v>421</v>
      </c>
      <c r="F102" t="s">
        <v>356</v>
      </c>
      <c r="G102" t="s">
        <v>37</v>
      </c>
      <c r="H102" t="s">
        <v>424</v>
      </c>
      <c r="I102">
        <v>2</v>
      </c>
      <c r="J102">
        <v>0</v>
      </c>
      <c r="K102">
        <v>2</v>
      </c>
      <c r="L102" s="8">
        <v>42645</v>
      </c>
      <c r="M102" s="8">
        <v>42647</v>
      </c>
    </row>
    <row r="103" spans="1:13" x14ac:dyDescent="0.25">
      <c r="A103">
        <v>1</v>
      </c>
      <c r="B103" s="40">
        <f t="shared" si="36"/>
        <v>42736</v>
      </c>
      <c r="C103">
        <v>1</v>
      </c>
      <c r="D103">
        <f t="shared" si="37"/>
        <v>2017</v>
      </c>
      <c r="E103" t="s">
        <v>421</v>
      </c>
      <c r="F103" t="s">
        <v>357</v>
      </c>
      <c r="G103" t="s">
        <v>37</v>
      </c>
      <c r="H103" t="s">
        <v>423</v>
      </c>
      <c r="I103">
        <v>8</v>
      </c>
      <c r="J103">
        <v>19</v>
      </c>
      <c r="K103">
        <v>27</v>
      </c>
      <c r="L103" s="8">
        <v>22279</v>
      </c>
      <c r="M103" s="8">
        <v>22306</v>
      </c>
    </row>
    <row r="104" spans="1:13" x14ac:dyDescent="0.25">
      <c r="A104">
        <v>1</v>
      </c>
      <c r="B104" s="40">
        <f t="shared" si="36"/>
        <v>42736</v>
      </c>
      <c r="C104">
        <v>1</v>
      </c>
      <c r="D104">
        <f t="shared" si="37"/>
        <v>2017</v>
      </c>
      <c r="E104" t="s">
        <v>421</v>
      </c>
      <c r="F104" t="s">
        <v>357</v>
      </c>
      <c r="G104" t="s">
        <v>37</v>
      </c>
      <c r="H104" t="s">
        <v>424</v>
      </c>
      <c r="I104">
        <v>0</v>
      </c>
      <c r="J104">
        <v>0</v>
      </c>
      <c r="K104">
        <v>0</v>
      </c>
      <c r="L104" s="8">
        <v>8637</v>
      </c>
      <c r="M104" s="8">
        <v>8637</v>
      </c>
    </row>
    <row r="105" spans="1:13" x14ac:dyDescent="0.25">
      <c r="A105">
        <v>0</v>
      </c>
      <c r="B105" s="40">
        <f t="shared" si="36"/>
        <v>42736</v>
      </c>
      <c r="C105">
        <v>1</v>
      </c>
      <c r="D105">
        <f t="shared" si="37"/>
        <v>2017</v>
      </c>
      <c r="E105" t="s">
        <v>421</v>
      </c>
      <c r="F105" t="s">
        <v>56</v>
      </c>
      <c r="G105" t="s">
        <v>37</v>
      </c>
      <c r="H105" t="s">
        <v>423</v>
      </c>
      <c r="I105">
        <v>36</v>
      </c>
      <c r="J105">
        <v>54</v>
      </c>
      <c r="K105">
        <v>90</v>
      </c>
      <c r="L105" s="8">
        <v>163380</v>
      </c>
      <c r="M105" s="8">
        <v>163470</v>
      </c>
    </row>
    <row r="106" spans="1:13" x14ac:dyDescent="0.25">
      <c r="A106">
        <v>0</v>
      </c>
      <c r="B106" s="40">
        <f t="shared" si="36"/>
        <v>42736</v>
      </c>
      <c r="C106">
        <v>1</v>
      </c>
      <c r="D106">
        <f t="shared" si="37"/>
        <v>2017</v>
      </c>
      <c r="E106" t="s">
        <v>421</v>
      </c>
      <c r="F106" t="s">
        <v>56</v>
      </c>
      <c r="G106" t="s">
        <v>37</v>
      </c>
      <c r="H106" t="s">
        <v>424</v>
      </c>
      <c r="I106">
        <v>0</v>
      </c>
      <c r="J106">
        <v>0</v>
      </c>
      <c r="K106">
        <v>0</v>
      </c>
      <c r="L106" s="8">
        <v>59522</v>
      </c>
      <c r="M106" s="8">
        <v>59522</v>
      </c>
    </row>
    <row r="107" spans="1:13" x14ac:dyDescent="0.25">
      <c r="A107">
        <v>0</v>
      </c>
      <c r="B107" s="40">
        <f t="shared" si="36"/>
        <v>42767</v>
      </c>
      <c r="C107">
        <v>2</v>
      </c>
      <c r="D107">
        <f t="shared" si="37"/>
        <v>2017</v>
      </c>
      <c r="E107" t="s">
        <v>427</v>
      </c>
      <c r="F107" t="s">
        <v>422</v>
      </c>
      <c r="G107" t="s">
        <v>37</v>
      </c>
      <c r="H107" t="s">
        <v>423</v>
      </c>
      <c r="I107">
        <v>0</v>
      </c>
      <c r="J107">
        <v>0</v>
      </c>
      <c r="K107">
        <v>0</v>
      </c>
      <c r="L107">
        <v>2</v>
      </c>
      <c r="M107">
        <v>2</v>
      </c>
    </row>
    <row r="108" spans="1:13" x14ac:dyDescent="0.25">
      <c r="A108">
        <v>0</v>
      </c>
      <c r="B108" s="40">
        <f t="shared" si="36"/>
        <v>42767</v>
      </c>
      <c r="C108">
        <v>2</v>
      </c>
      <c r="D108">
        <f t="shared" si="37"/>
        <v>2017</v>
      </c>
      <c r="E108" t="s">
        <v>427</v>
      </c>
      <c r="F108" t="s">
        <v>422</v>
      </c>
      <c r="G108" t="s">
        <v>37</v>
      </c>
      <c r="H108" t="s">
        <v>424</v>
      </c>
      <c r="I108">
        <v>0</v>
      </c>
      <c r="J108">
        <v>0</v>
      </c>
      <c r="K108">
        <v>0</v>
      </c>
      <c r="L108">
        <v>1</v>
      </c>
      <c r="M108">
        <v>1</v>
      </c>
    </row>
    <row r="109" spans="1:13" x14ac:dyDescent="0.25">
      <c r="A109">
        <v>1</v>
      </c>
      <c r="B109" s="40">
        <f t="shared" si="36"/>
        <v>42767</v>
      </c>
      <c r="C109">
        <v>2</v>
      </c>
      <c r="D109">
        <f t="shared" si="37"/>
        <v>2017</v>
      </c>
      <c r="E109" t="s">
        <v>427</v>
      </c>
      <c r="F109" t="s">
        <v>331</v>
      </c>
      <c r="G109" t="s">
        <v>37</v>
      </c>
      <c r="H109" t="s">
        <v>423</v>
      </c>
      <c r="I109">
        <v>3</v>
      </c>
      <c r="J109">
        <v>1</v>
      </c>
      <c r="K109">
        <v>4</v>
      </c>
      <c r="L109" s="8">
        <v>12329</v>
      </c>
      <c r="M109" s="8">
        <v>12333</v>
      </c>
    </row>
    <row r="110" spans="1:13" x14ac:dyDescent="0.25">
      <c r="A110">
        <v>1</v>
      </c>
      <c r="B110" s="40">
        <f t="shared" si="36"/>
        <v>42767</v>
      </c>
      <c r="C110">
        <v>2</v>
      </c>
      <c r="D110">
        <f t="shared" si="37"/>
        <v>2017</v>
      </c>
      <c r="E110" t="s">
        <v>427</v>
      </c>
      <c r="F110" t="s">
        <v>331</v>
      </c>
      <c r="G110" t="s">
        <v>37</v>
      </c>
      <c r="H110" t="s">
        <v>424</v>
      </c>
      <c r="I110">
        <v>0</v>
      </c>
      <c r="J110">
        <v>0</v>
      </c>
      <c r="K110">
        <v>0</v>
      </c>
      <c r="L110" s="8">
        <v>5264</v>
      </c>
      <c r="M110" s="8">
        <v>5264</v>
      </c>
    </row>
    <row r="111" spans="1:13" x14ac:dyDescent="0.25">
      <c r="A111">
        <v>1</v>
      </c>
      <c r="B111" s="40">
        <f t="shared" si="36"/>
        <v>42767</v>
      </c>
      <c r="C111">
        <v>2</v>
      </c>
      <c r="D111">
        <f t="shared" si="37"/>
        <v>2017</v>
      </c>
      <c r="E111" t="s">
        <v>427</v>
      </c>
      <c r="F111" t="s">
        <v>332</v>
      </c>
      <c r="G111" t="s">
        <v>37</v>
      </c>
      <c r="H111" t="s">
        <v>423</v>
      </c>
      <c r="I111">
        <v>4</v>
      </c>
      <c r="J111">
        <v>4</v>
      </c>
      <c r="K111">
        <v>8</v>
      </c>
      <c r="L111" s="8">
        <v>12549</v>
      </c>
      <c r="M111" s="8">
        <v>12557</v>
      </c>
    </row>
    <row r="112" spans="1:13" x14ac:dyDescent="0.25">
      <c r="A112">
        <v>1</v>
      </c>
      <c r="B112" s="40">
        <f t="shared" si="36"/>
        <v>42767</v>
      </c>
      <c r="C112">
        <v>2</v>
      </c>
      <c r="D112">
        <f t="shared" si="37"/>
        <v>2017</v>
      </c>
      <c r="E112" t="s">
        <v>427</v>
      </c>
      <c r="F112" t="s">
        <v>332</v>
      </c>
      <c r="G112" t="s">
        <v>37</v>
      </c>
      <c r="H112" t="s">
        <v>424</v>
      </c>
      <c r="I112">
        <v>0</v>
      </c>
      <c r="J112">
        <v>0</v>
      </c>
      <c r="K112">
        <v>0</v>
      </c>
      <c r="L112" s="8">
        <v>6733</v>
      </c>
      <c r="M112" s="8">
        <v>6733</v>
      </c>
    </row>
    <row r="113" spans="1:13" x14ac:dyDescent="0.25">
      <c r="A113">
        <v>0</v>
      </c>
      <c r="B113" s="40">
        <f t="shared" si="36"/>
        <v>42767</v>
      </c>
      <c r="C113">
        <v>2</v>
      </c>
      <c r="D113">
        <f t="shared" si="37"/>
        <v>2017</v>
      </c>
      <c r="E113" t="s">
        <v>427</v>
      </c>
      <c r="F113" t="s">
        <v>333</v>
      </c>
      <c r="G113" t="s">
        <v>37</v>
      </c>
      <c r="H113" t="s">
        <v>423</v>
      </c>
      <c r="I113">
        <v>139</v>
      </c>
      <c r="J113">
        <v>134</v>
      </c>
      <c r="K113">
        <v>273</v>
      </c>
      <c r="L113" s="8">
        <v>130782</v>
      </c>
      <c r="M113" s="8">
        <v>131055</v>
      </c>
    </row>
    <row r="114" spans="1:13" x14ac:dyDescent="0.25">
      <c r="A114">
        <v>0</v>
      </c>
      <c r="B114" s="40">
        <f t="shared" si="36"/>
        <v>42767</v>
      </c>
      <c r="C114">
        <v>2</v>
      </c>
      <c r="D114">
        <f t="shared" si="37"/>
        <v>2017</v>
      </c>
      <c r="E114" t="s">
        <v>427</v>
      </c>
      <c r="F114" t="s">
        <v>333</v>
      </c>
      <c r="G114" t="s">
        <v>37</v>
      </c>
      <c r="H114" t="s">
        <v>424</v>
      </c>
      <c r="I114">
        <v>0</v>
      </c>
      <c r="J114">
        <v>0</v>
      </c>
      <c r="K114">
        <v>0</v>
      </c>
      <c r="L114" s="8">
        <v>41248</v>
      </c>
      <c r="M114" s="8">
        <v>41248</v>
      </c>
    </row>
    <row r="115" spans="1:13" x14ac:dyDescent="0.25">
      <c r="A115">
        <v>0</v>
      </c>
      <c r="B115" s="40">
        <f t="shared" si="36"/>
        <v>42767</v>
      </c>
      <c r="C115">
        <v>2</v>
      </c>
      <c r="D115">
        <f t="shared" si="37"/>
        <v>2017</v>
      </c>
      <c r="E115" t="s">
        <v>427</v>
      </c>
      <c r="F115" t="s">
        <v>119</v>
      </c>
      <c r="G115" t="s">
        <v>37</v>
      </c>
      <c r="H115" t="s">
        <v>423</v>
      </c>
      <c r="I115">
        <v>74</v>
      </c>
      <c r="J115">
        <v>36</v>
      </c>
      <c r="K115">
        <v>110</v>
      </c>
      <c r="L115" s="8">
        <v>54032</v>
      </c>
      <c r="M115" s="8">
        <v>54142</v>
      </c>
    </row>
    <row r="116" spans="1:13" x14ac:dyDescent="0.25">
      <c r="A116">
        <v>0</v>
      </c>
      <c r="B116" s="40">
        <f t="shared" si="36"/>
        <v>42767</v>
      </c>
      <c r="C116">
        <v>2</v>
      </c>
      <c r="D116">
        <f t="shared" si="37"/>
        <v>2017</v>
      </c>
      <c r="E116" t="s">
        <v>427</v>
      </c>
      <c r="F116" t="s">
        <v>119</v>
      </c>
      <c r="G116" t="s">
        <v>37</v>
      </c>
      <c r="H116" t="s">
        <v>424</v>
      </c>
      <c r="I116">
        <v>0</v>
      </c>
      <c r="J116">
        <v>0</v>
      </c>
      <c r="K116">
        <v>0</v>
      </c>
      <c r="L116" s="8">
        <v>22173</v>
      </c>
      <c r="M116" s="8">
        <v>22173</v>
      </c>
    </row>
    <row r="117" spans="1:13" x14ac:dyDescent="0.25">
      <c r="A117">
        <v>0</v>
      </c>
      <c r="B117" s="40">
        <f t="shared" si="36"/>
        <v>42767</v>
      </c>
      <c r="C117">
        <v>2</v>
      </c>
      <c r="D117">
        <f t="shared" si="37"/>
        <v>2017</v>
      </c>
      <c r="E117" t="s">
        <v>427</v>
      </c>
      <c r="F117" t="s">
        <v>334</v>
      </c>
      <c r="G117" t="s">
        <v>37</v>
      </c>
      <c r="H117" t="s">
        <v>423</v>
      </c>
      <c r="I117">
        <v>82</v>
      </c>
      <c r="J117">
        <v>67</v>
      </c>
      <c r="K117">
        <v>149</v>
      </c>
      <c r="L117" s="8">
        <v>49821</v>
      </c>
      <c r="M117" s="8">
        <v>49970</v>
      </c>
    </row>
    <row r="118" spans="1:13" x14ac:dyDescent="0.25">
      <c r="A118">
        <v>0</v>
      </c>
      <c r="B118" s="40">
        <f t="shared" si="36"/>
        <v>42767</v>
      </c>
      <c r="C118">
        <v>2</v>
      </c>
      <c r="D118">
        <f t="shared" si="37"/>
        <v>2017</v>
      </c>
      <c r="E118" t="s">
        <v>427</v>
      </c>
      <c r="F118" t="s">
        <v>334</v>
      </c>
      <c r="G118" t="s">
        <v>37</v>
      </c>
      <c r="H118" t="s">
        <v>424</v>
      </c>
      <c r="I118">
        <v>0</v>
      </c>
      <c r="J118">
        <v>0</v>
      </c>
      <c r="K118">
        <v>0</v>
      </c>
      <c r="L118" s="8">
        <v>21855</v>
      </c>
      <c r="M118" s="8">
        <v>21855</v>
      </c>
    </row>
    <row r="119" spans="1:13" x14ac:dyDescent="0.25">
      <c r="A119">
        <v>0</v>
      </c>
      <c r="B119" s="40">
        <f t="shared" si="36"/>
        <v>42767</v>
      </c>
      <c r="C119">
        <v>2</v>
      </c>
      <c r="D119">
        <f t="shared" si="37"/>
        <v>2017</v>
      </c>
      <c r="E119" t="s">
        <v>427</v>
      </c>
      <c r="F119" t="s">
        <v>335</v>
      </c>
      <c r="G119" t="s">
        <v>37</v>
      </c>
      <c r="H119" t="s">
        <v>423</v>
      </c>
      <c r="I119">
        <v>709</v>
      </c>
      <c r="J119">
        <v>458</v>
      </c>
      <c r="K119" s="8">
        <v>1167</v>
      </c>
      <c r="L119" s="8">
        <v>302546</v>
      </c>
      <c r="M119" s="8">
        <v>303713</v>
      </c>
    </row>
    <row r="120" spans="1:13" x14ac:dyDescent="0.25">
      <c r="A120">
        <v>0</v>
      </c>
      <c r="B120" s="40">
        <f t="shared" si="36"/>
        <v>42767</v>
      </c>
      <c r="C120">
        <v>2</v>
      </c>
      <c r="D120">
        <f t="shared" si="37"/>
        <v>2017</v>
      </c>
      <c r="E120" t="s">
        <v>427</v>
      </c>
      <c r="F120" t="s">
        <v>335</v>
      </c>
      <c r="G120" t="s">
        <v>37</v>
      </c>
      <c r="H120" t="s">
        <v>424</v>
      </c>
      <c r="I120">
        <v>0</v>
      </c>
      <c r="J120">
        <v>0</v>
      </c>
      <c r="K120">
        <v>0</v>
      </c>
      <c r="L120" s="8">
        <v>79292</v>
      </c>
      <c r="M120" s="8">
        <v>79292</v>
      </c>
    </row>
    <row r="121" spans="1:13" x14ac:dyDescent="0.25">
      <c r="A121">
        <v>0</v>
      </c>
      <c r="B121" s="40">
        <f t="shared" si="36"/>
        <v>42767</v>
      </c>
      <c r="C121">
        <v>2</v>
      </c>
      <c r="D121">
        <f t="shared" si="37"/>
        <v>2017</v>
      </c>
      <c r="E121" t="s">
        <v>427</v>
      </c>
      <c r="F121" t="s">
        <v>44</v>
      </c>
      <c r="G121" t="s">
        <v>37</v>
      </c>
      <c r="H121" t="s">
        <v>423</v>
      </c>
      <c r="I121">
        <v>0</v>
      </c>
      <c r="J121">
        <v>1</v>
      </c>
      <c r="K121">
        <v>1</v>
      </c>
      <c r="L121" s="8">
        <v>2406</v>
      </c>
      <c r="M121" s="8">
        <v>2407</v>
      </c>
    </row>
    <row r="122" spans="1:13" x14ac:dyDescent="0.25">
      <c r="A122">
        <v>0</v>
      </c>
      <c r="B122" s="40">
        <f t="shared" si="36"/>
        <v>42767</v>
      </c>
      <c r="C122">
        <v>2</v>
      </c>
      <c r="D122">
        <f t="shared" si="37"/>
        <v>2017</v>
      </c>
      <c r="E122" t="s">
        <v>427</v>
      </c>
      <c r="F122" t="s">
        <v>44</v>
      </c>
      <c r="G122" t="s">
        <v>37</v>
      </c>
      <c r="H122" t="s">
        <v>424</v>
      </c>
      <c r="I122">
        <v>0</v>
      </c>
      <c r="J122">
        <v>0</v>
      </c>
      <c r="K122">
        <v>0</v>
      </c>
      <c r="L122" s="8">
        <v>1607</v>
      </c>
      <c r="M122" s="8">
        <v>1607</v>
      </c>
    </row>
    <row r="123" spans="1:13" x14ac:dyDescent="0.25">
      <c r="A123">
        <v>0</v>
      </c>
      <c r="B123" s="40">
        <f t="shared" si="36"/>
        <v>42767</v>
      </c>
      <c r="C123">
        <v>2</v>
      </c>
      <c r="D123">
        <f t="shared" si="37"/>
        <v>2017</v>
      </c>
      <c r="E123" t="s">
        <v>427</v>
      </c>
      <c r="F123" t="s">
        <v>336</v>
      </c>
      <c r="G123" t="s">
        <v>37</v>
      </c>
      <c r="H123" t="s">
        <v>423</v>
      </c>
      <c r="I123">
        <v>48</v>
      </c>
      <c r="J123">
        <v>53</v>
      </c>
      <c r="K123">
        <v>101</v>
      </c>
      <c r="L123" s="8">
        <v>70705</v>
      </c>
      <c r="M123" s="8">
        <v>70806</v>
      </c>
    </row>
    <row r="124" spans="1:13" x14ac:dyDescent="0.25">
      <c r="A124">
        <v>0</v>
      </c>
      <c r="B124" s="40">
        <f t="shared" si="36"/>
        <v>42767</v>
      </c>
      <c r="C124">
        <v>2</v>
      </c>
      <c r="D124">
        <f t="shared" si="37"/>
        <v>2017</v>
      </c>
      <c r="E124" t="s">
        <v>427</v>
      </c>
      <c r="F124" t="s">
        <v>336</v>
      </c>
      <c r="G124" t="s">
        <v>37</v>
      </c>
      <c r="H124" t="s">
        <v>424</v>
      </c>
      <c r="I124">
        <v>0</v>
      </c>
      <c r="J124">
        <v>0</v>
      </c>
      <c r="K124">
        <v>0</v>
      </c>
      <c r="L124" s="8">
        <v>28913</v>
      </c>
      <c r="M124" s="8">
        <v>28913</v>
      </c>
    </row>
    <row r="125" spans="1:13" x14ac:dyDescent="0.25">
      <c r="A125">
        <v>0</v>
      </c>
      <c r="B125" s="40">
        <f t="shared" si="36"/>
        <v>42767</v>
      </c>
      <c r="C125">
        <v>2</v>
      </c>
      <c r="D125">
        <f t="shared" si="37"/>
        <v>2017</v>
      </c>
      <c r="E125" t="s">
        <v>427</v>
      </c>
      <c r="F125" t="s">
        <v>125</v>
      </c>
      <c r="G125" t="s">
        <v>37</v>
      </c>
      <c r="H125" t="s">
        <v>423</v>
      </c>
      <c r="I125">
        <v>36</v>
      </c>
      <c r="J125">
        <v>23</v>
      </c>
      <c r="K125">
        <v>59</v>
      </c>
      <c r="L125" s="8">
        <v>27929</v>
      </c>
      <c r="M125" s="8">
        <v>27988</v>
      </c>
    </row>
    <row r="126" spans="1:13" x14ac:dyDescent="0.25">
      <c r="A126">
        <v>0</v>
      </c>
      <c r="B126" s="40">
        <f t="shared" si="36"/>
        <v>42767</v>
      </c>
      <c r="C126">
        <v>2</v>
      </c>
      <c r="D126">
        <f t="shared" si="37"/>
        <v>2017</v>
      </c>
      <c r="E126" t="s">
        <v>427</v>
      </c>
      <c r="F126" t="s">
        <v>125</v>
      </c>
      <c r="G126" t="s">
        <v>37</v>
      </c>
      <c r="H126" t="s">
        <v>424</v>
      </c>
      <c r="I126">
        <v>0</v>
      </c>
      <c r="J126">
        <v>0</v>
      </c>
      <c r="K126">
        <v>0</v>
      </c>
      <c r="L126" s="8">
        <v>12057</v>
      </c>
      <c r="M126" s="8">
        <v>12057</v>
      </c>
    </row>
    <row r="127" spans="1:13" x14ac:dyDescent="0.25">
      <c r="A127">
        <v>1</v>
      </c>
      <c r="B127" s="40">
        <f t="shared" si="36"/>
        <v>42767</v>
      </c>
      <c r="C127">
        <v>2</v>
      </c>
      <c r="D127">
        <f t="shared" si="37"/>
        <v>2017</v>
      </c>
      <c r="E127" t="s">
        <v>427</v>
      </c>
      <c r="F127" t="s">
        <v>337</v>
      </c>
      <c r="G127" t="s">
        <v>37</v>
      </c>
      <c r="H127" t="s">
        <v>423</v>
      </c>
      <c r="I127">
        <v>2</v>
      </c>
      <c r="J127">
        <v>2</v>
      </c>
      <c r="K127">
        <v>4</v>
      </c>
      <c r="L127" s="8">
        <v>4672</v>
      </c>
      <c r="M127" s="8">
        <v>4676</v>
      </c>
    </row>
    <row r="128" spans="1:13" x14ac:dyDescent="0.25">
      <c r="A128">
        <v>1</v>
      </c>
      <c r="B128" s="40">
        <f t="shared" si="36"/>
        <v>42767</v>
      </c>
      <c r="C128">
        <v>2</v>
      </c>
      <c r="D128">
        <f t="shared" si="37"/>
        <v>2017</v>
      </c>
      <c r="E128" t="s">
        <v>427</v>
      </c>
      <c r="F128" t="s">
        <v>337</v>
      </c>
      <c r="G128" t="s">
        <v>37</v>
      </c>
      <c r="H128" t="s">
        <v>424</v>
      </c>
      <c r="I128">
        <v>0</v>
      </c>
      <c r="J128">
        <v>0</v>
      </c>
      <c r="K128">
        <v>0</v>
      </c>
      <c r="L128" s="8">
        <v>3822</v>
      </c>
      <c r="M128" s="8">
        <v>3822</v>
      </c>
    </row>
    <row r="129" spans="1:13" x14ac:dyDescent="0.25">
      <c r="A129">
        <v>0</v>
      </c>
      <c r="B129" s="40">
        <f t="shared" si="36"/>
        <v>42767</v>
      </c>
      <c r="C129">
        <v>2</v>
      </c>
      <c r="D129">
        <f t="shared" si="37"/>
        <v>2017</v>
      </c>
      <c r="E129" t="s">
        <v>427</v>
      </c>
      <c r="F129" t="s">
        <v>105</v>
      </c>
      <c r="G129" t="s">
        <v>37</v>
      </c>
      <c r="H129" t="s">
        <v>423</v>
      </c>
      <c r="I129">
        <v>25</v>
      </c>
      <c r="J129">
        <v>41</v>
      </c>
      <c r="K129">
        <v>66</v>
      </c>
      <c r="L129" s="8">
        <v>56727</v>
      </c>
      <c r="M129" s="8">
        <v>56793</v>
      </c>
    </row>
    <row r="130" spans="1:13" x14ac:dyDescent="0.25">
      <c r="A130">
        <v>0</v>
      </c>
      <c r="B130" s="40">
        <f t="shared" si="36"/>
        <v>42767</v>
      </c>
      <c r="C130">
        <v>2</v>
      </c>
      <c r="D130">
        <f t="shared" si="37"/>
        <v>2017</v>
      </c>
      <c r="E130" t="s">
        <v>427</v>
      </c>
      <c r="F130" t="s">
        <v>105</v>
      </c>
      <c r="G130" t="s">
        <v>37</v>
      </c>
      <c r="H130" t="s">
        <v>424</v>
      </c>
      <c r="I130">
        <v>0</v>
      </c>
      <c r="J130">
        <v>0</v>
      </c>
      <c r="K130">
        <v>0</v>
      </c>
      <c r="L130" s="8">
        <v>18581</v>
      </c>
      <c r="M130" s="8">
        <v>18581</v>
      </c>
    </row>
    <row r="131" spans="1:13" x14ac:dyDescent="0.25">
      <c r="A131">
        <v>0</v>
      </c>
      <c r="B131" s="40">
        <f t="shared" si="36"/>
        <v>42767</v>
      </c>
      <c r="C131">
        <v>2</v>
      </c>
      <c r="D131">
        <f t="shared" si="37"/>
        <v>2017</v>
      </c>
      <c r="E131" t="s">
        <v>427</v>
      </c>
      <c r="F131" t="s">
        <v>338</v>
      </c>
      <c r="G131" t="s">
        <v>37</v>
      </c>
      <c r="H131" t="s">
        <v>423</v>
      </c>
      <c r="I131">
        <v>0</v>
      </c>
      <c r="J131">
        <v>1</v>
      </c>
      <c r="K131">
        <v>1</v>
      </c>
      <c r="L131" s="8">
        <v>1351</v>
      </c>
      <c r="M131" s="8">
        <v>1352</v>
      </c>
    </row>
    <row r="132" spans="1:13" x14ac:dyDescent="0.25">
      <c r="A132">
        <v>0</v>
      </c>
      <c r="B132" s="40">
        <f t="shared" si="36"/>
        <v>42767</v>
      </c>
      <c r="C132">
        <v>2</v>
      </c>
      <c r="D132">
        <f t="shared" si="37"/>
        <v>2017</v>
      </c>
      <c r="E132" t="s">
        <v>427</v>
      </c>
      <c r="F132" t="s">
        <v>338</v>
      </c>
      <c r="G132" t="s">
        <v>37</v>
      </c>
      <c r="H132" t="s">
        <v>424</v>
      </c>
      <c r="I132">
        <v>0</v>
      </c>
      <c r="J132">
        <v>0</v>
      </c>
      <c r="K132">
        <v>0</v>
      </c>
      <c r="L132">
        <v>987</v>
      </c>
      <c r="M132">
        <v>987</v>
      </c>
    </row>
    <row r="133" spans="1:13" x14ac:dyDescent="0.25">
      <c r="A133">
        <v>0</v>
      </c>
      <c r="B133" s="40">
        <f t="shared" si="36"/>
        <v>42767</v>
      </c>
      <c r="C133">
        <v>2</v>
      </c>
      <c r="D133">
        <f t="shared" si="37"/>
        <v>2017</v>
      </c>
      <c r="E133" t="s">
        <v>427</v>
      </c>
      <c r="F133" t="s">
        <v>339</v>
      </c>
      <c r="G133" t="s">
        <v>37</v>
      </c>
      <c r="H133" t="s">
        <v>423</v>
      </c>
      <c r="I133">
        <v>24</v>
      </c>
      <c r="J133">
        <v>30</v>
      </c>
      <c r="K133">
        <v>54</v>
      </c>
      <c r="L133" s="8">
        <v>63020</v>
      </c>
      <c r="M133" s="8">
        <v>63074</v>
      </c>
    </row>
    <row r="134" spans="1:13" x14ac:dyDescent="0.25">
      <c r="A134">
        <v>0</v>
      </c>
      <c r="B134" s="40">
        <f t="shared" si="36"/>
        <v>42767</v>
      </c>
      <c r="C134">
        <v>2</v>
      </c>
      <c r="D134">
        <f t="shared" si="37"/>
        <v>2017</v>
      </c>
      <c r="E134" t="s">
        <v>427</v>
      </c>
      <c r="F134" t="s">
        <v>339</v>
      </c>
      <c r="G134" t="s">
        <v>37</v>
      </c>
      <c r="H134" t="s">
        <v>424</v>
      </c>
      <c r="I134">
        <v>0</v>
      </c>
      <c r="J134">
        <v>0</v>
      </c>
      <c r="K134">
        <v>0</v>
      </c>
      <c r="L134" s="8">
        <v>26598</v>
      </c>
      <c r="M134" s="8">
        <v>26598</v>
      </c>
    </row>
    <row r="135" spans="1:13" x14ac:dyDescent="0.25">
      <c r="A135">
        <v>0</v>
      </c>
      <c r="B135" s="40">
        <f t="shared" si="36"/>
        <v>42767</v>
      </c>
      <c r="C135">
        <v>2</v>
      </c>
      <c r="D135">
        <f t="shared" si="37"/>
        <v>2017</v>
      </c>
      <c r="E135" t="s">
        <v>427</v>
      </c>
      <c r="F135" t="s">
        <v>425</v>
      </c>
      <c r="G135" t="s">
        <v>37</v>
      </c>
      <c r="H135" t="s">
        <v>423</v>
      </c>
      <c r="I135">
        <v>34</v>
      </c>
      <c r="J135">
        <v>34</v>
      </c>
      <c r="K135">
        <v>68</v>
      </c>
      <c r="L135" s="8">
        <v>46535</v>
      </c>
      <c r="M135" s="8">
        <v>46603</v>
      </c>
    </row>
    <row r="136" spans="1:13" x14ac:dyDescent="0.25">
      <c r="A136">
        <v>0</v>
      </c>
      <c r="B136" s="40">
        <f t="shared" si="36"/>
        <v>42767</v>
      </c>
      <c r="C136">
        <v>2</v>
      </c>
      <c r="D136">
        <f t="shared" si="37"/>
        <v>2017</v>
      </c>
      <c r="E136" t="s">
        <v>427</v>
      </c>
      <c r="F136" t="s">
        <v>425</v>
      </c>
      <c r="G136" t="s">
        <v>37</v>
      </c>
      <c r="H136" t="s">
        <v>424</v>
      </c>
      <c r="I136">
        <v>0</v>
      </c>
      <c r="J136">
        <v>0</v>
      </c>
      <c r="K136">
        <v>0</v>
      </c>
      <c r="L136" s="8">
        <v>20967</v>
      </c>
      <c r="M136" s="8">
        <v>20967</v>
      </c>
    </row>
    <row r="137" spans="1:13" x14ac:dyDescent="0.25">
      <c r="A137">
        <v>0</v>
      </c>
      <c r="B137" s="40">
        <f t="shared" si="36"/>
        <v>42767</v>
      </c>
      <c r="C137">
        <v>2</v>
      </c>
      <c r="D137">
        <f t="shared" si="37"/>
        <v>2017</v>
      </c>
      <c r="E137" t="s">
        <v>427</v>
      </c>
      <c r="F137" t="s">
        <v>341</v>
      </c>
      <c r="G137" t="s">
        <v>37</v>
      </c>
      <c r="H137" t="s">
        <v>423</v>
      </c>
      <c r="I137">
        <v>124</v>
      </c>
      <c r="J137">
        <v>140</v>
      </c>
      <c r="K137">
        <v>264</v>
      </c>
      <c r="L137" s="8">
        <v>63167</v>
      </c>
      <c r="M137" s="8">
        <v>63431</v>
      </c>
    </row>
    <row r="138" spans="1:13" x14ac:dyDescent="0.25">
      <c r="A138">
        <v>0</v>
      </c>
      <c r="B138" s="40">
        <f t="shared" si="36"/>
        <v>42767</v>
      </c>
      <c r="C138">
        <v>2</v>
      </c>
      <c r="D138">
        <f t="shared" si="37"/>
        <v>2017</v>
      </c>
      <c r="E138" t="s">
        <v>427</v>
      </c>
      <c r="F138" t="s">
        <v>341</v>
      </c>
      <c r="G138" t="s">
        <v>37</v>
      </c>
      <c r="H138" t="s">
        <v>424</v>
      </c>
      <c r="I138">
        <v>0</v>
      </c>
      <c r="J138">
        <v>0</v>
      </c>
      <c r="K138">
        <v>0</v>
      </c>
      <c r="L138" s="8">
        <v>21637</v>
      </c>
      <c r="M138" s="8">
        <v>21637</v>
      </c>
    </row>
    <row r="139" spans="1:13" x14ac:dyDescent="0.25">
      <c r="A139">
        <v>0</v>
      </c>
      <c r="B139" s="40">
        <f t="shared" si="36"/>
        <v>42767</v>
      </c>
      <c r="C139">
        <v>2</v>
      </c>
      <c r="D139">
        <f t="shared" si="37"/>
        <v>2017</v>
      </c>
      <c r="E139" t="s">
        <v>427</v>
      </c>
      <c r="F139" t="s">
        <v>126</v>
      </c>
      <c r="G139" t="s">
        <v>37</v>
      </c>
      <c r="H139" t="s">
        <v>423</v>
      </c>
      <c r="I139">
        <v>97</v>
      </c>
      <c r="J139">
        <v>62</v>
      </c>
      <c r="K139">
        <v>159</v>
      </c>
      <c r="L139" s="8">
        <v>24914</v>
      </c>
      <c r="M139" s="8">
        <v>25073</v>
      </c>
    </row>
    <row r="140" spans="1:13" x14ac:dyDescent="0.25">
      <c r="A140">
        <v>0</v>
      </c>
      <c r="B140" s="40">
        <f t="shared" si="36"/>
        <v>42767</v>
      </c>
      <c r="C140">
        <v>2</v>
      </c>
      <c r="D140">
        <f t="shared" si="37"/>
        <v>2017</v>
      </c>
      <c r="E140" t="s">
        <v>427</v>
      </c>
      <c r="F140" t="s">
        <v>126</v>
      </c>
      <c r="G140" t="s">
        <v>37</v>
      </c>
      <c r="H140" t="s">
        <v>424</v>
      </c>
      <c r="I140">
        <v>0</v>
      </c>
      <c r="J140">
        <v>0</v>
      </c>
      <c r="K140">
        <v>0</v>
      </c>
      <c r="L140" s="8">
        <v>9974</v>
      </c>
      <c r="M140" s="8">
        <v>9974</v>
      </c>
    </row>
    <row r="141" spans="1:13" x14ac:dyDescent="0.25">
      <c r="A141">
        <v>0</v>
      </c>
      <c r="B141" s="40">
        <f t="shared" si="36"/>
        <v>42767</v>
      </c>
      <c r="C141">
        <v>2</v>
      </c>
      <c r="D141">
        <f t="shared" si="37"/>
        <v>2017</v>
      </c>
      <c r="E141" t="s">
        <v>427</v>
      </c>
      <c r="F141" t="s">
        <v>342</v>
      </c>
      <c r="G141" t="s">
        <v>37</v>
      </c>
      <c r="H141" t="s">
        <v>423</v>
      </c>
      <c r="I141" s="8">
        <v>9009</v>
      </c>
      <c r="J141" s="8">
        <v>4002</v>
      </c>
      <c r="K141" s="8">
        <v>13011</v>
      </c>
      <c r="L141" s="8">
        <v>1369397</v>
      </c>
      <c r="M141" s="8">
        <v>1382408</v>
      </c>
    </row>
    <row r="142" spans="1:13" x14ac:dyDescent="0.25">
      <c r="A142">
        <v>0</v>
      </c>
      <c r="B142" s="40">
        <f t="shared" si="36"/>
        <v>42767</v>
      </c>
      <c r="C142">
        <v>2</v>
      </c>
      <c r="D142">
        <f t="shared" si="37"/>
        <v>2017</v>
      </c>
      <c r="E142" t="s">
        <v>427</v>
      </c>
      <c r="F142" t="s">
        <v>342</v>
      </c>
      <c r="G142" t="s">
        <v>37</v>
      </c>
      <c r="H142" t="s">
        <v>424</v>
      </c>
      <c r="I142">
        <v>8</v>
      </c>
      <c r="J142">
        <v>1</v>
      </c>
      <c r="K142">
        <v>9</v>
      </c>
      <c r="L142" s="8">
        <v>189080</v>
      </c>
      <c r="M142" s="8">
        <v>189089</v>
      </c>
    </row>
    <row r="143" spans="1:13" x14ac:dyDescent="0.25">
      <c r="A143">
        <v>0</v>
      </c>
      <c r="B143" s="40">
        <f t="shared" si="36"/>
        <v>42767</v>
      </c>
      <c r="C143">
        <v>2</v>
      </c>
      <c r="D143">
        <f t="shared" si="37"/>
        <v>2017</v>
      </c>
      <c r="E143" t="s">
        <v>427</v>
      </c>
      <c r="F143" t="s">
        <v>343</v>
      </c>
      <c r="G143" t="s">
        <v>37</v>
      </c>
      <c r="H143" t="s">
        <v>423</v>
      </c>
      <c r="I143">
        <v>586</v>
      </c>
      <c r="J143">
        <v>309</v>
      </c>
      <c r="K143">
        <v>895</v>
      </c>
      <c r="L143" s="8">
        <v>178700</v>
      </c>
      <c r="M143" s="8">
        <v>179595</v>
      </c>
    </row>
    <row r="144" spans="1:13" x14ac:dyDescent="0.25">
      <c r="A144">
        <v>0</v>
      </c>
      <c r="B144" s="40">
        <f t="shared" si="36"/>
        <v>42767</v>
      </c>
      <c r="C144">
        <v>2</v>
      </c>
      <c r="D144">
        <f t="shared" si="37"/>
        <v>2017</v>
      </c>
      <c r="E144" t="s">
        <v>427</v>
      </c>
      <c r="F144" t="s">
        <v>343</v>
      </c>
      <c r="G144" t="s">
        <v>37</v>
      </c>
      <c r="H144" t="s">
        <v>424</v>
      </c>
      <c r="I144">
        <v>1</v>
      </c>
      <c r="J144">
        <v>0</v>
      </c>
      <c r="K144">
        <v>1</v>
      </c>
      <c r="L144" s="8">
        <v>54333</v>
      </c>
      <c r="M144" s="8">
        <v>54334</v>
      </c>
    </row>
    <row r="145" spans="1:13" x14ac:dyDescent="0.25">
      <c r="A145">
        <v>0</v>
      </c>
      <c r="B145" s="40">
        <f t="shared" si="36"/>
        <v>42767</v>
      </c>
      <c r="C145">
        <v>2</v>
      </c>
      <c r="D145">
        <f t="shared" si="37"/>
        <v>2017</v>
      </c>
      <c r="E145" t="s">
        <v>427</v>
      </c>
      <c r="F145" t="s">
        <v>344</v>
      </c>
      <c r="G145" t="s">
        <v>37</v>
      </c>
      <c r="H145" t="s">
        <v>423</v>
      </c>
      <c r="I145">
        <v>30</v>
      </c>
      <c r="J145">
        <v>22</v>
      </c>
      <c r="K145">
        <v>52</v>
      </c>
      <c r="L145" s="8">
        <v>29583</v>
      </c>
      <c r="M145" s="8">
        <v>29635</v>
      </c>
    </row>
    <row r="146" spans="1:13" x14ac:dyDescent="0.25">
      <c r="A146">
        <v>0</v>
      </c>
      <c r="B146" s="40">
        <f t="shared" si="36"/>
        <v>42767</v>
      </c>
      <c r="C146">
        <v>2</v>
      </c>
      <c r="D146">
        <f t="shared" si="37"/>
        <v>2017</v>
      </c>
      <c r="E146" t="s">
        <v>427</v>
      </c>
      <c r="F146" t="s">
        <v>344</v>
      </c>
      <c r="G146" t="s">
        <v>37</v>
      </c>
      <c r="H146" t="s">
        <v>424</v>
      </c>
      <c r="I146">
        <v>0</v>
      </c>
      <c r="J146">
        <v>0</v>
      </c>
      <c r="K146">
        <v>0</v>
      </c>
      <c r="L146" s="8">
        <v>14528</v>
      </c>
      <c r="M146" s="8">
        <v>14528</v>
      </c>
    </row>
    <row r="147" spans="1:13" x14ac:dyDescent="0.25">
      <c r="A147">
        <v>0</v>
      </c>
      <c r="B147" s="40">
        <f t="shared" si="36"/>
        <v>42767</v>
      </c>
      <c r="C147">
        <v>2</v>
      </c>
      <c r="D147">
        <f t="shared" si="37"/>
        <v>2017</v>
      </c>
      <c r="E147" t="s">
        <v>427</v>
      </c>
      <c r="F147" t="s">
        <v>345</v>
      </c>
      <c r="G147" t="s">
        <v>37</v>
      </c>
      <c r="H147" t="s">
        <v>423</v>
      </c>
      <c r="I147">
        <v>21</v>
      </c>
      <c r="J147">
        <v>27</v>
      </c>
      <c r="K147">
        <v>48</v>
      </c>
      <c r="L147" s="8">
        <v>15301</v>
      </c>
      <c r="M147" s="8">
        <v>15349</v>
      </c>
    </row>
    <row r="148" spans="1:13" x14ac:dyDescent="0.25">
      <c r="A148">
        <v>0</v>
      </c>
      <c r="B148" s="40">
        <f t="shared" si="36"/>
        <v>42767</v>
      </c>
      <c r="C148">
        <v>2</v>
      </c>
      <c r="D148">
        <f t="shared" si="37"/>
        <v>2017</v>
      </c>
      <c r="E148" t="s">
        <v>427</v>
      </c>
      <c r="F148" t="s">
        <v>345</v>
      </c>
      <c r="G148" t="s">
        <v>37</v>
      </c>
      <c r="H148" t="s">
        <v>424</v>
      </c>
      <c r="I148">
        <v>0</v>
      </c>
      <c r="J148">
        <v>0</v>
      </c>
      <c r="K148">
        <v>0</v>
      </c>
      <c r="L148" s="8">
        <v>8354</v>
      </c>
      <c r="M148" s="8">
        <v>8354</v>
      </c>
    </row>
    <row r="149" spans="1:13" x14ac:dyDescent="0.25">
      <c r="A149">
        <v>0</v>
      </c>
      <c r="B149" s="40">
        <f t="shared" si="36"/>
        <v>42767</v>
      </c>
      <c r="C149">
        <v>2</v>
      </c>
      <c r="D149">
        <f t="shared" si="37"/>
        <v>2017</v>
      </c>
      <c r="E149" t="s">
        <v>427</v>
      </c>
      <c r="F149" t="s">
        <v>346</v>
      </c>
      <c r="G149" t="s">
        <v>37</v>
      </c>
      <c r="H149" t="s">
        <v>423</v>
      </c>
      <c r="I149">
        <v>53</v>
      </c>
      <c r="J149">
        <v>53</v>
      </c>
      <c r="K149">
        <v>106</v>
      </c>
      <c r="L149" s="8">
        <v>57503</v>
      </c>
      <c r="M149" s="8">
        <v>57609</v>
      </c>
    </row>
    <row r="150" spans="1:13" x14ac:dyDescent="0.25">
      <c r="A150">
        <v>0</v>
      </c>
      <c r="B150" s="40">
        <f t="shared" si="36"/>
        <v>42767</v>
      </c>
      <c r="C150">
        <v>2</v>
      </c>
      <c r="D150">
        <f t="shared" si="37"/>
        <v>2017</v>
      </c>
      <c r="E150" t="s">
        <v>427</v>
      </c>
      <c r="F150" t="s">
        <v>346</v>
      </c>
      <c r="G150" t="s">
        <v>37</v>
      </c>
      <c r="H150" t="s">
        <v>424</v>
      </c>
      <c r="I150">
        <v>0</v>
      </c>
      <c r="J150">
        <v>0</v>
      </c>
      <c r="K150">
        <v>0</v>
      </c>
      <c r="L150" s="8">
        <v>26482</v>
      </c>
      <c r="M150" s="8">
        <v>26482</v>
      </c>
    </row>
    <row r="151" spans="1:13" x14ac:dyDescent="0.25">
      <c r="A151">
        <v>1</v>
      </c>
      <c r="B151" s="40">
        <f t="shared" si="36"/>
        <v>42767</v>
      </c>
      <c r="C151">
        <v>2</v>
      </c>
      <c r="D151">
        <f t="shared" si="37"/>
        <v>2017</v>
      </c>
      <c r="E151" t="s">
        <v>427</v>
      </c>
      <c r="F151" t="s">
        <v>53</v>
      </c>
      <c r="G151" t="s">
        <v>37</v>
      </c>
      <c r="H151" t="s">
        <v>423</v>
      </c>
      <c r="I151">
        <v>0</v>
      </c>
      <c r="J151">
        <v>6</v>
      </c>
      <c r="K151">
        <v>6</v>
      </c>
      <c r="L151" s="8">
        <v>8040</v>
      </c>
      <c r="M151" s="8">
        <v>8046</v>
      </c>
    </row>
    <row r="152" spans="1:13" x14ac:dyDescent="0.25">
      <c r="A152">
        <v>1</v>
      </c>
      <c r="B152" s="40">
        <f t="shared" si="36"/>
        <v>42767</v>
      </c>
      <c r="C152">
        <v>2</v>
      </c>
      <c r="D152">
        <f t="shared" si="37"/>
        <v>2017</v>
      </c>
      <c r="E152" t="s">
        <v>427</v>
      </c>
      <c r="F152" t="s">
        <v>53</v>
      </c>
      <c r="G152" t="s">
        <v>37</v>
      </c>
      <c r="H152" t="s">
        <v>424</v>
      </c>
      <c r="I152">
        <v>0</v>
      </c>
      <c r="J152">
        <v>0</v>
      </c>
      <c r="K152">
        <v>0</v>
      </c>
      <c r="L152" s="8">
        <v>4763</v>
      </c>
      <c r="M152" s="8">
        <v>4763</v>
      </c>
    </row>
    <row r="153" spans="1:13" x14ac:dyDescent="0.25">
      <c r="A153">
        <v>0</v>
      </c>
      <c r="B153" s="40">
        <f t="shared" si="36"/>
        <v>42767</v>
      </c>
      <c r="C153">
        <v>2</v>
      </c>
      <c r="D153">
        <f t="shared" si="37"/>
        <v>2017</v>
      </c>
      <c r="E153" t="s">
        <v>427</v>
      </c>
      <c r="F153" t="s">
        <v>347</v>
      </c>
      <c r="G153" t="s">
        <v>37</v>
      </c>
      <c r="H153" t="s">
        <v>423</v>
      </c>
      <c r="I153">
        <v>63</v>
      </c>
      <c r="J153">
        <v>63</v>
      </c>
      <c r="K153">
        <v>126</v>
      </c>
      <c r="L153" s="8">
        <v>45917</v>
      </c>
      <c r="M153" s="8">
        <v>46043</v>
      </c>
    </row>
    <row r="154" spans="1:13" x14ac:dyDescent="0.25">
      <c r="A154">
        <v>0</v>
      </c>
      <c r="B154" s="40">
        <f t="shared" si="36"/>
        <v>42767</v>
      </c>
      <c r="C154">
        <v>2</v>
      </c>
      <c r="D154">
        <f t="shared" si="37"/>
        <v>2017</v>
      </c>
      <c r="E154" t="s">
        <v>427</v>
      </c>
      <c r="F154" t="s">
        <v>347</v>
      </c>
      <c r="G154" t="s">
        <v>37</v>
      </c>
      <c r="H154" t="s">
        <v>424</v>
      </c>
      <c r="I154">
        <v>0</v>
      </c>
      <c r="J154">
        <v>0</v>
      </c>
      <c r="K154">
        <v>0</v>
      </c>
      <c r="L154" s="8">
        <v>20504</v>
      </c>
      <c r="M154" s="8">
        <v>20504</v>
      </c>
    </row>
    <row r="155" spans="1:13" x14ac:dyDescent="0.25">
      <c r="A155">
        <v>0</v>
      </c>
      <c r="B155" s="40">
        <f t="shared" si="36"/>
        <v>42767</v>
      </c>
      <c r="C155">
        <v>2</v>
      </c>
      <c r="D155">
        <f t="shared" si="37"/>
        <v>2017</v>
      </c>
      <c r="E155" t="s">
        <v>427</v>
      </c>
      <c r="F155" t="s">
        <v>348</v>
      </c>
      <c r="G155" t="s">
        <v>37</v>
      </c>
      <c r="H155" t="s">
        <v>423</v>
      </c>
      <c r="I155">
        <v>4</v>
      </c>
      <c r="J155">
        <v>19</v>
      </c>
      <c r="K155">
        <v>23</v>
      </c>
      <c r="L155" s="8">
        <v>27055</v>
      </c>
      <c r="M155" s="8">
        <v>27078</v>
      </c>
    </row>
    <row r="156" spans="1:13" x14ac:dyDescent="0.25">
      <c r="A156">
        <v>0</v>
      </c>
      <c r="B156" s="40">
        <f t="shared" ref="B156:B219" si="38">DATE(D156,C156,1)</f>
        <v>42767</v>
      </c>
      <c r="C156">
        <v>2</v>
      </c>
      <c r="D156">
        <f t="shared" ref="D156:D219" si="39">VALUE(RIGHT(E156,4))</f>
        <v>2017</v>
      </c>
      <c r="E156" t="s">
        <v>427</v>
      </c>
      <c r="F156" t="s">
        <v>348</v>
      </c>
      <c r="G156" t="s">
        <v>37</v>
      </c>
      <c r="H156" t="s">
        <v>424</v>
      </c>
      <c r="I156">
        <v>0</v>
      </c>
      <c r="J156">
        <v>0</v>
      </c>
      <c r="K156">
        <v>0</v>
      </c>
      <c r="L156" s="8">
        <v>17388</v>
      </c>
      <c r="M156" s="8">
        <v>17388</v>
      </c>
    </row>
    <row r="157" spans="1:13" x14ac:dyDescent="0.25">
      <c r="A157">
        <v>0</v>
      </c>
      <c r="B157" s="40">
        <f t="shared" si="38"/>
        <v>42767</v>
      </c>
      <c r="C157">
        <v>2</v>
      </c>
      <c r="D157">
        <f t="shared" si="39"/>
        <v>2017</v>
      </c>
      <c r="E157" t="s">
        <v>427</v>
      </c>
      <c r="F157" t="s">
        <v>349</v>
      </c>
      <c r="G157" t="s">
        <v>37</v>
      </c>
      <c r="H157" t="s">
        <v>423</v>
      </c>
      <c r="I157">
        <v>9</v>
      </c>
      <c r="J157">
        <v>8</v>
      </c>
      <c r="K157">
        <v>17</v>
      </c>
      <c r="L157" s="8">
        <v>15890</v>
      </c>
      <c r="M157" s="8">
        <v>15907</v>
      </c>
    </row>
    <row r="158" spans="1:13" x14ac:dyDescent="0.25">
      <c r="A158">
        <v>0</v>
      </c>
      <c r="B158" s="40">
        <f t="shared" si="38"/>
        <v>42767</v>
      </c>
      <c r="C158">
        <v>2</v>
      </c>
      <c r="D158">
        <f t="shared" si="39"/>
        <v>2017</v>
      </c>
      <c r="E158" t="s">
        <v>427</v>
      </c>
      <c r="F158" t="s">
        <v>349</v>
      </c>
      <c r="G158" t="s">
        <v>37</v>
      </c>
      <c r="H158" t="s">
        <v>424</v>
      </c>
      <c r="I158">
        <v>0</v>
      </c>
      <c r="J158">
        <v>0</v>
      </c>
      <c r="K158">
        <v>0</v>
      </c>
      <c r="L158" s="8">
        <v>7971</v>
      </c>
      <c r="M158" s="8">
        <v>7971</v>
      </c>
    </row>
    <row r="159" spans="1:13" x14ac:dyDescent="0.25">
      <c r="A159">
        <v>0</v>
      </c>
      <c r="B159" s="40">
        <f t="shared" si="38"/>
        <v>42767</v>
      </c>
      <c r="C159">
        <v>2</v>
      </c>
      <c r="D159">
        <f t="shared" si="39"/>
        <v>2017</v>
      </c>
      <c r="E159" t="s">
        <v>427</v>
      </c>
      <c r="F159" t="s">
        <v>426</v>
      </c>
      <c r="G159" t="s">
        <v>37</v>
      </c>
      <c r="H159" t="s">
        <v>423</v>
      </c>
      <c r="I159">
        <v>3</v>
      </c>
      <c r="J159">
        <v>4</v>
      </c>
      <c r="K159">
        <v>7</v>
      </c>
      <c r="L159" s="8">
        <v>9771</v>
      </c>
      <c r="M159" s="8">
        <v>9778</v>
      </c>
    </row>
    <row r="160" spans="1:13" x14ac:dyDescent="0.25">
      <c r="A160">
        <v>0</v>
      </c>
      <c r="B160" s="40">
        <f t="shared" si="38"/>
        <v>42767</v>
      </c>
      <c r="C160">
        <v>2</v>
      </c>
      <c r="D160">
        <f t="shared" si="39"/>
        <v>2017</v>
      </c>
      <c r="E160" t="s">
        <v>427</v>
      </c>
      <c r="F160" t="s">
        <v>426</v>
      </c>
      <c r="G160" t="s">
        <v>37</v>
      </c>
      <c r="H160" t="s">
        <v>424</v>
      </c>
      <c r="I160">
        <v>0</v>
      </c>
      <c r="J160">
        <v>0</v>
      </c>
      <c r="K160">
        <v>0</v>
      </c>
      <c r="L160" s="8">
        <v>5939</v>
      </c>
      <c r="M160" s="8">
        <v>5939</v>
      </c>
    </row>
    <row r="161" spans="1:13" x14ac:dyDescent="0.25">
      <c r="A161">
        <v>0</v>
      </c>
      <c r="B161" s="40">
        <f t="shared" si="38"/>
        <v>42767</v>
      </c>
      <c r="C161">
        <v>2</v>
      </c>
      <c r="D161">
        <f t="shared" si="39"/>
        <v>2017</v>
      </c>
      <c r="E161" t="s">
        <v>427</v>
      </c>
      <c r="F161" t="s">
        <v>350</v>
      </c>
      <c r="G161" t="s">
        <v>37</v>
      </c>
      <c r="H161" t="s">
        <v>423</v>
      </c>
      <c r="I161">
        <v>863</v>
      </c>
      <c r="J161">
        <v>854</v>
      </c>
      <c r="K161" s="8">
        <v>1717</v>
      </c>
      <c r="L161" s="8">
        <v>541046</v>
      </c>
      <c r="M161" s="8">
        <v>542763</v>
      </c>
    </row>
    <row r="162" spans="1:13" x14ac:dyDescent="0.25">
      <c r="A162">
        <v>0</v>
      </c>
      <c r="B162" s="40">
        <f t="shared" si="38"/>
        <v>42767</v>
      </c>
      <c r="C162">
        <v>2</v>
      </c>
      <c r="D162">
        <f t="shared" si="39"/>
        <v>2017</v>
      </c>
      <c r="E162" t="s">
        <v>427</v>
      </c>
      <c r="F162" t="s">
        <v>350</v>
      </c>
      <c r="G162" t="s">
        <v>37</v>
      </c>
      <c r="H162" t="s">
        <v>424</v>
      </c>
      <c r="I162">
        <v>0</v>
      </c>
      <c r="J162">
        <v>0</v>
      </c>
      <c r="K162">
        <v>0</v>
      </c>
      <c r="L162" s="8">
        <v>142760</v>
      </c>
      <c r="M162" s="8">
        <v>142760</v>
      </c>
    </row>
    <row r="163" spans="1:13" x14ac:dyDescent="0.25">
      <c r="A163">
        <v>0</v>
      </c>
      <c r="B163" s="40">
        <f t="shared" si="38"/>
        <v>42767</v>
      </c>
      <c r="C163">
        <v>2</v>
      </c>
      <c r="D163">
        <f t="shared" si="39"/>
        <v>2017</v>
      </c>
      <c r="E163" t="s">
        <v>427</v>
      </c>
      <c r="F163" t="s">
        <v>41</v>
      </c>
      <c r="G163" t="s">
        <v>37</v>
      </c>
      <c r="H163" t="s">
        <v>423</v>
      </c>
      <c r="I163">
        <v>102</v>
      </c>
      <c r="J163">
        <v>37</v>
      </c>
      <c r="K163">
        <v>139</v>
      </c>
      <c r="L163" s="8">
        <v>14225</v>
      </c>
      <c r="M163" s="8">
        <v>14364</v>
      </c>
    </row>
    <row r="164" spans="1:13" x14ac:dyDescent="0.25">
      <c r="A164">
        <v>0</v>
      </c>
      <c r="B164" s="40">
        <f t="shared" si="38"/>
        <v>42767</v>
      </c>
      <c r="C164">
        <v>2</v>
      </c>
      <c r="D164">
        <f t="shared" si="39"/>
        <v>2017</v>
      </c>
      <c r="E164" t="s">
        <v>427</v>
      </c>
      <c r="F164" t="s">
        <v>41</v>
      </c>
      <c r="G164" t="s">
        <v>37</v>
      </c>
      <c r="H164" t="s">
        <v>424</v>
      </c>
      <c r="I164">
        <v>0</v>
      </c>
      <c r="J164">
        <v>0</v>
      </c>
      <c r="K164">
        <v>0</v>
      </c>
      <c r="L164" s="8">
        <v>5832</v>
      </c>
      <c r="M164" s="8">
        <v>5832</v>
      </c>
    </row>
    <row r="165" spans="1:13" x14ac:dyDescent="0.25">
      <c r="A165">
        <v>0</v>
      </c>
      <c r="B165" s="40">
        <f t="shared" si="38"/>
        <v>42767</v>
      </c>
      <c r="C165">
        <v>2</v>
      </c>
      <c r="D165">
        <f t="shared" si="39"/>
        <v>2017</v>
      </c>
      <c r="E165" t="s">
        <v>427</v>
      </c>
      <c r="F165" t="s">
        <v>351</v>
      </c>
      <c r="G165" t="s">
        <v>37</v>
      </c>
      <c r="H165" t="s">
        <v>423</v>
      </c>
      <c r="I165">
        <v>140</v>
      </c>
      <c r="J165">
        <v>111</v>
      </c>
      <c r="K165">
        <v>251</v>
      </c>
      <c r="L165" s="8">
        <v>90699</v>
      </c>
      <c r="M165" s="8">
        <v>90950</v>
      </c>
    </row>
    <row r="166" spans="1:13" x14ac:dyDescent="0.25">
      <c r="A166">
        <v>0</v>
      </c>
      <c r="B166" s="40">
        <f t="shared" si="38"/>
        <v>42767</v>
      </c>
      <c r="C166">
        <v>2</v>
      </c>
      <c r="D166">
        <f t="shared" si="39"/>
        <v>2017</v>
      </c>
      <c r="E166" t="s">
        <v>427</v>
      </c>
      <c r="F166" t="s">
        <v>351</v>
      </c>
      <c r="G166" t="s">
        <v>37</v>
      </c>
      <c r="H166" t="s">
        <v>424</v>
      </c>
      <c r="I166">
        <v>1</v>
      </c>
      <c r="J166">
        <v>0</v>
      </c>
      <c r="K166">
        <v>1</v>
      </c>
      <c r="L166" s="8">
        <v>32816</v>
      </c>
      <c r="M166" s="8">
        <v>32817</v>
      </c>
    </row>
    <row r="167" spans="1:13" x14ac:dyDescent="0.25">
      <c r="A167">
        <v>0</v>
      </c>
      <c r="B167" s="40">
        <f t="shared" si="38"/>
        <v>42767</v>
      </c>
      <c r="C167">
        <v>2</v>
      </c>
      <c r="D167">
        <f t="shared" si="39"/>
        <v>2017</v>
      </c>
      <c r="E167" t="s">
        <v>427</v>
      </c>
      <c r="F167" t="s">
        <v>352</v>
      </c>
      <c r="G167" t="s">
        <v>37</v>
      </c>
      <c r="H167" t="s">
        <v>423</v>
      </c>
      <c r="I167">
        <v>7</v>
      </c>
      <c r="J167">
        <v>7</v>
      </c>
      <c r="K167">
        <v>14</v>
      </c>
      <c r="L167" s="8">
        <v>8756</v>
      </c>
      <c r="M167" s="8">
        <v>8770</v>
      </c>
    </row>
    <row r="168" spans="1:13" x14ac:dyDescent="0.25">
      <c r="A168">
        <v>0</v>
      </c>
      <c r="B168" s="40">
        <f t="shared" si="38"/>
        <v>42767</v>
      </c>
      <c r="C168">
        <v>2</v>
      </c>
      <c r="D168">
        <f t="shared" si="39"/>
        <v>2017</v>
      </c>
      <c r="E168" t="s">
        <v>427</v>
      </c>
      <c r="F168" t="s">
        <v>352</v>
      </c>
      <c r="G168" t="s">
        <v>37</v>
      </c>
      <c r="H168" t="s">
        <v>424</v>
      </c>
      <c r="I168">
        <v>0</v>
      </c>
      <c r="J168">
        <v>0</v>
      </c>
      <c r="K168">
        <v>0</v>
      </c>
      <c r="L168" s="8">
        <v>4090</v>
      </c>
      <c r="M168" s="8">
        <v>4090</v>
      </c>
    </row>
    <row r="169" spans="1:13" x14ac:dyDescent="0.25">
      <c r="A169">
        <v>0</v>
      </c>
      <c r="B169" s="40">
        <f t="shared" si="38"/>
        <v>42767</v>
      </c>
      <c r="C169">
        <v>2</v>
      </c>
      <c r="D169">
        <f t="shared" si="39"/>
        <v>2017</v>
      </c>
      <c r="E169" t="s">
        <v>427</v>
      </c>
      <c r="F169" t="s">
        <v>146</v>
      </c>
      <c r="G169" t="s">
        <v>37</v>
      </c>
      <c r="H169" t="s">
        <v>423</v>
      </c>
      <c r="I169" s="8">
        <v>1588</v>
      </c>
      <c r="J169">
        <v>928</v>
      </c>
      <c r="K169" s="8">
        <v>2516</v>
      </c>
      <c r="L169" s="8">
        <v>524354</v>
      </c>
      <c r="M169" s="8">
        <v>526870</v>
      </c>
    </row>
    <row r="170" spans="1:13" x14ac:dyDescent="0.25">
      <c r="A170">
        <v>0</v>
      </c>
      <c r="B170" s="40">
        <f t="shared" si="38"/>
        <v>42767</v>
      </c>
      <c r="C170">
        <v>2</v>
      </c>
      <c r="D170">
        <f t="shared" si="39"/>
        <v>2017</v>
      </c>
      <c r="E170" t="s">
        <v>427</v>
      </c>
      <c r="F170" t="s">
        <v>146</v>
      </c>
      <c r="G170" t="s">
        <v>37</v>
      </c>
      <c r="H170" t="s">
        <v>424</v>
      </c>
      <c r="I170">
        <v>1</v>
      </c>
      <c r="J170">
        <v>0</v>
      </c>
      <c r="K170">
        <v>1</v>
      </c>
      <c r="L170" s="8">
        <v>125492</v>
      </c>
      <c r="M170" s="8">
        <v>125493</v>
      </c>
    </row>
    <row r="171" spans="1:13" x14ac:dyDescent="0.25">
      <c r="A171">
        <v>1</v>
      </c>
      <c r="B171" s="40">
        <f t="shared" si="38"/>
        <v>42767</v>
      </c>
      <c r="C171">
        <v>2</v>
      </c>
      <c r="D171">
        <f t="shared" si="39"/>
        <v>2017</v>
      </c>
      <c r="E171" t="s">
        <v>427</v>
      </c>
      <c r="F171" t="s">
        <v>42</v>
      </c>
      <c r="G171" t="s">
        <v>37</v>
      </c>
      <c r="H171" t="s">
        <v>423</v>
      </c>
      <c r="I171">
        <v>238</v>
      </c>
      <c r="J171">
        <v>240</v>
      </c>
      <c r="K171">
        <v>478</v>
      </c>
      <c r="L171" s="8">
        <v>303342</v>
      </c>
      <c r="M171" s="8">
        <v>303820</v>
      </c>
    </row>
    <row r="172" spans="1:13" x14ac:dyDescent="0.25">
      <c r="A172">
        <v>1</v>
      </c>
      <c r="B172" s="40">
        <f t="shared" si="38"/>
        <v>42767</v>
      </c>
      <c r="C172">
        <v>2</v>
      </c>
      <c r="D172">
        <f t="shared" si="39"/>
        <v>2017</v>
      </c>
      <c r="E172" t="s">
        <v>427</v>
      </c>
      <c r="F172" t="s">
        <v>42</v>
      </c>
      <c r="G172" t="s">
        <v>37</v>
      </c>
      <c r="H172" t="s">
        <v>424</v>
      </c>
      <c r="I172">
        <v>1</v>
      </c>
      <c r="J172">
        <v>1</v>
      </c>
      <c r="K172">
        <v>2</v>
      </c>
      <c r="L172" s="8">
        <v>94149</v>
      </c>
      <c r="M172" s="8">
        <v>94151</v>
      </c>
    </row>
    <row r="173" spans="1:13" x14ac:dyDescent="0.25">
      <c r="A173">
        <v>1</v>
      </c>
      <c r="B173" s="40">
        <f t="shared" si="38"/>
        <v>42767</v>
      </c>
      <c r="C173">
        <v>2</v>
      </c>
      <c r="D173">
        <f t="shared" si="39"/>
        <v>2017</v>
      </c>
      <c r="E173" t="s">
        <v>427</v>
      </c>
      <c r="F173" t="s">
        <v>353</v>
      </c>
      <c r="G173" t="s">
        <v>37</v>
      </c>
      <c r="H173" t="s">
        <v>423</v>
      </c>
      <c r="I173">
        <v>7</v>
      </c>
      <c r="J173">
        <v>24</v>
      </c>
      <c r="K173">
        <v>31</v>
      </c>
      <c r="L173" s="8">
        <v>32424</v>
      </c>
      <c r="M173" s="8">
        <v>32455</v>
      </c>
    </row>
    <row r="174" spans="1:13" x14ac:dyDescent="0.25">
      <c r="A174">
        <v>1</v>
      </c>
      <c r="B174" s="40">
        <f t="shared" si="38"/>
        <v>42767</v>
      </c>
      <c r="C174">
        <v>2</v>
      </c>
      <c r="D174">
        <f t="shared" si="39"/>
        <v>2017</v>
      </c>
      <c r="E174" t="s">
        <v>427</v>
      </c>
      <c r="F174" t="s">
        <v>353</v>
      </c>
      <c r="G174" t="s">
        <v>37</v>
      </c>
      <c r="H174" t="s">
        <v>424</v>
      </c>
      <c r="I174">
        <v>0</v>
      </c>
      <c r="J174">
        <v>0</v>
      </c>
      <c r="K174">
        <v>0</v>
      </c>
      <c r="L174" s="8">
        <v>19299</v>
      </c>
      <c r="M174" s="8">
        <v>19299</v>
      </c>
    </row>
    <row r="175" spans="1:13" x14ac:dyDescent="0.25">
      <c r="A175">
        <v>0</v>
      </c>
      <c r="B175" s="40">
        <f t="shared" si="38"/>
        <v>42767</v>
      </c>
      <c r="C175">
        <v>2</v>
      </c>
      <c r="D175">
        <f t="shared" si="39"/>
        <v>2017</v>
      </c>
      <c r="E175" t="s">
        <v>427</v>
      </c>
      <c r="F175" t="s">
        <v>354</v>
      </c>
      <c r="G175" t="s">
        <v>37</v>
      </c>
      <c r="H175" t="s">
        <v>423</v>
      </c>
      <c r="I175">
        <v>366</v>
      </c>
      <c r="J175">
        <v>351</v>
      </c>
      <c r="K175">
        <v>717</v>
      </c>
      <c r="L175" s="8">
        <v>192455</v>
      </c>
      <c r="M175" s="8">
        <v>193172</v>
      </c>
    </row>
    <row r="176" spans="1:13" x14ac:dyDescent="0.25">
      <c r="A176">
        <v>0</v>
      </c>
      <c r="B176" s="40">
        <f t="shared" si="38"/>
        <v>42767</v>
      </c>
      <c r="C176">
        <v>2</v>
      </c>
      <c r="D176">
        <f t="shared" si="39"/>
        <v>2017</v>
      </c>
      <c r="E176" t="s">
        <v>427</v>
      </c>
      <c r="F176" t="s">
        <v>354</v>
      </c>
      <c r="G176" t="s">
        <v>37</v>
      </c>
      <c r="H176" t="s">
        <v>424</v>
      </c>
      <c r="I176">
        <v>0</v>
      </c>
      <c r="J176">
        <v>0</v>
      </c>
      <c r="K176">
        <v>0</v>
      </c>
      <c r="L176" s="8">
        <v>55728</v>
      </c>
      <c r="M176" s="8">
        <v>55728</v>
      </c>
    </row>
    <row r="177" spans="1:13" x14ac:dyDescent="0.25">
      <c r="A177">
        <v>0</v>
      </c>
      <c r="B177" s="40">
        <f t="shared" si="38"/>
        <v>42767</v>
      </c>
      <c r="C177">
        <v>2</v>
      </c>
      <c r="D177">
        <f t="shared" si="39"/>
        <v>2017</v>
      </c>
      <c r="E177" t="s">
        <v>427</v>
      </c>
      <c r="F177" t="s">
        <v>355</v>
      </c>
      <c r="G177" t="s">
        <v>37</v>
      </c>
      <c r="H177" t="s">
        <v>423</v>
      </c>
      <c r="I177">
        <v>1</v>
      </c>
      <c r="J177">
        <v>2</v>
      </c>
      <c r="K177">
        <v>3</v>
      </c>
      <c r="L177" s="8">
        <v>2994</v>
      </c>
      <c r="M177" s="8">
        <v>2997</v>
      </c>
    </row>
    <row r="178" spans="1:13" x14ac:dyDescent="0.25">
      <c r="A178">
        <v>0</v>
      </c>
      <c r="B178" s="40">
        <f t="shared" si="38"/>
        <v>42767</v>
      </c>
      <c r="C178">
        <v>2</v>
      </c>
      <c r="D178">
        <f t="shared" si="39"/>
        <v>2017</v>
      </c>
      <c r="E178" t="s">
        <v>427</v>
      </c>
      <c r="F178" t="s">
        <v>355</v>
      </c>
      <c r="G178" t="s">
        <v>37</v>
      </c>
      <c r="H178" t="s">
        <v>424</v>
      </c>
      <c r="I178">
        <v>0</v>
      </c>
      <c r="J178">
        <v>0</v>
      </c>
      <c r="K178">
        <v>0</v>
      </c>
      <c r="L178" s="8">
        <v>1703</v>
      </c>
      <c r="M178" s="8">
        <v>1703</v>
      </c>
    </row>
    <row r="179" spans="1:13" x14ac:dyDescent="0.25">
      <c r="A179">
        <v>0</v>
      </c>
      <c r="B179" s="40">
        <f t="shared" si="38"/>
        <v>42767</v>
      </c>
      <c r="C179">
        <v>2</v>
      </c>
      <c r="D179">
        <f t="shared" si="39"/>
        <v>2017</v>
      </c>
      <c r="E179" t="s">
        <v>427</v>
      </c>
      <c r="F179" t="s">
        <v>59</v>
      </c>
      <c r="G179" t="s">
        <v>37</v>
      </c>
      <c r="H179" t="s">
        <v>423</v>
      </c>
      <c r="I179">
        <v>17</v>
      </c>
      <c r="J179">
        <v>23</v>
      </c>
      <c r="K179">
        <v>40</v>
      </c>
      <c r="L179" s="8">
        <v>35690</v>
      </c>
      <c r="M179" s="8">
        <v>35730</v>
      </c>
    </row>
    <row r="180" spans="1:13" x14ac:dyDescent="0.25">
      <c r="A180">
        <v>0</v>
      </c>
      <c r="B180" s="40">
        <f t="shared" si="38"/>
        <v>42767</v>
      </c>
      <c r="C180">
        <v>2</v>
      </c>
      <c r="D180">
        <f t="shared" si="39"/>
        <v>2017</v>
      </c>
      <c r="E180" t="s">
        <v>427</v>
      </c>
      <c r="F180" t="s">
        <v>59</v>
      </c>
      <c r="G180" t="s">
        <v>37</v>
      </c>
      <c r="H180" t="s">
        <v>424</v>
      </c>
      <c r="I180">
        <v>0</v>
      </c>
      <c r="J180">
        <v>0</v>
      </c>
      <c r="K180">
        <v>0</v>
      </c>
      <c r="L180" s="8">
        <v>13680</v>
      </c>
      <c r="M180" s="8">
        <v>13680</v>
      </c>
    </row>
    <row r="181" spans="1:13" x14ac:dyDescent="0.25">
      <c r="A181">
        <v>0</v>
      </c>
      <c r="B181" s="40">
        <f t="shared" si="38"/>
        <v>42767</v>
      </c>
      <c r="C181">
        <v>2</v>
      </c>
      <c r="D181">
        <f t="shared" si="39"/>
        <v>2017</v>
      </c>
      <c r="E181" t="s">
        <v>427</v>
      </c>
      <c r="F181" t="s">
        <v>356</v>
      </c>
      <c r="G181" t="s">
        <v>37</v>
      </c>
      <c r="H181" t="s">
        <v>423</v>
      </c>
      <c r="I181">
        <v>414</v>
      </c>
      <c r="J181">
        <v>171</v>
      </c>
      <c r="K181">
        <v>585</v>
      </c>
      <c r="L181" s="8">
        <v>145491</v>
      </c>
      <c r="M181" s="8">
        <v>146076</v>
      </c>
    </row>
    <row r="182" spans="1:13" x14ac:dyDescent="0.25">
      <c r="A182">
        <v>0</v>
      </c>
      <c r="B182" s="40">
        <f t="shared" si="38"/>
        <v>42767</v>
      </c>
      <c r="C182">
        <v>2</v>
      </c>
      <c r="D182">
        <f t="shared" si="39"/>
        <v>2017</v>
      </c>
      <c r="E182" t="s">
        <v>427</v>
      </c>
      <c r="F182" t="s">
        <v>356</v>
      </c>
      <c r="G182" t="s">
        <v>37</v>
      </c>
      <c r="H182" t="s">
        <v>424</v>
      </c>
      <c r="I182">
        <v>2</v>
      </c>
      <c r="J182">
        <v>0</v>
      </c>
      <c r="K182">
        <v>2</v>
      </c>
      <c r="L182" s="8">
        <v>42670</v>
      </c>
      <c r="M182" s="8">
        <v>42672</v>
      </c>
    </row>
    <row r="183" spans="1:13" x14ac:dyDescent="0.25">
      <c r="A183">
        <v>1</v>
      </c>
      <c r="B183" s="40">
        <f t="shared" si="38"/>
        <v>42767</v>
      </c>
      <c r="C183">
        <v>2</v>
      </c>
      <c r="D183">
        <f t="shared" si="39"/>
        <v>2017</v>
      </c>
      <c r="E183" t="s">
        <v>427</v>
      </c>
      <c r="F183" t="s">
        <v>357</v>
      </c>
      <c r="G183" t="s">
        <v>37</v>
      </c>
      <c r="H183" t="s">
        <v>423</v>
      </c>
      <c r="I183">
        <v>8</v>
      </c>
      <c r="J183">
        <v>18</v>
      </c>
      <c r="K183">
        <v>26</v>
      </c>
      <c r="L183" s="8">
        <v>22317</v>
      </c>
      <c r="M183" s="8">
        <v>22343</v>
      </c>
    </row>
    <row r="184" spans="1:13" x14ac:dyDescent="0.25">
      <c r="A184">
        <v>1</v>
      </c>
      <c r="B184" s="40">
        <f t="shared" si="38"/>
        <v>42767</v>
      </c>
      <c r="C184">
        <v>2</v>
      </c>
      <c r="D184">
        <f t="shared" si="39"/>
        <v>2017</v>
      </c>
      <c r="E184" t="s">
        <v>427</v>
      </c>
      <c r="F184" t="s">
        <v>357</v>
      </c>
      <c r="G184" t="s">
        <v>37</v>
      </c>
      <c r="H184" t="s">
        <v>424</v>
      </c>
      <c r="I184">
        <v>0</v>
      </c>
      <c r="J184">
        <v>0</v>
      </c>
      <c r="K184">
        <v>0</v>
      </c>
      <c r="L184" s="8">
        <v>8651</v>
      </c>
      <c r="M184" s="8">
        <v>8651</v>
      </c>
    </row>
    <row r="185" spans="1:13" x14ac:dyDescent="0.25">
      <c r="A185">
        <v>0</v>
      </c>
      <c r="B185" s="40">
        <f t="shared" si="38"/>
        <v>42767</v>
      </c>
      <c r="C185">
        <v>2</v>
      </c>
      <c r="D185">
        <f t="shared" si="39"/>
        <v>2017</v>
      </c>
      <c r="E185" t="s">
        <v>427</v>
      </c>
      <c r="F185" t="s">
        <v>56</v>
      </c>
      <c r="G185" t="s">
        <v>37</v>
      </c>
      <c r="H185" t="s">
        <v>423</v>
      </c>
      <c r="I185">
        <v>37</v>
      </c>
      <c r="J185">
        <v>55</v>
      </c>
      <c r="K185">
        <v>92</v>
      </c>
      <c r="L185" s="8">
        <v>162934</v>
      </c>
      <c r="M185" s="8">
        <v>163026</v>
      </c>
    </row>
    <row r="186" spans="1:13" x14ac:dyDescent="0.25">
      <c r="A186">
        <v>0</v>
      </c>
      <c r="B186" s="40">
        <f t="shared" si="38"/>
        <v>42767</v>
      </c>
      <c r="C186">
        <v>2</v>
      </c>
      <c r="D186">
        <f t="shared" si="39"/>
        <v>2017</v>
      </c>
      <c r="E186" t="s">
        <v>427</v>
      </c>
      <c r="F186" t="s">
        <v>56</v>
      </c>
      <c r="G186" t="s">
        <v>37</v>
      </c>
      <c r="H186" t="s">
        <v>424</v>
      </c>
      <c r="I186">
        <v>0</v>
      </c>
      <c r="J186">
        <v>0</v>
      </c>
      <c r="K186">
        <v>0</v>
      </c>
      <c r="L186" s="8">
        <v>59495</v>
      </c>
      <c r="M186" s="8">
        <v>59495</v>
      </c>
    </row>
    <row r="187" spans="1:13" x14ac:dyDescent="0.25">
      <c r="A187">
        <v>0</v>
      </c>
      <c r="B187" s="40">
        <f t="shared" si="38"/>
        <v>42795</v>
      </c>
      <c r="C187">
        <v>3</v>
      </c>
      <c r="D187">
        <f t="shared" si="39"/>
        <v>2017</v>
      </c>
      <c r="E187" t="s">
        <v>428</v>
      </c>
      <c r="F187" t="s">
        <v>422</v>
      </c>
      <c r="G187" t="s">
        <v>37</v>
      </c>
      <c r="H187" t="s">
        <v>423</v>
      </c>
      <c r="I187">
        <v>0</v>
      </c>
      <c r="J187">
        <v>0</v>
      </c>
      <c r="K187">
        <v>0</v>
      </c>
      <c r="L187">
        <v>2</v>
      </c>
      <c r="M187">
        <v>2</v>
      </c>
    </row>
    <row r="188" spans="1:13" x14ac:dyDescent="0.25">
      <c r="A188">
        <v>0</v>
      </c>
      <c r="B188" s="40">
        <f t="shared" si="38"/>
        <v>42795</v>
      </c>
      <c r="C188">
        <v>3</v>
      </c>
      <c r="D188">
        <f t="shared" si="39"/>
        <v>2017</v>
      </c>
      <c r="E188" t="s">
        <v>428</v>
      </c>
      <c r="F188" t="s">
        <v>422</v>
      </c>
      <c r="G188" t="s">
        <v>37</v>
      </c>
      <c r="H188" t="s">
        <v>424</v>
      </c>
      <c r="I188">
        <v>0</v>
      </c>
      <c r="J188">
        <v>0</v>
      </c>
      <c r="K188">
        <v>0</v>
      </c>
      <c r="L188">
        <v>1</v>
      </c>
      <c r="M188">
        <v>1</v>
      </c>
    </row>
    <row r="189" spans="1:13" x14ac:dyDescent="0.25">
      <c r="A189">
        <v>1</v>
      </c>
      <c r="B189" s="40">
        <f t="shared" si="38"/>
        <v>42795</v>
      </c>
      <c r="C189">
        <v>3</v>
      </c>
      <c r="D189">
        <f t="shared" si="39"/>
        <v>2017</v>
      </c>
      <c r="E189" t="s">
        <v>428</v>
      </c>
      <c r="F189" t="s">
        <v>331</v>
      </c>
      <c r="G189" t="s">
        <v>37</v>
      </c>
      <c r="H189" t="s">
        <v>423</v>
      </c>
      <c r="I189">
        <v>3</v>
      </c>
      <c r="J189">
        <v>3</v>
      </c>
      <c r="K189">
        <v>6</v>
      </c>
      <c r="L189" s="8">
        <v>12336</v>
      </c>
      <c r="M189" s="8">
        <v>12342</v>
      </c>
    </row>
    <row r="190" spans="1:13" x14ac:dyDescent="0.25">
      <c r="A190">
        <v>1</v>
      </c>
      <c r="B190" s="40">
        <f t="shared" si="38"/>
        <v>42795</v>
      </c>
      <c r="C190">
        <v>3</v>
      </c>
      <c r="D190">
        <f t="shared" si="39"/>
        <v>2017</v>
      </c>
      <c r="E190" t="s">
        <v>428</v>
      </c>
      <c r="F190" t="s">
        <v>331</v>
      </c>
      <c r="G190" t="s">
        <v>37</v>
      </c>
      <c r="H190" t="s">
        <v>424</v>
      </c>
      <c r="I190">
        <v>0</v>
      </c>
      <c r="J190">
        <v>0</v>
      </c>
      <c r="K190">
        <v>0</v>
      </c>
      <c r="L190" s="8">
        <v>5272</v>
      </c>
      <c r="M190" s="8">
        <v>5272</v>
      </c>
    </row>
    <row r="191" spans="1:13" x14ac:dyDescent="0.25">
      <c r="A191">
        <v>1</v>
      </c>
      <c r="B191" s="40">
        <f t="shared" si="38"/>
        <v>42795</v>
      </c>
      <c r="C191">
        <v>3</v>
      </c>
      <c r="D191">
        <f t="shared" si="39"/>
        <v>2017</v>
      </c>
      <c r="E191" t="s">
        <v>428</v>
      </c>
      <c r="F191" t="s">
        <v>332</v>
      </c>
      <c r="G191" t="s">
        <v>37</v>
      </c>
      <c r="H191" t="s">
        <v>423</v>
      </c>
      <c r="I191">
        <v>5</v>
      </c>
      <c r="J191">
        <v>3</v>
      </c>
      <c r="K191">
        <v>8</v>
      </c>
      <c r="L191" s="8">
        <v>12593</v>
      </c>
      <c r="M191" s="8">
        <v>12601</v>
      </c>
    </row>
    <row r="192" spans="1:13" x14ac:dyDescent="0.25">
      <c r="A192">
        <v>1</v>
      </c>
      <c r="B192" s="40">
        <f t="shared" si="38"/>
        <v>42795</v>
      </c>
      <c r="C192">
        <v>3</v>
      </c>
      <c r="D192">
        <f t="shared" si="39"/>
        <v>2017</v>
      </c>
      <c r="E192" t="s">
        <v>428</v>
      </c>
      <c r="F192" t="s">
        <v>332</v>
      </c>
      <c r="G192" t="s">
        <v>37</v>
      </c>
      <c r="H192" t="s">
        <v>424</v>
      </c>
      <c r="I192">
        <v>0</v>
      </c>
      <c r="J192">
        <v>0</v>
      </c>
      <c r="K192">
        <v>0</v>
      </c>
      <c r="L192" s="8">
        <v>6763</v>
      </c>
      <c r="M192" s="8">
        <v>6763</v>
      </c>
    </row>
    <row r="193" spans="1:13" x14ac:dyDescent="0.25">
      <c r="A193">
        <v>0</v>
      </c>
      <c r="B193" s="40">
        <f t="shared" si="38"/>
        <v>42795</v>
      </c>
      <c r="C193">
        <v>3</v>
      </c>
      <c r="D193">
        <f t="shared" si="39"/>
        <v>2017</v>
      </c>
      <c r="E193" t="s">
        <v>428</v>
      </c>
      <c r="F193" t="s">
        <v>333</v>
      </c>
      <c r="G193" t="s">
        <v>37</v>
      </c>
      <c r="H193" t="s">
        <v>423</v>
      </c>
      <c r="I193">
        <v>146</v>
      </c>
      <c r="J193">
        <v>142</v>
      </c>
      <c r="K193">
        <v>288</v>
      </c>
      <c r="L193" s="8">
        <v>131291</v>
      </c>
      <c r="M193" s="8">
        <v>131579</v>
      </c>
    </row>
    <row r="194" spans="1:13" x14ac:dyDescent="0.25">
      <c r="A194">
        <v>0</v>
      </c>
      <c r="B194" s="40">
        <f t="shared" si="38"/>
        <v>42795</v>
      </c>
      <c r="C194">
        <v>3</v>
      </c>
      <c r="D194">
        <f t="shared" si="39"/>
        <v>2017</v>
      </c>
      <c r="E194" t="s">
        <v>428</v>
      </c>
      <c r="F194" t="s">
        <v>333</v>
      </c>
      <c r="G194" t="s">
        <v>37</v>
      </c>
      <c r="H194" t="s">
        <v>424</v>
      </c>
      <c r="I194">
        <v>0</v>
      </c>
      <c r="J194">
        <v>0</v>
      </c>
      <c r="K194">
        <v>0</v>
      </c>
      <c r="L194" s="8">
        <v>41368</v>
      </c>
      <c r="M194" s="8">
        <v>41368</v>
      </c>
    </row>
    <row r="195" spans="1:13" x14ac:dyDescent="0.25">
      <c r="A195">
        <v>0</v>
      </c>
      <c r="B195" s="40">
        <f t="shared" si="38"/>
        <v>42795</v>
      </c>
      <c r="C195">
        <v>3</v>
      </c>
      <c r="D195">
        <f t="shared" si="39"/>
        <v>2017</v>
      </c>
      <c r="E195" t="s">
        <v>428</v>
      </c>
      <c r="F195" t="s">
        <v>119</v>
      </c>
      <c r="G195" t="s">
        <v>37</v>
      </c>
      <c r="H195" t="s">
        <v>423</v>
      </c>
      <c r="I195">
        <v>75</v>
      </c>
      <c r="J195">
        <v>37</v>
      </c>
      <c r="K195">
        <v>112</v>
      </c>
      <c r="L195" s="8">
        <v>54032</v>
      </c>
      <c r="M195" s="8">
        <v>54144</v>
      </c>
    </row>
    <row r="196" spans="1:13" x14ac:dyDescent="0.25">
      <c r="A196">
        <v>0</v>
      </c>
      <c r="B196" s="40">
        <f t="shared" si="38"/>
        <v>42795</v>
      </c>
      <c r="C196">
        <v>3</v>
      </c>
      <c r="D196">
        <f t="shared" si="39"/>
        <v>2017</v>
      </c>
      <c r="E196" t="s">
        <v>428</v>
      </c>
      <c r="F196" t="s">
        <v>119</v>
      </c>
      <c r="G196" t="s">
        <v>37</v>
      </c>
      <c r="H196" t="s">
        <v>424</v>
      </c>
      <c r="I196">
        <v>0</v>
      </c>
      <c r="J196">
        <v>0</v>
      </c>
      <c r="K196">
        <v>0</v>
      </c>
      <c r="L196" s="8">
        <v>22186</v>
      </c>
      <c r="M196" s="8">
        <v>22186</v>
      </c>
    </row>
    <row r="197" spans="1:13" x14ac:dyDescent="0.25">
      <c r="A197">
        <v>0</v>
      </c>
      <c r="B197" s="40">
        <f t="shared" si="38"/>
        <v>42795</v>
      </c>
      <c r="C197">
        <v>3</v>
      </c>
      <c r="D197">
        <f t="shared" si="39"/>
        <v>2017</v>
      </c>
      <c r="E197" t="s">
        <v>428</v>
      </c>
      <c r="F197" t="s">
        <v>334</v>
      </c>
      <c r="G197" t="s">
        <v>37</v>
      </c>
      <c r="H197" t="s">
        <v>423</v>
      </c>
      <c r="I197">
        <v>85</v>
      </c>
      <c r="J197">
        <v>69</v>
      </c>
      <c r="K197">
        <v>154</v>
      </c>
      <c r="L197" s="8">
        <v>49968</v>
      </c>
      <c r="M197" s="8">
        <v>50122</v>
      </c>
    </row>
    <row r="198" spans="1:13" x14ac:dyDescent="0.25">
      <c r="A198">
        <v>0</v>
      </c>
      <c r="B198" s="40">
        <f t="shared" si="38"/>
        <v>42795</v>
      </c>
      <c r="C198">
        <v>3</v>
      </c>
      <c r="D198">
        <f t="shared" si="39"/>
        <v>2017</v>
      </c>
      <c r="E198" t="s">
        <v>428</v>
      </c>
      <c r="F198" t="s">
        <v>334</v>
      </c>
      <c r="G198" t="s">
        <v>37</v>
      </c>
      <c r="H198" t="s">
        <v>424</v>
      </c>
      <c r="I198">
        <v>0</v>
      </c>
      <c r="J198">
        <v>0</v>
      </c>
      <c r="K198">
        <v>0</v>
      </c>
      <c r="L198" s="8">
        <v>21885</v>
      </c>
      <c r="M198" s="8">
        <v>21885</v>
      </c>
    </row>
    <row r="199" spans="1:13" x14ac:dyDescent="0.25">
      <c r="A199">
        <v>0</v>
      </c>
      <c r="B199" s="40">
        <f t="shared" si="38"/>
        <v>42795</v>
      </c>
      <c r="C199">
        <v>3</v>
      </c>
      <c r="D199">
        <f t="shared" si="39"/>
        <v>2017</v>
      </c>
      <c r="E199" t="s">
        <v>428</v>
      </c>
      <c r="F199" t="s">
        <v>335</v>
      </c>
      <c r="G199" t="s">
        <v>37</v>
      </c>
      <c r="H199" t="s">
        <v>423</v>
      </c>
      <c r="I199">
        <v>734</v>
      </c>
      <c r="J199">
        <v>479</v>
      </c>
      <c r="K199" s="8">
        <v>1213</v>
      </c>
      <c r="L199" s="8">
        <v>303515</v>
      </c>
      <c r="M199" s="8">
        <v>304728</v>
      </c>
    </row>
    <row r="200" spans="1:13" x14ac:dyDescent="0.25">
      <c r="A200">
        <v>0</v>
      </c>
      <c r="B200" s="40">
        <f t="shared" si="38"/>
        <v>42795</v>
      </c>
      <c r="C200">
        <v>3</v>
      </c>
      <c r="D200">
        <f t="shared" si="39"/>
        <v>2017</v>
      </c>
      <c r="E200" t="s">
        <v>428</v>
      </c>
      <c r="F200" t="s">
        <v>335</v>
      </c>
      <c r="G200" t="s">
        <v>37</v>
      </c>
      <c r="H200" t="s">
        <v>424</v>
      </c>
      <c r="I200">
        <v>0</v>
      </c>
      <c r="J200">
        <v>0</v>
      </c>
      <c r="K200">
        <v>0</v>
      </c>
      <c r="L200" s="8">
        <v>79473</v>
      </c>
      <c r="M200" s="8">
        <v>79473</v>
      </c>
    </row>
    <row r="201" spans="1:13" x14ac:dyDescent="0.25">
      <c r="A201">
        <v>0</v>
      </c>
      <c r="B201" s="40">
        <f t="shared" si="38"/>
        <v>42795</v>
      </c>
      <c r="C201">
        <v>3</v>
      </c>
      <c r="D201">
        <f t="shared" si="39"/>
        <v>2017</v>
      </c>
      <c r="E201" t="s">
        <v>428</v>
      </c>
      <c r="F201" t="s">
        <v>44</v>
      </c>
      <c r="G201" t="s">
        <v>37</v>
      </c>
      <c r="H201" t="s">
        <v>423</v>
      </c>
      <c r="I201">
        <v>0</v>
      </c>
      <c r="J201">
        <v>1</v>
      </c>
      <c r="K201">
        <v>1</v>
      </c>
      <c r="L201" s="8">
        <v>2415</v>
      </c>
      <c r="M201" s="8">
        <v>2416</v>
      </c>
    </row>
    <row r="202" spans="1:13" x14ac:dyDescent="0.25">
      <c r="A202">
        <v>0</v>
      </c>
      <c r="B202" s="40">
        <f t="shared" si="38"/>
        <v>42795</v>
      </c>
      <c r="C202">
        <v>3</v>
      </c>
      <c r="D202">
        <f t="shared" si="39"/>
        <v>2017</v>
      </c>
      <c r="E202" t="s">
        <v>428</v>
      </c>
      <c r="F202" t="s">
        <v>44</v>
      </c>
      <c r="G202" t="s">
        <v>37</v>
      </c>
      <c r="H202" t="s">
        <v>424</v>
      </c>
      <c r="I202">
        <v>0</v>
      </c>
      <c r="J202">
        <v>0</v>
      </c>
      <c r="K202">
        <v>0</v>
      </c>
      <c r="L202" s="8">
        <v>1604</v>
      </c>
      <c r="M202" s="8">
        <v>1604</v>
      </c>
    </row>
    <row r="203" spans="1:13" x14ac:dyDescent="0.25">
      <c r="A203">
        <v>0</v>
      </c>
      <c r="B203" s="40">
        <f t="shared" si="38"/>
        <v>42795</v>
      </c>
      <c r="C203">
        <v>3</v>
      </c>
      <c r="D203">
        <f t="shared" si="39"/>
        <v>2017</v>
      </c>
      <c r="E203" t="s">
        <v>428</v>
      </c>
      <c r="F203" t="s">
        <v>336</v>
      </c>
      <c r="G203" t="s">
        <v>37</v>
      </c>
      <c r="H203" t="s">
        <v>423</v>
      </c>
      <c r="I203">
        <v>50</v>
      </c>
      <c r="J203">
        <v>57</v>
      </c>
      <c r="K203">
        <v>107</v>
      </c>
      <c r="L203" s="8">
        <v>71028</v>
      </c>
      <c r="M203" s="8">
        <v>71135</v>
      </c>
    </row>
    <row r="204" spans="1:13" x14ac:dyDescent="0.25">
      <c r="A204">
        <v>0</v>
      </c>
      <c r="B204" s="40">
        <f t="shared" si="38"/>
        <v>42795</v>
      </c>
      <c r="C204">
        <v>3</v>
      </c>
      <c r="D204">
        <f t="shared" si="39"/>
        <v>2017</v>
      </c>
      <c r="E204" t="s">
        <v>428</v>
      </c>
      <c r="F204" t="s">
        <v>336</v>
      </c>
      <c r="G204" t="s">
        <v>37</v>
      </c>
      <c r="H204" t="s">
        <v>424</v>
      </c>
      <c r="I204">
        <v>0</v>
      </c>
      <c r="J204">
        <v>0</v>
      </c>
      <c r="K204">
        <v>0</v>
      </c>
      <c r="L204" s="8">
        <v>29001</v>
      </c>
      <c r="M204" s="8">
        <v>29001</v>
      </c>
    </row>
    <row r="205" spans="1:13" x14ac:dyDescent="0.25">
      <c r="A205">
        <v>0</v>
      </c>
      <c r="B205" s="40">
        <f t="shared" si="38"/>
        <v>42795</v>
      </c>
      <c r="C205">
        <v>3</v>
      </c>
      <c r="D205">
        <f t="shared" si="39"/>
        <v>2017</v>
      </c>
      <c r="E205" t="s">
        <v>428</v>
      </c>
      <c r="F205" t="s">
        <v>125</v>
      </c>
      <c r="G205" t="s">
        <v>37</v>
      </c>
      <c r="H205" t="s">
        <v>423</v>
      </c>
      <c r="I205">
        <v>36</v>
      </c>
      <c r="J205">
        <v>23</v>
      </c>
      <c r="K205">
        <v>59</v>
      </c>
      <c r="L205" s="8">
        <v>27966</v>
      </c>
      <c r="M205" s="8">
        <v>28025</v>
      </c>
    </row>
    <row r="206" spans="1:13" x14ac:dyDescent="0.25">
      <c r="A206">
        <v>0</v>
      </c>
      <c r="B206" s="40">
        <f t="shared" si="38"/>
        <v>42795</v>
      </c>
      <c r="C206">
        <v>3</v>
      </c>
      <c r="D206">
        <f t="shared" si="39"/>
        <v>2017</v>
      </c>
      <c r="E206" t="s">
        <v>428</v>
      </c>
      <c r="F206" t="s">
        <v>125</v>
      </c>
      <c r="G206" t="s">
        <v>37</v>
      </c>
      <c r="H206" t="s">
        <v>424</v>
      </c>
      <c r="I206">
        <v>0</v>
      </c>
      <c r="J206">
        <v>0</v>
      </c>
      <c r="K206">
        <v>0</v>
      </c>
      <c r="L206" s="8">
        <v>12097</v>
      </c>
      <c r="M206" s="8">
        <v>12097</v>
      </c>
    </row>
    <row r="207" spans="1:13" x14ac:dyDescent="0.25">
      <c r="A207">
        <v>1</v>
      </c>
      <c r="B207" s="40">
        <f t="shared" si="38"/>
        <v>42795</v>
      </c>
      <c r="C207">
        <v>3</v>
      </c>
      <c r="D207">
        <f t="shared" si="39"/>
        <v>2017</v>
      </c>
      <c r="E207" t="s">
        <v>428</v>
      </c>
      <c r="F207" t="s">
        <v>337</v>
      </c>
      <c r="G207" t="s">
        <v>37</v>
      </c>
      <c r="H207" t="s">
        <v>423</v>
      </c>
      <c r="I207">
        <v>2</v>
      </c>
      <c r="J207">
        <v>2</v>
      </c>
      <c r="K207">
        <v>4</v>
      </c>
      <c r="L207" s="8">
        <v>4672</v>
      </c>
      <c r="M207" s="8">
        <v>4676</v>
      </c>
    </row>
    <row r="208" spans="1:13" x14ac:dyDescent="0.25">
      <c r="A208">
        <v>1</v>
      </c>
      <c r="B208" s="40">
        <f t="shared" si="38"/>
        <v>42795</v>
      </c>
      <c r="C208">
        <v>3</v>
      </c>
      <c r="D208">
        <f t="shared" si="39"/>
        <v>2017</v>
      </c>
      <c r="E208" t="s">
        <v>428</v>
      </c>
      <c r="F208" t="s">
        <v>337</v>
      </c>
      <c r="G208" t="s">
        <v>37</v>
      </c>
      <c r="H208" t="s">
        <v>424</v>
      </c>
      <c r="I208">
        <v>0</v>
      </c>
      <c r="J208">
        <v>0</v>
      </c>
      <c r="K208">
        <v>0</v>
      </c>
      <c r="L208" s="8">
        <v>3818</v>
      </c>
      <c r="M208" s="8">
        <v>3818</v>
      </c>
    </row>
    <row r="209" spans="1:13" x14ac:dyDescent="0.25">
      <c r="A209">
        <v>0</v>
      </c>
      <c r="B209" s="40">
        <f t="shared" si="38"/>
        <v>42795</v>
      </c>
      <c r="C209">
        <v>3</v>
      </c>
      <c r="D209">
        <f t="shared" si="39"/>
        <v>2017</v>
      </c>
      <c r="E209" t="s">
        <v>428</v>
      </c>
      <c r="F209" t="s">
        <v>105</v>
      </c>
      <c r="G209" t="s">
        <v>37</v>
      </c>
      <c r="H209" t="s">
        <v>423</v>
      </c>
      <c r="I209">
        <v>28</v>
      </c>
      <c r="J209">
        <v>45</v>
      </c>
      <c r="K209">
        <v>73</v>
      </c>
      <c r="L209" s="8">
        <v>56947</v>
      </c>
      <c r="M209" s="8">
        <v>57020</v>
      </c>
    </row>
    <row r="210" spans="1:13" x14ac:dyDescent="0.25">
      <c r="A210">
        <v>0</v>
      </c>
      <c r="B210" s="40">
        <f t="shared" si="38"/>
        <v>42795</v>
      </c>
      <c r="C210">
        <v>3</v>
      </c>
      <c r="D210">
        <f t="shared" si="39"/>
        <v>2017</v>
      </c>
      <c r="E210" t="s">
        <v>428</v>
      </c>
      <c r="F210" t="s">
        <v>105</v>
      </c>
      <c r="G210" t="s">
        <v>37</v>
      </c>
      <c r="H210" t="s">
        <v>424</v>
      </c>
      <c r="I210">
        <v>0</v>
      </c>
      <c r="J210">
        <v>0</v>
      </c>
      <c r="K210">
        <v>0</v>
      </c>
      <c r="L210" s="8">
        <v>18649</v>
      </c>
      <c r="M210" s="8">
        <v>18649</v>
      </c>
    </row>
    <row r="211" spans="1:13" x14ac:dyDescent="0.25">
      <c r="A211">
        <v>0</v>
      </c>
      <c r="B211" s="40">
        <f t="shared" si="38"/>
        <v>42795</v>
      </c>
      <c r="C211">
        <v>3</v>
      </c>
      <c r="D211">
        <f t="shared" si="39"/>
        <v>2017</v>
      </c>
      <c r="E211" t="s">
        <v>428</v>
      </c>
      <c r="F211" t="s">
        <v>338</v>
      </c>
      <c r="G211" t="s">
        <v>37</v>
      </c>
      <c r="H211" t="s">
        <v>423</v>
      </c>
      <c r="I211">
        <v>0</v>
      </c>
      <c r="J211">
        <v>1</v>
      </c>
      <c r="K211">
        <v>1</v>
      </c>
      <c r="L211" s="8">
        <v>1344</v>
      </c>
      <c r="M211" s="8">
        <v>1345</v>
      </c>
    </row>
    <row r="212" spans="1:13" x14ac:dyDescent="0.25">
      <c r="A212">
        <v>0</v>
      </c>
      <c r="B212" s="40">
        <f t="shared" si="38"/>
        <v>42795</v>
      </c>
      <c r="C212">
        <v>3</v>
      </c>
      <c r="D212">
        <f t="shared" si="39"/>
        <v>2017</v>
      </c>
      <c r="E212" t="s">
        <v>428</v>
      </c>
      <c r="F212" t="s">
        <v>338</v>
      </c>
      <c r="G212" t="s">
        <v>37</v>
      </c>
      <c r="H212" t="s">
        <v>424</v>
      </c>
      <c r="I212">
        <v>0</v>
      </c>
      <c r="J212">
        <v>0</v>
      </c>
      <c r="K212">
        <v>0</v>
      </c>
      <c r="L212">
        <v>995</v>
      </c>
      <c r="M212">
        <v>995</v>
      </c>
    </row>
    <row r="213" spans="1:13" x14ac:dyDescent="0.25">
      <c r="A213">
        <v>0</v>
      </c>
      <c r="B213" s="40">
        <f t="shared" si="38"/>
        <v>42795</v>
      </c>
      <c r="C213">
        <v>3</v>
      </c>
      <c r="D213">
        <f t="shared" si="39"/>
        <v>2017</v>
      </c>
      <c r="E213" t="s">
        <v>428</v>
      </c>
      <c r="F213" t="s">
        <v>339</v>
      </c>
      <c r="G213" t="s">
        <v>37</v>
      </c>
      <c r="H213" t="s">
        <v>423</v>
      </c>
      <c r="I213">
        <v>24</v>
      </c>
      <c r="J213">
        <v>30</v>
      </c>
      <c r="K213">
        <v>54</v>
      </c>
      <c r="L213" s="8">
        <v>63222</v>
      </c>
      <c r="M213" s="8">
        <v>63276</v>
      </c>
    </row>
    <row r="214" spans="1:13" x14ac:dyDescent="0.25">
      <c r="A214">
        <v>0</v>
      </c>
      <c r="B214" s="40">
        <f t="shared" si="38"/>
        <v>42795</v>
      </c>
      <c r="C214">
        <v>3</v>
      </c>
      <c r="D214">
        <f t="shared" si="39"/>
        <v>2017</v>
      </c>
      <c r="E214" t="s">
        <v>428</v>
      </c>
      <c r="F214" t="s">
        <v>339</v>
      </c>
      <c r="G214" t="s">
        <v>37</v>
      </c>
      <c r="H214" t="s">
        <v>424</v>
      </c>
      <c r="I214">
        <v>0</v>
      </c>
      <c r="J214">
        <v>0</v>
      </c>
      <c r="K214">
        <v>0</v>
      </c>
      <c r="L214" s="8">
        <v>26641</v>
      </c>
      <c r="M214" s="8">
        <v>26641</v>
      </c>
    </row>
    <row r="215" spans="1:13" x14ac:dyDescent="0.25">
      <c r="A215">
        <v>0</v>
      </c>
      <c r="B215" s="40">
        <f t="shared" si="38"/>
        <v>42795</v>
      </c>
      <c r="C215">
        <v>3</v>
      </c>
      <c r="D215">
        <f t="shared" si="39"/>
        <v>2017</v>
      </c>
      <c r="E215" t="s">
        <v>428</v>
      </c>
      <c r="F215" t="s">
        <v>425</v>
      </c>
      <c r="G215" t="s">
        <v>37</v>
      </c>
      <c r="H215" t="s">
        <v>423</v>
      </c>
      <c r="I215">
        <v>37</v>
      </c>
      <c r="J215">
        <v>37</v>
      </c>
      <c r="K215">
        <v>74</v>
      </c>
      <c r="L215" s="8">
        <v>46727</v>
      </c>
      <c r="M215" s="8">
        <v>46801</v>
      </c>
    </row>
    <row r="216" spans="1:13" x14ac:dyDescent="0.25">
      <c r="A216">
        <v>0</v>
      </c>
      <c r="B216" s="40">
        <f t="shared" si="38"/>
        <v>42795</v>
      </c>
      <c r="C216">
        <v>3</v>
      </c>
      <c r="D216">
        <f t="shared" si="39"/>
        <v>2017</v>
      </c>
      <c r="E216" t="s">
        <v>428</v>
      </c>
      <c r="F216" t="s">
        <v>425</v>
      </c>
      <c r="G216" t="s">
        <v>37</v>
      </c>
      <c r="H216" t="s">
        <v>424</v>
      </c>
      <c r="I216">
        <v>0</v>
      </c>
      <c r="J216">
        <v>0</v>
      </c>
      <c r="K216">
        <v>0</v>
      </c>
      <c r="L216" s="8">
        <v>20990</v>
      </c>
      <c r="M216" s="8">
        <v>20990</v>
      </c>
    </row>
    <row r="217" spans="1:13" x14ac:dyDescent="0.25">
      <c r="A217">
        <v>0</v>
      </c>
      <c r="B217" s="40">
        <f t="shared" si="38"/>
        <v>42795</v>
      </c>
      <c r="C217">
        <v>3</v>
      </c>
      <c r="D217">
        <f t="shared" si="39"/>
        <v>2017</v>
      </c>
      <c r="E217" t="s">
        <v>428</v>
      </c>
      <c r="F217" t="s">
        <v>341</v>
      </c>
      <c r="G217" t="s">
        <v>37</v>
      </c>
      <c r="H217" t="s">
        <v>423</v>
      </c>
      <c r="I217">
        <v>128</v>
      </c>
      <c r="J217">
        <v>148</v>
      </c>
      <c r="K217">
        <v>276</v>
      </c>
      <c r="L217" s="8">
        <v>63465</v>
      </c>
      <c r="M217" s="8">
        <v>63741</v>
      </c>
    </row>
    <row r="218" spans="1:13" x14ac:dyDescent="0.25">
      <c r="A218">
        <v>0</v>
      </c>
      <c r="B218" s="40">
        <f t="shared" si="38"/>
        <v>42795</v>
      </c>
      <c r="C218">
        <v>3</v>
      </c>
      <c r="D218">
        <f t="shared" si="39"/>
        <v>2017</v>
      </c>
      <c r="E218" t="s">
        <v>428</v>
      </c>
      <c r="F218" t="s">
        <v>341</v>
      </c>
      <c r="G218" t="s">
        <v>37</v>
      </c>
      <c r="H218" t="s">
        <v>424</v>
      </c>
      <c r="I218">
        <v>0</v>
      </c>
      <c r="J218">
        <v>0</v>
      </c>
      <c r="K218">
        <v>0</v>
      </c>
      <c r="L218" s="8">
        <v>21662</v>
      </c>
      <c r="M218" s="8">
        <v>21662</v>
      </c>
    </row>
    <row r="219" spans="1:13" x14ac:dyDescent="0.25">
      <c r="A219">
        <v>0</v>
      </c>
      <c r="B219" s="40">
        <f t="shared" si="38"/>
        <v>42795</v>
      </c>
      <c r="C219">
        <v>3</v>
      </c>
      <c r="D219">
        <f t="shared" si="39"/>
        <v>2017</v>
      </c>
      <c r="E219" t="s">
        <v>428</v>
      </c>
      <c r="F219" t="s">
        <v>126</v>
      </c>
      <c r="G219" t="s">
        <v>37</v>
      </c>
      <c r="H219" t="s">
        <v>423</v>
      </c>
      <c r="I219">
        <v>104</v>
      </c>
      <c r="J219">
        <v>64</v>
      </c>
      <c r="K219">
        <v>168</v>
      </c>
      <c r="L219" s="8">
        <v>24968</v>
      </c>
      <c r="M219" s="8">
        <v>25136</v>
      </c>
    </row>
    <row r="220" spans="1:13" x14ac:dyDescent="0.25">
      <c r="A220">
        <v>0</v>
      </c>
      <c r="B220" s="40">
        <f t="shared" ref="B220:B283" si="40">DATE(D220,C220,1)</f>
        <v>42795</v>
      </c>
      <c r="C220">
        <v>3</v>
      </c>
      <c r="D220">
        <f t="shared" ref="D220:D283" si="41">VALUE(RIGHT(E220,4))</f>
        <v>2017</v>
      </c>
      <c r="E220" t="s">
        <v>428</v>
      </c>
      <c r="F220" t="s">
        <v>126</v>
      </c>
      <c r="G220" t="s">
        <v>37</v>
      </c>
      <c r="H220" t="s">
        <v>424</v>
      </c>
      <c r="I220">
        <v>0</v>
      </c>
      <c r="J220">
        <v>0</v>
      </c>
      <c r="K220">
        <v>0</v>
      </c>
      <c r="L220" s="8">
        <v>9947</v>
      </c>
      <c r="M220" s="8">
        <v>9947</v>
      </c>
    </row>
    <row r="221" spans="1:13" x14ac:dyDescent="0.25">
      <c r="A221">
        <v>0</v>
      </c>
      <c r="B221" s="40">
        <f t="shared" si="40"/>
        <v>42795</v>
      </c>
      <c r="C221">
        <v>3</v>
      </c>
      <c r="D221">
        <f t="shared" si="41"/>
        <v>2017</v>
      </c>
      <c r="E221" t="s">
        <v>428</v>
      </c>
      <c r="F221" t="s">
        <v>342</v>
      </c>
      <c r="G221" t="s">
        <v>37</v>
      </c>
      <c r="H221" t="s">
        <v>423</v>
      </c>
      <c r="I221" s="8">
        <v>9268</v>
      </c>
      <c r="J221" s="8">
        <v>4093</v>
      </c>
      <c r="K221" s="8">
        <v>13361</v>
      </c>
      <c r="L221" s="8">
        <v>1371403</v>
      </c>
      <c r="M221" s="8">
        <v>1384764</v>
      </c>
    </row>
    <row r="222" spans="1:13" x14ac:dyDescent="0.25">
      <c r="A222">
        <v>0</v>
      </c>
      <c r="B222" s="40">
        <f t="shared" si="40"/>
        <v>42795</v>
      </c>
      <c r="C222">
        <v>3</v>
      </c>
      <c r="D222">
        <f t="shared" si="41"/>
        <v>2017</v>
      </c>
      <c r="E222" t="s">
        <v>428</v>
      </c>
      <c r="F222" t="s">
        <v>342</v>
      </c>
      <c r="G222" t="s">
        <v>37</v>
      </c>
      <c r="H222" t="s">
        <v>424</v>
      </c>
      <c r="I222">
        <v>8</v>
      </c>
      <c r="J222">
        <v>1</v>
      </c>
      <c r="K222">
        <v>9</v>
      </c>
      <c r="L222" s="8">
        <v>188911</v>
      </c>
      <c r="M222" s="8">
        <v>188920</v>
      </c>
    </row>
    <row r="223" spans="1:13" x14ac:dyDescent="0.25">
      <c r="A223">
        <v>0</v>
      </c>
      <c r="B223" s="40">
        <f t="shared" si="40"/>
        <v>42795</v>
      </c>
      <c r="C223">
        <v>3</v>
      </c>
      <c r="D223">
        <f t="shared" si="41"/>
        <v>2017</v>
      </c>
      <c r="E223" t="s">
        <v>428</v>
      </c>
      <c r="F223" t="s">
        <v>343</v>
      </c>
      <c r="G223" t="s">
        <v>37</v>
      </c>
      <c r="H223" t="s">
        <v>423</v>
      </c>
      <c r="I223">
        <v>606</v>
      </c>
      <c r="J223">
        <v>317</v>
      </c>
      <c r="K223">
        <v>923</v>
      </c>
      <c r="L223" s="8">
        <v>179301</v>
      </c>
      <c r="M223" s="8">
        <v>180224</v>
      </c>
    </row>
    <row r="224" spans="1:13" x14ac:dyDescent="0.25">
      <c r="A224">
        <v>0</v>
      </c>
      <c r="B224" s="40">
        <f t="shared" si="40"/>
        <v>42795</v>
      </c>
      <c r="C224">
        <v>3</v>
      </c>
      <c r="D224">
        <f t="shared" si="41"/>
        <v>2017</v>
      </c>
      <c r="E224" t="s">
        <v>428</v>
      </c>
      <c r="F224" t="s">
        <v>343</v>
      </c>
      <c r="G224" t="s">
        <v>37</v>
      </c>
      <c r="H224" t="s">
        <v>424</v>
      </c>
      <c r="I224">
        <v>1</v>
      </c>
      <c r="J224">
        <v>0</v>
      </c>
      <c r="K224">
        <v>1</v>
      </c>
      <c r="L224" s="8">
        <v>54365</v>
      </c>
      <c r="M224" s="8">
        <v>54366</v>
      </c>
    </row>
    <row r="225" spans="1:13" x14ac:dyDescent="0.25">
      <c r="A225">
        <v>0</v>
      </c>
      <c r="B225" s="40">
        <f t="shared" si="40"/>
        <v>42795</v>
      </c>
      <c r="C225">
        <v>3</v>
      </c>
      <c r="D225">
        <f t="shared" si="41"/>
        <v>2017</v>
      </c>
      <c r="E225" t="s">
        <v>428</v>
      </c>
      <c r="F225" t="s">
        <v>344</v>
      </c>
      <c r="G225" t="s">
        <v>37</v>
      </c>
      <c r="H225" t="s">
        <v>423</v>
      </c>
      <c r="I225">
        <v>32</v>
      </c>
      <c r="J225">
        <v>23</v>
      </c>
      <c r="K225">
        <v>55</v>
      </c>
      <c r="L225" s="8">
        <v>29652</v>
      </c>
      <c r="M225" s="8">
        <v>29707</v>
      </c>
    </row>
    <row r="226" spans="1:13" x14ac:dyDescent="0.25">
      <c r="A226">
        <v>0</v>
      </c>
      <c r="B226" s="40">
        <f t="shared" si="40"/>
        <v>42795</v>
      </c>
      <c r="C226">
        <v>3</v>
      </c>
      <c r="D226">
        <f t="shared" si="41"/>
        <v>2017</v>
      </c>
      <c r="E226" t="s">
        <v>428</v>
      </c>
      <c r="F226" t="s">
        <v>344</v>
      </c>
      <c r="G226" t="s">
        <v>37</v>
      </c>
      <c r="H226" t="s">
        <v>424</v>
      </c>
      <c r="I226">
        <v>0</v>
      </c>
      <c r="J226">
        <v>0</v>
      </c>
      <c r="K226">
        <v>0</v>
      </c>
      <c r="L226" s="8">
        <v>14587</v>
      </c>
      <c r="M226" s="8">
        <v>14587</v>
      </c>
    </row>
    <row r="227" spans="1:13" x14ac:dyDescent="0.25">
      <c r="A227">
        <v>0</v>
      </c>
      <c r="B227" s="40">
        <f t="shared" si="40"/>
        <v>42795</v>
      </c>
      <c r="C227">
        <v>3</v>
      </c>
      <c r="D227">
        <f t="shared" si="41"/>
        <v>2017</v>
      </c>
      <c r="E227" t="s">
        <v>428</v>
      </c>
      <c r="F227" t="s">
        <v>345</v>
      </c>
      <c r="G227" t="s">
        <v>37</v>
      </c>
      <c r="H227" t="s">
        <v>423</v>
      </c>
      <c r="I227">
        <v>22</v>
      </c>
      <c r="J227">
        <v>28</v>
      </c>
      <c r="K227">
        <v>50</v>
      </c>
      <c r="L227" s="8">
        <v>15330</v>
      </c>
      <c r="M227" s="8">
        <v>15380</v>
      </c>
    </row>
    <row r="228" spans="1:13" x14ac:dyDescent="0.25">
      <c r="A228">
        <v>0</v>
      </c>
      <c r="B228" s="40">
        <f t="shared" si="40"/>
        <v>42795</v>
      </c>
      <c r="C228">
        <v>3</v>
      </c>
      <c r="D228">
        <f t="shared" si="41"/>
        <v>2017</v>
      </c>
      <c r="E228" t="s">
        <v>428</v>
      </c>
      <c r="F228" t="s">
        <v>345</v>
      </c>
      <c r="G228" t="s">
        <v>37</v>
      </c>
      <c r="H228" t="s">
        <v>424</v>
      </c>
      <c r="I228">
        <v>0</v>
      </c>
      <c r="J228">
        <v>0</v>
      </c>
      <c r="K228">
        <v>0</v>
      </c>
      <c r="L228" s="8">
        <v>8352</v>
      </c>
      <c r="M228" s="8">
        <v>8352</v>
      </c>
    </row>
    <row r="229" spans="1:13" x14ac:dyDescent="0.25">
      <c r="A229">
        <v>0</v>
      </c>
      <c r="B229" s="40">
        <f t="shared" si="40"/>
        <v>42795</v>
      </c>
      <c r="C229">
        <v>3</v>
      </c>
      <c r="D229">
        <f t="shared" si="41"/>
        <v>2017</v>
      </c>
      <c r="E229" t="s">
        <v>428</v>
      </c>
      <c r="F229" t="s">
        <v>346</v>
      </c>
      <c r="G229" t="s">
        <v>37</v>
      </c>
      <c r="H229" t="s">
        <v>423</v>
      </c>
      <c r="I229">
        <v>54</v>
      </c>
      <c r="J229">
        <v>56</v>
      </c>
      <c r="K229">
        <v>110</v>
      </c>
      <c r="L229" s="8">
        <v>57729</v>
      </c>
      <c r="M229" s="8">
        <v>57839</v>
      </c>
    </row>
    <row r="230" spans="1:13" x14ac:dyDescent="0.25">
      <c r="A230">
        <v>0</v>
      </c>
      <c r="B230" s="40">
        <f t="shared" si="40"/>
        <v>42795</v>
      </c>
      <c r="C230">
        <v>3</v>
      </c>
      <c r="D230">
        <f t="shared" si="41"/>
        <v>2017</v>
      </c>
      <c r="E230" t="s">
        <v>428</v>
      </c>
      <c r="F230" t="s">
        <v>346</v>
      </c>
      <c r="G230" t="s">
        <v>37</v>
      </c>
      <c r="H230" t="s">
        <v>424</v>
      </c>
      <c r="I230">
        <v>0</v>
      </c>
      <c r="J230">
        <v>0</v>
      </c>
      <c r="K230">
        <v>0</v>
      </c>
      <c r="L230" s="8">
        <v>26505</v>
      </c>
      <c r="M230" s="8">
        <v>26505</v>
      </c>
    </row>
    <row r="231" spans="1:13" x14ac:dyDescent="0.25">
      <c r="A231">
        <v>1</v>
      </c>
      <c r="B231" s="40">
        <f t="shared" si="40"/>
        <v>42795</v>
      </c>
      <c r="C231">
        <v>3</v>
      </c>
      <c r="D231">
        <f t="shared" si="41"/>
        <v>2017</v>
      </c>
      <c r="E231" t="s">
        <v>428</v>
      </c>
      <c r="F231" t="s">
        <v>53</v>
      </c>
      <c r="G231" t="s">
        <v>37</v>
      </c>
      <c r="H231" t="s">
        <v>423</v>
      </c>
      <c r="I231">
        <v>0</v>
      </c>
      <c r="J231">
        <v>6</v>
      </c>
      <c r="K231">
        <v>6</v>
      </c>
      <c r="L231" s="8">
        <v>8042</v>
      </c>
      <c r="M231" s="8">
        <v>8048</v>
      </c>
    </row>
    <row r="232" spans="1:13" x14ac:dyDescent="0.25">
      <c r="A232">
        <v>1</v>
      </c>
      <c r="B232" s="40">
        <f t="shared" si="40"/>
        <v>42795</v>
      </c>
      <c r="C232">
        <v>3</v>
      </c>
      <c r="D232">
        <f t="shared" si="41"/>
        <v>2017</v>
      </c>
      <c r="E232" t="s">
        <v>428</v>
      </c>
      <c r="F232" t="s">
        <v>53</v>
      </c>
      <c r="G232" t="s">
        <v>37</v>
      </c>
      <c r="H232" t="s">
        <v>424</v>
      </c>
      <c r="I232">
        <v>0</v>
      </c>
      <c r="J232">
        <v>0</v>
      </c>
      <c r="K232">
        <v>0</v>
      </c>
      <c r="L232" s="8">
        <v>4775</v>
      </c>
      <c r="M232" s="8">
        <v>4775</v>
      </c>
    </row>
    <row r="233" spans="1:13" x14ac:dyDescent="0.25">
      <c r="A233">
        <v>0</v>
      </c>
      <c r="B233" s="40">
        <f t="shared" si="40"/>
        <v>42795</v>
      </c>
      <c r="C233">
        <v>3</v>
      </c>
      <c r="D233">
        <f t="shared" si="41"/>
        <v>2017</v>
      </c>
      <c r="E233" t="s">
        <v>428</v>
      </c>
      <c r="F233" t="s">
        <v>347</v>
      </c>
      <c r="G233" t="s">
        <v>37</v>
      </c>
      <c r="H233" t="s">
        <v>423</v>
      </c>
      <c r="I233">
        <v>66</v>
      </c>
      <c r="J233">
        <v>64</v>
      </c>
      <c r="K233">
        <v>130</v>
      </c>
      <c r="L233" s="8">
        <v>46008</v>
      </c>
      <c r="M233" s="8">
        <v>46138</v>
      </c>
    </row>
    <row r="234" spans="1:13" x14ac:dyDescent="0.25">
      <c r="A234">
        <v>0</v>
      </c>
      <c r="B234" s="40">
        <f t="shared" si="40"/>
        <v>42795</v>
      </c>
      <c r="C234">
        <v>3</v>
      </c>
      <c r="D234">
        <f t="shared" si="41"/>
        <v>2017</v>
      </c>
      <c r="E234" t="s">
        <v>428</v>
      </c>
      <c r="F234" t="s">
        <v>347</v>
      </c>
      <c r="G234" t="s">
        <v>37</v>
      </c>
      <c r="H234" t="s">
        <v>424</v>
      </c>
      <c r="I234">
        <v>0</v>
      </c>
      <c r="J234">
        <v>0</v>
      </c>
      <c r="K234">
        <v>0</v>
      </c>
      <c r="L234" s="8">
        <v>20555</v>
      </c>
      <c r="M234" s="8">
        <v>20555</v>
      </c>
    </row>
    <row r="235" spans="1:13" x14ac:dyDescent="0.25">
      <c r="A235">
        <v>0</v>
      </c>
      <c r="B235" s="40">
        <f t="shared" si="40"/>
        <v>42795</v>
      </c>
      <c r="C235">
        <v>3</v>
      </c>
      <c r="D235">
        <f t="shared" si="41"/>
        <v>2017</v>
      </c>
      <c r="E235" t="s">
        <v>428</v>
      </c>
      <c r="F235" t="s">
        <v>348</v>
      </c>
      <c r="G235" t="s">
        <v>37</v>
      </c>
      <c r="H235" t="s">
        <v>423</v>
      </c>
      <c r="I235">
        <v>4</v>
      </c>
      <c r="J235">
        <v>20</v>
      </c>
      <c r="K235">
        <v>24</v>
      </c>
      <c r="L235" s="8">
        <v>27092</v>
      </c>
      <c r="M235" s="8">
        <v>27116</v>
      </c>
    </row>
    <row r="236" spans="1:13" x14ac:dyDescent="0.25">
      <c r="A236">
        <v>0</v>
      </c>
      <c r="B236" s="40">
        <f t="shared" si="40"/>
        <v>42795</v>
      </c>
      <c r="C236">
        <v>3</v>
      </c>
      <c r="D236">
        <f t="shared" si="41"/>
        <v>2017</v>
      </c>
      <c r="E236" t="s">
        <v>428</v>
      </c>
      <c r="F236" t="s">
        <v>348</v>
      </c>
      <c r="G236" t="s">
        <v>37</v>
      </c>
      <c r="H236" t="s">
        <v>424</v>
      </c>
      <c r="I236">
        <v>0</v>
      </c>
      <c r="J236">
        <v>0</v>
      </c>
      <c r="K236">
        <v>0</v>
      </c>
      <c r="L236" s="8">
        <v>17419</v>
      </c>
      <c r="M236" s="8">
        <v>17419</v>
      </c>
    </row>
    <row r="237" spans="1:13" x14ac:dyDescent="0.25">
      <c r="A237">
        <v>0</v>
      </c>
      <c r="B237" s="40">
        <f t="shared" si="40"/>
        <v>42795</v>
      </c>
      <c r="C237">
        <v>3</v>
      </c>
      <c r="D237">
        <f t="shared" si="41"/>
        <v>2017</v>
      </c>
      <c r="E237" t="s">
        <v>428</v>
      </c>
      <c r="F237" t="s">
        <v>349</v>
      </c>
      <c r="G237" t="s">
        <v>37</v>
      </c>
      <c r="H237" t="s">
        <v>423</v>
      </c>
      <c r="I237">
        <v>10</v>
      </c>
      <c r="J237">
        <v>11</v>
      </c>
      <c r="K237">
        <v>21</v>
      </c>
      <c r="L237" s="8">
        <v>15972</v>
      </c>
      <c r="M237" s="8">
        <v>15993</v>
      </c>
    </row>
    <row r="238" spans="1:13" x14ac:dyDescent="0.25">
      <c r="A238">
        <v>0</v>
      </c>
      <c r="B238" s="40">
        <f t="shared" si="40"/>
        <v>42795</v>
      </c>
      <c r="C238">
        <v>3</v>
      </c>
      <c r="D238">
        <f t="shared" si="41"/>
        <v>2017</v>
      </c>
      <c r="E238" t="s">
        <v>428</v>
      </c>
      <c r="F238" t="s">
        <v>349</v>
      </c>
      <c r="G238" t="s">
        <v>37</v>
      </c>
      <c r="H238" t="s">
        <v>424</v>
      </c>
      <c r="I238">
        <v>0</v>
      </c>
      <c r="J238">
        <v>0</v>
      </c>
      <c r="K238">
        <v>0</v>
      </c>
      <c r="L238" s="8">
        <v>7963</v>
      </c>
      <c r="M238" s="8">
        <v>7963</v>
      </c>
    </row>
    <row r="239" spans="1:13" x14ac:dyDescent="0.25">
      <c r="A239">
        <v>0</v>
      </c>
      <c r="B239" s="40">
        <f t="shared" si="40"/>
        <v>42795</v>
      </c>
      <c r="C239">
        <v>3</v>
      </c>
      <c r="D239">
        <f t="shared" si="41"/>
        <v>2017</v>
      </c>
      <c r="E239" t="s">
        <v>428</v>
      </c>
      <c r="F239" t="s">
        <v>426</v>
      </c>
      <c r="G239" t="s">
        <v>37</v>
      </c>
      <c r="H239" t="s">
        <v>423</v>
      </c>
      <c r="I239">
        <v>3</v>
      </c>
      <c r="J239">
        <v>4</v>
      </c>
      <c r="K239">
        <v>7</v>
      </c>
      <c r="L239" s="8">
        <v>9793</v>
      </c>
      <c r="M239" s="8">
        <v>9800</v>
      </c>
    </row>
    <row r="240" spans="1:13" x14ac:dyDescent="0.25">
      <c r="A240">
        <v>0</v>
      </c>
      <c r="B240" s="40">
        <f t="shared" si="40"/>
        <v>42795</v>
      </c>
      <c r="C240">
        <v>3</v>
      </c>
      <c r="D240">
        <f t="shared" si="41"/>
        <v>2017</v>
      </c>
      <c r="E240" t="s">
        <v>428</v>
      </c>
      <c r="F240" t="s">
        <v>426</v>
      </c>
      <c r="G240" t="s">
        <v>37</v>
      </c>
      <c r="H240" t="s">
        <v>424</v>
      </c>
      <c r="I240">
        <v>0</v>
      </c>
      <c r="J240">
        <v>0</v>
      </c>
      <c r="K240">
        <v>0</v>
      </c>
      <c r="L240" s="8">
        <v>5962</v>
      </c>
      <c r="M240" s="8">
        <v>5962</v>
      </c>
    </row>
    <row r="241" spans="1:13" x14ac:dyDescent="0.25">
      <c r="A241">
        <v>0</v>
      </c>
      <c r="B241" s="40">
        <f t="shared" si="40"/>
        <v>42795</v>
      </c>
      <c r="C241">
        <v>3</v>
      </c>
      <c r="D241">
        <f t="shared" si="41"/>
        <v>2017</v>
      </c>
      <c r="E241" t="s">
        <v>428</v>
      </c>
      <c r="F241" t="s">
        <v>350</v>
      </c>
      <c r="G241" t="s">
        <v>37</v>
      </c>
      <c r="H241" t="s">
        <v>423</v>
      </c>
      <c r="I241">
        <v>898</v>
      </c>
      <c r="J241">
        <v>864</v>
      </c>
      <c r="K241" s="8">
        <v>1762</v>
      </c>
      <c r="L241" s="8">
        <v>542170</v>
      </c>
      <c r="M241" s="8">
        <v>543932</v>
      </c>
    </row>
    <row r="242" spans="1:13" x14ac:dyDescent="0.25">
      <c r="A242">
        <v>0</v>
      </c>
      <c r="B242" s="40">
        <f t="shared" si="40"/>
        <v>42795</v>
      </c>
      <c r="C242">
        <v>3</v>
      </c>
      <c r="D242">
        <f t="shared" si="41"/>
        <v>2017</v>
      </c>
      <c r="E242" t="s">
        <v>428</v>
      </c>
      <c r="F242" t="s">
        <v>350</v>
      </c>
      <c r="G242" t="s">
        <v>37</v>
      </c>
      <c r="H242" t="s">
        <v>424</v>
      </c>
      <c r="I242">
        <v>0</v>
      </c>
      <c r="J242">
        <v>0</v>
      </c>
      <c r="K242">
        <v>0</v>
      </c>
      <c r="L242" s="8">
        <v>142670</v>
      </c>
      <c r="M242" s="8">
        <v>142670</v>
      </c>
    </row>
    <row r="243" spans="1:13" x14ac:dyDescent="0.25">
      <c r="A243">
        <v>0</v>
      </c>
      <c r="B243" s="40">
        <f t="shared" si="40"/>
        <v>42795</v>
      </c>
      <c r="C243">
        <v>3</v>
      </c>
      <c r="D243">
        <f t="shared" si="41"/>
        <v>2017</v>
      </c>
      <c r="E243" t="s">
        <v>428</v>
      </c>
      <c r="F243" t="s">
        <v>41</v>
      </c>
      <c r="G243" t="s">
        <v>37</v>
      </c>
      <c r="H243" t="s">
        <v>423</v>
      </c>
      <c r="I243">
        <v>104</v>
      </c>
      <c r="J243">
        <v>38</v>
      </c>
      <c r="K243">
        <v>142</v>
      </c>
      <c r="L243" s="8">
        <v>14219</v>
      </c>
      <c r="M243" s="8">
        <v>14361</v>
      </c>
    </row>
    <row r="244" spans="1:13" x14ac:dyDescent="0.25">
      <c r="A244">
        <v>0</v>
      </c>
      <c r="B244" s="40">
        <f t="shared" si="40"/>
        <v>42795</v>
      </c>
      <c r="C244">
        <v>3</v>
      </c>
      <c r="D244">
        <f t="shared" si="41"/>
        <v>2017</v>
      </c>
      <c r="E244" t="s">
        <v>428</v>
      </c>
      <c r="F244" t="s">
        <v>41</v>
      </c>
      <c r="G244" t="s">
        <v>37</v>
      </c>
      <c r="H244" t="s">
        <v>424</v>
      </c>
      <c r="I244">
        <v>0</v>
      </c>
      <c r="J244">
        <v>0</v>
      </c>
      <c r="K244">
        <v>0</v>
      </c>
      <c r="L244" s="8">
        <v>5843</v>
      </c>
      <c r="M244" s="8">
        <v>5843</v>
      </c>
    </row>
    <row r="245" spans="1:13" x14ac:dyDescent="0.25">
      <c r="A245">
        <v>0</v>
      </c>
      <c r="B245" s="40">
        <f t="shared" si="40"/>
        <v>42795</v>
      </c>
      <c r="C245">
        <v>3</v>
      </c>
      <c r="D245">
        <f t="shared" si="41"/>
        <v>2017</v>
      </c>
      <c r="E245" t="s">
        <v>428</v>
      </c>
      <c r="F245" t="s">
        <v>351</v>
      </c>
      <c r="G245" t="s">
        <v>37</v>
      </c>
      <c r="H245" t="s">
        <v>423</v>
      </c>
      <c r="I245">
        <v>147</v>
      </c>
      <c r="J245">
        <v>117</v>
      </c>
      <c r="K245">
        <v>264</v>
      </c>
      <c r="L245" s="8">
        <v>91011</v>
      </c>
      <c r="M245" s="8">
        <v>91275</v>
      </c>
    </row>
    <row r="246" spans="1:13" x14ac:dyDescent="0.25">
      <c r="A246">
        <v>0</v>
      </c>
      <c r="B246" s="40">
        <f t="shared" si="40"/>
        <v>42795</v>
      </c>
      <c r="C246">
        <v>3</v>
      </c>
      <c r="D246">
        <f t="shared" si="41"/>
        <v>2017</v>
      </c>
      <c r="E246" t="s">
        <v>428</v>
      </c>
      <c r="F246" t="s">
        <v>351</v>
      </c>
      <c r="G246" t="s">
        <v>37</v>
      </c>
      <c r="H246" t="s">
        <v>424</v>
      </c>
      <c r="I246">
        <v>1</v>
      </c>
      <c r="J246">
        <v>0</v>
      </c>
      <c r="K246">
        <v>1</v>
      </c>
      <c r="L246" s="8">
        <v>32875</v>
      </c>
      <c r="M246" s="8">
        <v>32876</v>
      </c>
    </row>
    <row r="247" spans="1:13" x14ac:dyDescent="0.25">
      <c r="A247">
        <v>0</v>
      </c>
      <c r="B247" s="40">
        <f t="shared" si="40"/>
        <v>42795</v>
      </c>
      <c r="C247">
        <v>3</v>
      </c>
      <c r="D247">
        <f t="shared" si="41"/>
        <v>2017</v>
      </c>
      <c r="E247" t="s">
        <v>428</v>
      </c>
      <c r="F247" t="s">
        <v>352</v>
      </c>
      <c r="G247" t="s">
        <v>37</v>
      </c>
      <c r="H247" t="s">
        <v>423</v>
      </c>
      <c r="I247">
        <v>8</v>
      </c>
      <c r="J247">
        <v>8</v>
      </c>
      <c r="K247">
        <v>16</v>
      </c>
      <c r="L247" s="8">
        <v>8747</v>
      </c>
      <c r="M247" s="8">
        <v>8763</v>
      </c>
    </row>
    <row r="248" spans="1:13" x14ac:dyDescent="0.25">
      <c r="A248">
        <v>0</v>
      </c>
      <c r="B248" s="40">
        <f t="shared" si="40"/>
        <v>42795</v>
      </c>
      <c r="C248">
        <v>3</v>
      </c>
      <c r="D248">
        <f t="shared" si="41"/>
        <v>2017</v>
      </c>
      <c r="E248" t="s">
        <v>428</v>
      </c>
      <c r="F248" t="s">
        <v>352</v>
      </c>
      <c r="G248" t="s">
        <v>37</v>
      </c>
      <c r="H248" t="s">
        <v>424</v>
      </c>
      <c r="I248">
        <v>0</v>
      </c>
      <c r="J248">
        <v>0</v>
      </c>
      <c r="K248">
        <v>0</v>
      </c>
      <c r="L248" s="8">
        <v>4090</v>
      </c>
      <c r="M248" s="8">
        <v>4090</v>
      </c>
    </row>
    <row r="249" spans="1:13" x14ac:dyDescent="0.25">
      <c r="A249">
        <v>0</v>
      </c>
      <c r="B249" s="40">
        <f t="shared" si="40"/>
        <v>42795</v>
      </c>
      <c r="C249">
        <v>3</v>
      </c>
      <c r="D249">
        <f t="shared" si="41"/>
        <v>2017</v>
      </c>
      <c r="E249" t="s">
        <v>428</v>
      </c>
      <c r="F249" t="s">
        <v>146</v>
      </c>
      <c r="G249" t="s">
        <v>37</v>
      </c>
      <c r="H249" t="s">
        <v>423</v>
      </c>
      <c r="I249" s="8">
        <v>1646</v>
      </c>
      <c r="J249">
        <v>950</v>
      </c>
      <c r="K249" s="8">
        <v>2596</v>
      </c>
      <c r="L249" s="8">
        <v>525019</v>
      </c>
      <c r="M249" s="8">
        <v>527615</v>
      </c>
    </row>
    <row r="250" spans="1:13" x14ac:dyDescent="0.25">
      <c r="A250">
        <v>0</v>
      </c>
      <c r="B250" s="40">
        <f t="shared" si="40"/>
        <v>42795</v>
      </c>
      <c r="C250">
        <v>3</v>
      </c>
      <c r="D250">
        <f t="shared" si="41"/>
        <v>2017</v>
      </c>
      <c r="E250" t="s">
        <v>428</v>
      </c>
      <c r="F250" t="s">
        <v>146</v>
      </c>
      <c r="G250" t="s">
        <v>37</v>
      </c>
      <c r="H250" t="s">
        <v>424</v>
      </c>
      <c r="I250">
        <v>1</v>
      </c>
      <c r="J250">
        <v>0</v>
      </c>
      <c r="K250">
        <v>1</v>
      </c>
      <c r="L250" s="8">
        <v>125456</v>
      </c>
      <c r="M250" s="8">
        <v>125457</v>
      </c>
    </row>
    <row r="251" spans="1:13" x14ac:dyDescent="0.25">
      <c r="A251">
        <v>1</v>
      </c>
      <c r="B251" s="40">
        <f t="shared" si="40"/>
        <v>42795</v>
      </c>
      <c r="C251">
        <v>3</v>
      </c>
      <c r="D251">
        <f t="shared" si="41"/>
        <v>2017</v>
      </c>
      <c r="E251" t="s">
        <v>428</v>
      </c>
      <c r="F251" t="s">
        <v>42</v>
      </c>
      <c r="G251" t="s">
        <v>37</v>
      </c>
      <c r="H251" t="s">
        <v>423</v>
      </c>
      <c r="I251">
        <v>247</v>
      </c>
      <c r="J251">
        <v>245</v>
      </c>
      <c r="K251">
        <v>492</v>
      </c>
      <c r="L251" s="8">
        <v>304599</v>
      </c>
      <c r="M251" s="8">
        <v>305091</v>
      </c>
    </row>
    <row r="252" spans="1:13" x14ac:dyDescent="0.25">
      <c r="A252">
        <v>1</v>
      </c>
      <c r="B252" s="40">
        <f t="shared" si="40"/>
        <v>42795</v>
      </c>
      <c r="C252">
        <v>3</v>
      </c>
      <c r="D252">
        <f t="shared" si="41"/>
        <v>2017</v>
      </c>
      <c r="E252" t="s">
        <v>428</v>
      </c>
      <c r="F252" t="s">
        <v>42</v>
      </c>
      <c r="G252" t="s">
        <v>37</v>
      </c>
      <c r="H252" t="s">
        <v>424</v>
      </c>
      <c r="I252">
        <v>1</v>
      </c>
      <c r="J252">
        <v>1</v>
      </c>
      <c r="K252">
        <v>2</v>
      </c>
      <c r="L252" s="8">
        <v>94306</v>
      </c>
      <c r="M252" s="8">
        <v>94308</v>
      </c>
    </row>
    <row r="253" spans="1:13" x14ac:dyDescent="0.25">
      <c r="A253">
        <v>1</v>
      </c>
      <c r="B253" s="40">
        <f t="shared" si="40"/>
        <v>42795</v>
      </c>
      <c r="C253">
        <v>3</v>
      </c>
      <c r="D253">
        <f t="shared" si="41"/>
        <v>2017</v>
      </c>
      <c r="E253" t="s">
        <v>428</v>
      </c>
      <c r="F253" t="s">
        <v>353</v>
      </c>
      <c r="G253" t="s">
        <v>37</v>
      </c>
      <c r="H253" t="s">
        <v>423</v>
      </c>
      <c r="I253">
        <v>7</v>
      </c>
      <c r="J253">
        <v>23</v>
      </c>
      <c r="K253">
        <v>30</v>
      </c>
      <c r="L253" s="8">
        <v>32453</v>
      </c>
      <c r="M253" s="8">
        <v>32483</v>
      </c>
    </row>
    <row r="254" spans="1:13" x14ac:dyDescent="0.25">
      <c r="A254">
        <v>1</v>
      </c>
      <c r="B254" s="40">
        <f t="shared" si="40"/>
        <v>42795</v>
      </c>
      <c r="C254">
        <v>3</v>
      </c>
      <c r="D254">
        <f t="shared" si="41"/>
        <v>2017</v>
      </c>
      <c r="E254" t="s">
        <v>428</v>
      </c>
      <c r="F254" t="s">
        <v>353</v>
      </c>
      <c r="G254" t="s">
        <v>37</v>
      </c>
      <c r="H254" t="s">
        <v>424</v>
      </c>
      <c r="I254">
        <v>0</v>
      </c>
      <c r="J254">
        <v>0</v>
      </c>
      <c r="K254">
        <v>0</v>
      </c>
      <c r="L254" s="8">
        <v>19322</v>
      </c>
      <c r="M254" s="8">
        <v>19322</v>
      </c>
    </row>
    <row r="255" spans="1:13" x14ac:dyDescent="0.25">
      <c r="A255">
        <v>0</v>
      </c>
      <c r="B255" s="40">
        <f t="shared" si="40"/>
        <v>42795</v>
      </c>
      <c r="C255">
        <v>3</v>
      </c>
      <c r="D255">
        <f t="shared" si="41"/>
        <v>2017</v>
      </c>
      <c r="E255" t="s">
        <v>428</v>
      </c>
      <c r="F255" t="s">
        <v>354</v>
      </c>
      <c r="G255" t="s">
        <v>37</v>
      </c>
      <c r="H255" t="s">
        <v>423</v>
      </c>
      <c r="I255">
        <v>387</v>
      </c>
      <c r="J255">
        <v>358</v>
      </c>
      <c r="K255">
        <v>745</v>
      </c>
      <c r="L255" s="8">
        <v>193136</v>
      </c>
      <c r="M255" s="8">
        <v>193881</v>
      </c>
    </row>
    <row r="256" spans="1:13" x14ac:dyDescent="0.25">
      <c r="A256">
        <v>0</v>
      </c>
      <c r="B256" s="40">
        <f t="shared" si="40"/>
        <v>42795</v>
      </c>
      <c r="C256">
        <v>3</v>
      </c>
      <c r="D256">
        <f t="shared" si="41"/>
        <v>2017</v>
      </c>
      <c r="E256" t="s">
        <v>428</v>
      </c>
      <c r="F256" t="s">
        <v>354</v>
      </c>
      <c r="G256" t="s">
        <v>37</v>
      </c>
      <c r="H256" t="s">
        <v>424</v>
      </c>
      <c r="I256">
        <v>0</v>
      </c>
      <c r="J256">
        <v>0</v>
      </c>
      <c r="K256">
        <v>0</v>
      </c>
      <c r="L256" s="8">
        <v>55745</v>
      </c>
      <c r="M256" s="8">
        <v>55745</v>
      </c>
    </row>
    <row r="257" spans="1:13" x14ac:dyDescent="0.25">
      <c r="A257">
        <v>0</v>
      </c>
      <c r="B257" s="40">
        <f t="shared" si="40"/>
        <v>42795</v>
      </c>
      <c r="C257">
        <v>3</v>
      </c>
      <c r="D257">
        <f t="shared" si="41"/>
        <v>2017</v>
      </c>
      <c r="E257" t="s">
        <v>428</v>
      </c>
      <c r="F257" t="s">
        <v>355</v>
      </c>
      <c r="G257" t="s">
        <v>37</v>
      </c>
      <c r="H257" t="s">
        <v>423</v>
      </c>
      <c r="I257">
        <v>1</v>
      </c>
      <c r="J257">
        <v>3</v>
      </c>
      <c r="K257">
        <v>4</v>
      </c>
      <c r="L257" s="8">
        <v>2990</v>
      </c>
      <c r="M257" s="8">
        <v>2994</v>
      </c>
    </row>
    <row r="258" spans="1:13" x14ac:dyDescent="0.25">
      <c r="A258">
        <v>0</v>
      </c>
      <c r="B258" s="40">
        <f t="shared" si="40"/>
        <v>42795</v>
      </c>
      <c r="C258">
        <v>3</v>
      </c>
      <c r="D258">
        <f t="shared" si="41"/>
        <v>2017</v>
      </c>
      <c r="E258" t="s">
        <v>428</v>
      </c>
      <c r="F258" t="s">
        <v>355</v>
      </c>
      <c r="G258" t="s">
        <v>37</v>
      </c>
      <c r="H258" t="s">
        <v>424</v>
      </c>
      <c r="I258">
        <v>0</v>
      </c>
      <c r="J258">
        <v>0</v>
      </c>
      <c r="K258">
        <v>0</v>
      </c>
      <c r="L258" s="8">
        <v>1715</v>
      </c>
      <c r="M258" s="8">
        <v>1715</v>
      </c>
    </row>
    <row r="259" spans="1:13" x14ac:dyDescent="0.25">
      <c r="A259">
        <v>0</v>
      </c>
      <c r="B259" s="40">
        <f t="shared" si="40"/>
        <v>42795</v>
      </c>
      <c r="C259">
        <v>3</v>
      </c>
      <c r="D259">
        <f t="shared" si="41"/>
        <v>2017</v>
      </c>
      <c r="E259" t="s">
        <v>428</v>
      </c>
      <c r="F259" t="s">
        <v>59</v>
      </c>
      <c r="G259" t="s">
        <v>37</v>
      </c>
      <c r="H259" t="s">
        <v>423</v>
      </c>
      <c r="I259">
        <v>19</v>
      </c>
      <c r="J259">
        <v>24</v>
      </c>
      <c r="K259">
        <v>43</v>
      </c>
      <c r="L259" s="8">
        <v>35799</v>
      </c>
      <c r="M259" s="8">
        <v>35842</v>
      </c>
    </row>
    <row r="260" spans="1:13" x14ac:dyDescent="0.25">
      <c r="A260">
        <v>0</v>
      </c>
      <c r="B260" s="40">
        <f t="shared" si="40"/>
        <v>42795</v>
      </c>
      <c r="C260">
        <v>3</v>
      </c>
      <c r="D260">
        <f t="shared" si="41"/>
        <v>2017</v>
      </c>
      <c r="E260" t="s">
        <v>428</v>
      </c>
      <c r="F260" t="s">
        <v>59</v>
      </c>
      <c r="G260" t="s">
        <v>37</v>
      </c>
      <c r="H260" t="s">
        <v>424</v>
      </c>
      <c r="I260">
        <v>0</v>
      </c>
      <c r="J260">
        <v>0</v>
      </c>
      <c r="K260">
        <v>0</v>
      </c>
      <c r="L260" s="8">
        <v>13721</v>
      </c>
      <c r="M260" s="8">
        <v>13721</v>
      </c>
    </row>
    <row r="261" spans="1:13" x14ac:dyDescent="0.25">
      <c r="A261">
        <v>0</v>
      </c>
      <c r="B261" s="40">
        <f t="shared" si="40"/>
        <v>42795</v>
      </c>
      <c r="C261">
        <v>3</v>
      </c>
      <c r="D261">
        <f t="shared" si="41"/>
        <v>2017</v>
      </c>
      <c r="E261" t="s">
        <v>428</v>
      </c>
      <c r="F261" t="s">
        <v>356</v>
      </c>
      <c r="G261" t="s">
        <v>37</v>
      </c>
      <c r="H261" t="s">
        <v>423</v>
      </c>
      <c r="I261">
        <v>431</v>
      </c>
      <c r="J261">
        <v>183</v>
      </c>
      <c r="K261">
        <v>614</v>
      </c>
      <c r="L261" s="8">
        <v>146032</v>
      </c>
      <c r="M261" s="8">
        <v>146646</v>
      </c>
    </row>
    <row r="262" spans="1:13" x14ac:dyDescent="0.25">
      <c r="A262">
        <v>0</v>
      </c>
      <c r="B262" s="40">
        <f t="shared" si="40"/>
        <v>42795</v>
      </c>
      <c r="C262">
        <v>3</v>
      </c>
      <c r="D262">
        <f t="shared" si="41"/>
        <v>2017</v>
      </c>
      <c r="E262" t="s">
        <v>428</v>
      </c>
      <c r="F262" t="s">
        <v>356</v>
      </c>
      <c r="G262" t="s">
        <v>37</v>
      </c>
      <c r="H262" t="s">
        <v>424</v>
      </c>
      <c r="I262">
        <v>2</v>
      </c>
      <c r="J262">
        <v>0</v>
      </c>
      <c r="K262">
        <v>2</v>
      </c>
      <c r="L262" s="8">
        <v>42787</v>
      </c>
      <c r="M262" s="8">
        <v>42789</v>
      </c>
    </row>
    <row r="263" spans="1:13" x14ac:dyDescent="0.25">
      <c r="A263">
        <v>1</v>
      </c>
      <c r="B263" s="40">
        <f t="shared" si="40"/>
        <v>42795</v>
      </c>
      <c r="C263">
        <v>3</v>
      </c>
      <c r="D263">
        <f t="shared" si="41"/>
        <v>2017</v>
      </c>
      <c r="E263" t="s">
        <v>428</v>
      </c>
      <c r="F263" t="s">
        <v>357</v>
      </c>
      <c r="G263" t="s">
        <v>37</v>
      </c>
      <c r="H263" t="s">
        <v>423</v>
      </c>
      <c r="I263">
        <v>9</v>
      </c>
      <c r="J263">
        <v>18</v>
      </c>
      <c r="K263">
        <v>27</v>
      </c>
      <c r="L263" s="8">
        <v>22355</v>
      </c>
      <c r="M263" s="8">
        <v>22382</v>
      </c>
    </row>
    <row r="264" spans="1:13" x14ac:dyDescent="0.25">
      <c r="A264">
        <v>1</v>
      </c>
      <c r="B264" s="40">
        <f t="shared" si="40"/>
        <v>42795</v>
      </c>
      <c r="C264">
        <v>3</v>
      </c>
      <c r="D264">
        <f t="shared" si="41"/>
        <v>2017</v>
      </c>
      <c r="E264" t="s">
        <v>428</v>
      </c>
      <c r="F264" t="s">
        <v>357</v>
      </c>
      <c r="G264" t="s">
        <v>37</v>
      </c>
      <c r="H264" t="s">
        <v>424</v>
      </c>
      <c r="I264">
        <v>0</v>
      </c>
      <c r="J264">
        <v>0</v>
      </c>
      <c r="K264">
        <v>0</v>
      </c>
      <c r="L264" s="8">
        <v>8664</v>
      </c>
      <c r="M264" s="8">
        <v>8664</v>
      </c>
    </row>
    <row r="265" spans="1:13" x14ac:dyDescent="0.25">
      <c r="A265">
        <v>0</v>
      </c>
      <c r="B265" s="40">
        <f t="shared" si="40"/>
        <v>42795</v>
      </c>
      <c r="C265">
        <v>3</v>
      </c>
      <c r="D265">
        <f t="shared" si="41"/>
        <v>2017</v>
      </c>
      <c r="E265" t="s">
        <v>428</v>
      </c>
      <c r="F265" t="s">
        <v>56</v>
      </c>
      <c r="G265" t="s">
        <v>37</v>
      </c>
      <c r="H265" t="s">
        <v>423</v>
      </c>
      <c r="I265">
        <v>38</v>
      </c>
      <c r="J265">
        <v>56</v>
      </c>
      <c r="K265">
        <v>94</v>
      </c>
      <c r="L265" s="8">
        <v>163311</v>
      </c>
      <c r="M265" s="8">
        <v>163405</v>
      </c>
    </row>
    <row r="266" spans="1:13" x14ac:dyDescent="0.25">
      <c r="A266">
        <v>0</v>
      </c>
      <c r="B266" s="40">
        <f t="shared" si="40"/>
        <v>42795</v>
      </c>
      <c r="C266">
        <v>3</v>
      </c>
      <c r="D266">
        <f t="shared" si="41"/>
        <v>2017</v>
      </c>
      <c r="E266" t="s">
        <v>428</v>
      </c>
      <c r="F266" t="s">
        <v>56</v>
      </c>
      <c r="G266" t="s">
        <v>37</v>
      </c>
      <c r="H266" t="s">
        <v>424</v>
      </c>
      <c r="I266">
        <v>0</v>
      </c>
      <c r="J266">
        <v>0</v>
      </c>
      <c r="K266">
        <v>0</v>
      </c>
      <c r="L266" s="8">
        <v>59613</v>
      </c>
      <c r="M266" s="8">
        <v>59613</v>
      </c>
    </row>
    <row r="267" spans="1:13" x14ac:dyDescent="0.25">
      <c r="A267">
        <v>0</v>
      </c>
      <c r="B267" s="40">
        <f t="shared" si="40"/>
        <v>42826</v>
      </c>
      <c r="C267">
        <v>4</v>
      </c>
      <c r="D267">
        <f t="shared" si="41"/>
        <v>2017</v>
      </c>
      <c r="E267" t="s">
        <v>429</v>
      </c>
      <c r="F267" t="s">
        <v>422</v>
      </c>
      <c r="G267" t="s">
        <v>37</v>
      </c>
      <c r="H267" t="s">
        <v>423</v>
      </c>
      <c r="I267">
        <v>0</v>
      </c>
      <c r="J267">
        <v>0</v>
      </c>
      <c r="K267">
        <v>0</v>
      </c>
      <c r="L267">
        <v>2</v>
      </c>
      <c r="M267">
        <v>2</v>
      </c>
    </row>
    <row r="268" spans="1:13" x14ac:dyDescent="0.25">
      <c r="A268">
        <v>0</v>
      </c>
      <c r="B268" s="40">
        <f t="shared" si="40"/>
        <v>42826</v>
      </c>
      <c r="C268">
        <v>4</v>
      </c>
      <c r="D268">
        <f t="shared" si="41"/>
        <v>2017</v>
      </c>
      <c r="E268" t="s">
        <v>429</v>
      </c>
      <c r="F268" t="s">
        <v>422</v>
      </c>
      <c r="G268" t="s">
        <v>37</v>
      </c>
      <c r="H268" t="s">
        <v>424</v>
      </c>
      <c r="I268">
        <v>0</v>
      </c>
      <c r="J268">
        <v>0</v>
      </c>
      <c r="K268">
        <v>0</v>
      </c>
      <c r="L268">
        <v>1</v>
      </c>
      <c r="M268">
        <v>1</v>
      </c>
    </row>
    <row r="269" spans="1:13" x14ac:dyDescent="0.25">
      <c r="A269">
        <v>1</v>
      </c>
      <c r="B269" s="40">
        <f t="shared" si="40"/>
        <v>42826</v>
      </c>
      <c r="C269">
        <v>4</v>
      </c>
      <c r="D269">
        <f t="shared" si="41"/>
        <v>2017</v>
      </c>
      <c r="E269" t="s">
        <v>429</v>
      </c>
      <c r="F269" t="s">
        <v>331</v>
      </c>
      <c r="G269" t="s">
        <v>37</v>
      </c>
      <c r="H269" t="s">
        <v>423</v>
      </c>
      <c r="I269">
        <v>3</v>
      </c>
      <c r="J269">
        <v>3</v>
      </c>
      <c r="K269">
        <v>6</v>
      </c>
      <c r="L269" s="8">
        <v>12358</v>
      </c>
      <c r="M269" s="8">
        <v>12364</v>
      </c>
    </row>
    <row r="270" spans="1:13" x14ac:dyDescent="0.25">
      <c r="A270">
        <v>1</v>
      </c>
      <c r="B270" s="40">
        <f t="shared" si="40"/>
        <v>42826</v>
      </c>
      <c r="C270">
        <v>4</v>
      </c>
      <c r="D270">
        <f t="shared" si="41"/>
        <v>2017</v>
      </c>
      <c r="E270" t="s">
        <v>429</v>
      </c>
      <c r="F270" t="s">
        <v>331</v>
      </c>
      <c r="G270" t="s">
        <v>37</v>
      </c>
      <c r="H270" t="s">
        <v>424</v>
      </c>
      <c r="I270">
        <v>0</v>
      </c>
      <c r="J270">
        <v>0</v>
      </c>
      <c r="K270">
        <v>0</v>
      </c>
      <c r="L270" s="8">
        <v>5271</v>
      </c>
      <c r="M270" s="8">
        <v>5271</v>
      </c>
    </row>
    <row r="271" spans="1:13" x14ac:dyDescent="0.25">
      <c r="A271">
        <v>1</v>
      </c>
      <c r="B271" s="40">
        <f t="shared" si="40"/>
        <v>42826</v>
      </c>
      <c r="C271">
        <v>4</v>
      </c>
      <c r="D271">
        <f t="shared" si="41"/>
        <v>2017</v>
      </c>
      <c r="E271" t="s">
        <v>429</v>
      </c>
      <c r="F271" t="s">
        <v>332</v>
      </c>
      <c r="G271" t="s">
        <v>37</v>
      </c>
      <c r="H271" t="s">
        <v>423</v>
      </c>
      <c r="I271">
        <v>6</v>
      </c>
      <c r="J271">
        <v>3</v>
      </c>
      <c r="K271">
        <v>9</v>
      </c>
      <c r="L271" s="8">
        <v>12616</v>
      </c>
      <c r="M271" s="8">
        <v>12625</v>
      </c>
    </row>
    <row r="272" spans="1:13" x14ac:dyDescent="0.25">
      <c r="A272">
        <v>1</v>
      </c>
      <c r="B272" s="40">
        <f t="shared" si="40"/>
        <v>42826</v>
      </c>
      <c r="C272">
        <v>4</v>
      </c>
      <c r="D272">
        <f t="shared" si="41"/>
        <v>2017</v>
      </c>
      <c r="E272" t="s">
        <v>429</v>
      </c>
      <c r="F272" t="s">
        <v>332</v>
      </c>
      <c r="G272" t="s">
        <v>37</v>
      </c>
      <c r="H272" t="s">
        <v>424</v>
      </c>
      <c r="I272">
        <v>0</v>
      </c>
      <c r="J272">
        <v>0</v>
      </c>
      <c r="K272">
        <v>0</v>
      </c>
      <c r="L272" s="8">
        <v>6779</v>
      </c>
      <c r="M272" s="8">
        <v>6779</v>
      </c>
    </row>
    <row r="273" spans="1:13" x14ac:dyDescent="0.25">
      <c r="A273">
        <v>0</v>
      </c>
      <c r="B273" s="40">
        <f t="shared" si="40"/>
        <v>42826</v>
      </c>
      <c r="C273">
        <v>4</v>
      </c>
      <c r="D273">
        <f t="shared" si="41"/>
        <v>2017</v>
      </c>
      <c r="E273" t="s">
        <v>429</v>
      </c>
      <c r="F273" t="s">
        <v>333</v>
      </c>
      <c r="G273" t="s">
        <v>37</v>
      </c>
      <c r="H273" t="s">
        <v>423</v>
      </c>
      <c r="I273">
        <v>149</v>
      </c>
      <c r="J273">
        <v>143</v>
      </c>
      <c r="K273">
        <v>292</v>
      </c>
      <c r="L273" s="8">
        <v>131636</v>
      </c>
      <c r="M273" s="8">
        <v>131928</v>
      </c>
    </row>
    <row r="274" spans="1:13" x14ac:dyDescent="0.25">
      <c r="A274">
        <v>0</v>
      </c>
      <c r="B274" s="40">
        <f t="shared" si="40"/>
        <v>42826</v>
      </c>
      <c r="C274">
        <v>4</v>
      </c>
      <c r="D274">
        <f t="shared" si="41"/>
        <v>2017</v>
      </c>
      <c r="E274" t="s">
        <v>429</v>
      </c>
      <c r="F274" t="s">
        <v>333</v>
      </c>
      <c r="G274" t="s">
        <v>37</v>
      </c>
      <c r="H274" t="s">
        <v>424</v>
      </c>
      <c r="I274">
        <v>0</v>
      </c>
      <c r="J274">
        <v>0</v>
      </c>
      <c r="K274">
        <v>0</v>
      </c>
      <c r="L274" s="8">
        <v>41434</v>
      </c>
      <c r="M274" s="8">
        <v>41434</v>
      </c>
    </row>
    <row r="275" spans="1:13" x14ac:dyDescent="0.25">
      <c r="A275">
        <v>0</v>
      </c>
      <c r="B275" s="40">
        <f t="shared" si="40"/>
        <v>42826</v>
      </c>
      <c r="C275">
        <v>4</v>
      </c>
      <c r="D275">
        <f t="shared" si="41"/>
        <v>2017</v>
      </c>
      <c r="E275" t="s">
        <v>429</v>
      </c>
      <c r="F275" t="s">
        <v>119</v>
      </c>
      <c r="G275" t="s">
        <v>37</v>
      </c>
      <c r="H275" t="s">
        <v>423</v>
      </c>
      <c r="I275">
        <v>74</v>
      </c>
      <c r="J275">
        <v>37</v>
      </c>
      <c r="K275">
        <v>111</v>
      </c>
      <c r="L275" s="8">
        <v>54087</v>
      </c>
      <c r="M275" s="8">
        <v>54198</v>
      </c>
    </row>
    <row r="276" spans="1:13" x14ac:dyDescent="0.25">
      <c r="A276">
        <v>0</v>
      </c>
      <c r="B276" s="40">
        <f t="shared" si="40"/>
        <v>42826</v>
      </c>
      <c r="C276">
        <v>4</v>
      </c>
      <c r="D276">
        <f t="shared" si="41"/>
        <v>2017</v>
      </c>
      <c r="E276" t="s">
        <v>429</v>
      </c>
      <c r="F276" t="s">
        <v>119</v>
      </c>
      <c r="G276" t="s">
        <v>37</v>
      </c>
      <c r="H276" t="s">
        <v>424</v>
      </c>
      <c r="I276">
        <v>0</v>
      </c>
      <c r="J276">
        <v>0</v>
      </c>
      <c r="K276">
        <v>0</v>
      </c>
      <c r="L276" s="8">
        <v>22198</v>
      </c>
      <c r="M276" s="8">
        <v>22198</v>
      </c>
    </row>
    <row r="277" spans="1:13" x14ac:dyDescent="0.25">
      <c r="A277">
        <v>0</v>
      </c>
      <c r="B277" s="40">
        <f t="shared" si="40"/>
        <v>42826</v>
      </c>
      <c r="C277">
        <v>4</v>
      </c>
      <c r="D277">
        <f t="shared" si="41"/>
        <v>2017</v>
      </c>
      <c r="E277" t="s">
        <v>429</v>
      </c>
      <c r="F277" t="s">
        <v>334</v>
      </c>
      <c r="G277" t="s">
        <v>37</v>
      </c>
      <c r="H277" t="s">
        <v>423</v>
      </c>
      <c r="I277">
        <v>92</v>
      </c>
      <c r="J277">
        <v>72</v>
      </c>
      <c r="K277">
        <v>164</v>
      </c>
      <c r="L277" s="8">
        <v>50073</v>
      </c>
      <c r="M277" s="8">
        <v>50237</v>
      </c>
    </row>
    <row r="278" spans="1:13" x14ac:dyDescent="0.25">
      <c r="A278">
        <v>0</v>
      </c>
      <c r="B278" s="40">
        <f t="shared" si="40"/>
        <v>42826</v>
      </c>
      <c r="C278">
        <v>4</v>
      </c>
      <c r="D278">
        <f t="shared" si="41"/>
        <v>2017</v>
      </c>
      <c r="E278" t="s">
        <v>429</v>
      </c>
      <c r="F278" t="s">
        <v>334</v>
      </c>
      <c r="G278" t="s">
        <v>37</v>
      </c>
      <c r="H278" t="s">
        <v>424</v>
      </c>
      <c r="I278">
        <v>0</v>
      </c>
      <c r="J278">
        <v>0</v>
      </c>
      <c r="K278">
        <v>0</v>
      </c>
      <c r="L278" s="8">
        <v>21832</v>
      </c>
      <c r="M278" s="8">
        <v>21832</v>
      </c>
    </row>
    <row r="279" spans="1:13" x14ac:dyDescent="0.25">
      <c r="A279">
        <v>0</v>
      </c>
      <c r="B279" s="40">
        <f t="shared" si="40"/>
        <v>42826</v>
      </c>
      <c r="C279">
        <v>4</v>
      </c>
      <c r="D279">
        <f t="shared" si="41"/>
        <v>2017</v>
      </c>
      <c r="E279" t="s">
        <v>429</v>
      </c>
      <c r="F279" t="s">
        <v>335</v>
      </c>
      <c r="G279" t="s">
        <v>37</v>
      </c>
      <c r="H279" t="s">
        <v>423</v>
      </c>
      <c r="I279">
        <v>779</v>
      </c>
      <c r="J279">
        <v>497</v>
      </c>
      <c r="K279" s="8">
        <v>1276</v>
      </c>
      <c r="L279" s="8">
        <v>304201</v>
      </c>
      <c r="M279" s="8">
        <v>305477</v>
      </c>
    </row>
    <row r="280" spans="1:13" x14ac:dyDescent="0.25">
      <c r="A280">
        <v>0</v>
      </c>
      <c r="B280" s="40">
        <f t="shared" si="40"/>
        <v>42826</v>
      </c>
      <c r="C280">
        <v>4</v>
      </c>
      <c r="D280">
        <f t="shared" si="41"/>
        <v>2017</v>
      </c>
      <c r="E280" t="s">
        <v>429</v>
      </c>
      <c r="F280" t="s">
        <v>335</v>
      </c>
      <c r="G280" t="s">
        <v>37</v>
      </c>
      <c r="H280" t="s">
        <v>424</v>
      </c>
      <c r="I280">
        <v>0</v>
      </c>
      <c r="J280">
        <v>0</v>
      </c>
      <c r="K280">
        <v>0</v>
      </c>
      <c r="L280" s="8">
        <v>79588</v>
      </c>
      <c r="M280" s="8">
        <v>79588</v>
      </c>
    </row>
    <row r="281" spans="1:13" x14ac:dyDescent="0.25">
      <c r="A281">
        <v>0</v>
      </c>
      <c r="B281" s="40">
        <f t="shared" si="40"/>
        <v>42826</v>
      </c>
      <c r="C281">
        <v>4</v>
      </c>
      <c r="D281">
        <f t="shared" si="41"/>
        <v>2017</v>
      </c>
      <c r="E281" t="s">
        <v>429</v>
      </c>
      <c r="F281" t="s">
        <v>44</v>
      </c>
      <c r="G281" t="s">
        <v>37</v>
      </c>
      <c r="H281" t="s">
        <v>423</v>
      </c>
      <c r="I281">
        <v>0</v>
      </c>
      <c r="J281">
        <v>1</v>
      </c>
      <c r="K281">
        <v>1</v>
      </c>
      <c r="L281" s="8">
        <v>2421</v>
      </c>
      <c r="M281" s="8">
        <v>2422</v>
      </c>
    </row>
    <row r="282" spans="1:13" x14ac:dyDescent="0.25">
      <c r="A282">
        <v>0</v>
      </c>
      <c r="B282" s="40">
        <f t="shared" si="40"/>
        <v>42826</v>
      </c>
      <c r="C282">
        <v>4</v>
      </c>
      <c r="D282">
        <f t="shared" si="41"/>
        <v>2017</v>
      </c>
      <c r="E282" t="s">
        <v>429</v>
      </c>
      <c r="F282" t="s">
        <v>44</v>
      </c>
      <c r="G282" t="s">
        <v>37</v>
      </c>
      <c r="H282" t="s">
        <v>424</v>
      </c>
      <c r="I282">
        <v>0</v>
      </c>
      <c r="J282">
        <v>0</v>
      </c>
      <c r="K282">
        <v>0</v>
      </c>
      <c r="L282" s="8">
        <v>1614</v>
      </c>
      <c r="M282" s="8">
        <v>1614</v>
      </c>
    </row>
    <row r="283" spans="1:13" x14ac:dyDescent="0.25">
      <c r="A283">
        <v>0</v>
      </c>
      <c r="B283" s="40">
        <f t="shared" si="40"/>
        <v>42826</v>
      </c>
      <c r="C283">
        <v>4</v>
      </c>
      <c r="D283">
        <f t="shared" si="41"/>
        <v>2017</v>
      </c>
      <c r="E283" t="s">
        <v>429</v>
      </c>
      <c r="F283" t="s">
        <v>336</v>
      </c>
      <c r="G283" t="s">
        <v>37</v>
      </c>
      <c r="H283" t="s">
        <v>423</v>
      </c>
      <c r="I283">
        <v>52</v>
      </c>
      <c r="J283">
        <v>58</v>
      </c>
      <c r="K283">
        <v>110</v>
      </c>
      <c r="L283" s="8">
        <v>71100</v>
      </c>
      <c r="M283" s="8">
        <v>71210</v>
      </c>
    </row>
    <row r="284" spans="1:13" x14ac:dyDescent="0.25">
      <c r="A284">
        <v>0</v>
      </c>
      <c r="B284" s="40">
        <f t="shared" ref="B284:B347" si="42">DATE(D284,C284,1)</f>
        <v>42826</v>
      </c>
      <c r="C284">
        <v>4</v>
      </c>
      <c r="D284">
        <f t="shared" ref="D284:D347" si="43">VALUE(RIGHT(E284,4))</f>
        <v>2017</v>
      </c>
      <c r="E284" t="s">
        <v>429</v>
      </c>
      <c r="F284" t="s">
        <v>336</v>
      </c>
      <c r="G284" t="s">
        <v>37</v>
      </c>
      <c r="H284" t="s">
        <v>424</v>
      </c>
      <c r="I284">
        <v>0</v>
      </c>
      <c r="J284">
        <v>0</v>
      </c>
      <c r="K284">
        <v>0</v>
      </c>
      <c r="L284" s="8">
        <v>28993</v>
      </c>
      <c r="M284" s="8">
        <v>28993</v>
      </c>
    </row>
    <row r="285" spans="1:13" x14ac:dyDescent="0.25">
      <c r="A285">
        <v>0</v>
      </c>
      <c r="B285" s="40">
        <f t="shared" si="42"/>
        <v>42826</v>
      </c>
      <c r="C285">
        <v>4</v>
      </c>
      <c r="D285">
        <f t="shared" si="43"/>
        <v>2017</v>
      </c>
      <c r="E285" t="s">
        <v>429</v>
      </c>
      <c r="F285" t="s">
        <v>125</v>
      </c>
      <c r="G285" t="s">
        <v>37</v>
      </c>
      <c r="H285" t="s">
        <v>423</v>
      </c>
      <c r="I285">
        <v>36</v>
      </c>
      <c r="J285">
        <v>24</v>
      </c>
      <c r="K285">
        <v>60</v>
      </c>
      <c r="L285" s="8">
        <v>27961</v>
      </c>
      <c r="M285" s="8">
        <v>28021</v>
      </c>
    </row>
    <row r="286" spans="1:13" x14ac:dyDescent="0.25">
      <c r="A286">
        <v>0</v>
      </c>
      <c r="B286" s="40">
        <f t="shared" si="42"/>
        <v>42826</v>
      </c>
      <c r="C286">
        <v>4</v>
      </c>
      <c r="D286">
        <f t="shared" si="43"/>
        <v>2017</v>
      </c>
      <c r="E286" t="s">
        <v>429</v>
      </c>
      <c r="F286" t="s">
        <v>125</v>
      </c>
      <c r="G286" t="s">
        <v>37</v>
      </c>
      <c r="H286" t="s">
        <v>424</v>
      </c>
      <c r="I286">
        <v>0</v>
      </c>
      <c r="J286">
        <v>0</v>
      </c>
      <c r="K286">
        <v>0</v>
      </c>
      <c r="L286" s="8">
        <v>12104</v>
      </c>
      <c r="M286" s="8">
        <v>12104</v>
      </c>
    </row>
    <row r="287" spans="1:13" x14ac:dyDescent="0.25">
      <c r="A287">
        <v>1</v>
      </c>
      <c r="B287" s="40">
        <f t="shared" si="42"/>
        <v>42826</v>
      </c>
      <c r="C287">
        <v>4</v>
      </c>
      <c r="D287">
        <f t="shared" si="43"/>
        <v>2017</v>
      </c>
      <c r="E287" t="s">
        <v>429</v>
      </c>
      <c r="F287" t="s">
        <v>337</v>
      </c>
      <c r="G287" t="s">
        <v>37</v>
      </c>
      <c r="H287" t="s">
        <v>423</v>
      </c>
      <c r="I287">
        <v>2</v>
      </c>
      <c r="J287">
        <v>2</v>
      </c>
      <c r="K287">
        <v>4</v>
      </c>
      <c r="L287" s="8">
        <v>4674</v>
      </c>
      <c r="M287" s="8">
        <v>4678</v>
      </c>
    </row>
    <row r="288" spans="1:13" x14ac:dyDescent="0.25">
      <c r="A288">
        <v>1</v>
      </c>
      <c r="B288" s="40">
        <f t="shared" si="42"/>
        <v>42826</v>
      </c>
      <c r="C288">
        <v>4</v>
      </c>
      <c r="D288">
        <f t="shared" si="43"/>
        <v>2017</v>
      </c>
      <c r="E288" t="s">
        <v>429</v>
      </c>
      <c r="F288" t="s">
        <v>337</v>
      </c>
      <c r="G288" t="s">
        <v>37</v>
      </c>
      <c r="H288" t="s">
        <v>424</v>
      </c>
      <c r="I288">
        <v>0</v>
      </c>
      <c r="J288">
        <v>0</v>
      </c>
      <c r="K288">
        <v>0</v>
      </c>
      <c r="L288" s="8">
        <v>3814</v>
      </c>
      <c r="M288" s="8">
        <v>3814</v>
      </c>
    </row>
    <row r="289" spans="1:13" x14ac:dyDescent="0.25">
      <c r="A289">
        <v>0</v>
      </c>
      <c r="B289" s="40">
        <f t="shared" si="42"/>
        <v>42826</v>
      </c>
      <c r="C289">
        <v>4</v>
      </c>
      <c r="D289">
        <f t="shared" si="43"/>
        <v>2017</v>
      </c>
      <c r="E289" t="s">
        <v>429</v>
      </c>
      <c r="F289" t="s">
        <v>105</v>
      </c>
      <c r="G289" t="s">
        <v>37</v>
      </c>
      <c r="H289" t="s">
        <v>423</v>
      </c>
      <c r="I289">
        <v>29</v>
      </c>
      <c r="J289">
        <v>46</v>
      </c>
      <c r="K289">
        <v>75</v>
      </c>
      <c r="L289" s="8">
        <v>57051</v>
      </c>
      <c r="M289" s="8">
        <v>57126</v>
      </c>
    </row>
    <row r="290" spans="1:13" x14ac:dyDescent="0.25">
      <c r="A290">
        <v>0</v>
      </c>
      <c r="B290" s="40">
        <f t="shared" si="42"/>
        <v>42826</v>
      </c>
      <c r="C290">
        <v>4</v>
      </c>
      <c r="D290">
        <f t="shared" si="43"/>
        <v>2017</v>
      </c>
      <c r="E290" t="s">
        <v>429</v>
      </c>
      <c r="F290" t="s">
        <v>105</v>
      </c>
      <c r="G290" t="s">
        <v>37</v>
      </c>
      <c r="H290" t="s">
        <v>424</v>
      </c>
      <c r="I290">
        <v>0</v>
      </c>
      <c r="J290">
        <v>0</v>
      </c>
      <c r="K290">
        <v>0</v>
      </c>
      <c r="L290" s="8">
        <v>18708</v>
      </c>
      <c r="M290" s="8">
        <v>18708</v>
      </c>
    </row>
    <row r="291" spans="1:13" x14ac:dyDescent="0.25">
      <c r="A291">
        <v>0</v>
      </c>
      <c r="B291" s="40">
        <f t="shared" si="42"/>
        <v>42826</v>
      </c>
      <c r="C291">
        <v>4</v>
      </c>
      <c r="D291">
        <f t="shared" si="43"/>
        <v>2017</v>
      </c>
      <c r="E291" t="s">
        <v>429</v>
      </c>
      <c r="F291" t="s">
        <v>338</v>
      </c>
      <c r="G291" t="s">
        <v>37</v>
      </c>
      <c r="H291" t="s">
        <v>423</v>
      </c>
      <c r="I291">
        <v>0</v>
      </c>
      <c r="J291">
        <v>1</v>
      </c>
      <c r="K291">
        <v>1</v>
      </c>
      <c r="L291" s="8">
        <v>1338</v>
      </c>
      <c r="M291" s="8">
        <v>1339</v>
      </c>
    </row>
    <row r="292" spans="1:13" x14ac:dyDescent="0.25">
      <c r="A292">
        <v>0</v>
      </c>
      <c r="B292" s="40">
        <f t="shared" si="42"/>
        <v>42826</v>
      </c>
      <c r="C292">
        <v>4</v>
      </c>
      <c r="D292">
        <f t="shared" si="43"/>
        <v>2017</v>
      </c>
      <c r="E292" t="s">
        <v>429</v>
      </c>
      <c r="F292" t="s">
        <v>338</v>
      </c>
      <c r="G292" t="s">
        <v>37</v>
      </c>
      <c r="H292" t="s">
        <v>424</v>
      </c>
      <c r="I292">
        <v>0</v>
      </c>
      <c r="J292">
        <v>0</v>
      </c>
      <c r="K292">
        <v>0</v>
      </c>
      <c r="L292">
        <v>994</v>
      </c>
      <c r="M292">
        <v>994</v>
      </c>
    </row>
    <row r="293" spans="1:13" x14ac:dyDescent="0.25">
      <c r="A293">
        <v>0</v>
      </c>
      <c r="B293" s="40">
        <f t="shared" si="42"/>
        <v>42826</v>
      </c>
      <c r="C293">
        <v>4</v>
      </c>
      <c r="D293">
        <f t="shared" si="43"/>
        <v>2017</v>
      </c>
      <c r="E293" t="s">
        <v>429</v>
      </c>
      <c r="F293" t="s">
        <v>339</v>
      </c>
      <c r="G293" t="s">
        <v>37</v>
      </c>
      <c r="H293" t="s">
        <v>423</v>
      </c>
      <c r="I293">
        <v>25</v>
      </c>
      <c r="J293">
        <v>30</v>
      </c>
      <c r="K293">
        <v>55</v>
      </c>
      <c r="L293" s="8">
        <v>63419</v>
      </c>
      <c r="M293" s="8">
        <v>63474</v>
      </c>
    </row>
    <row r="294" spans="1:13" x14ac:dyDescent="0.25">
      <c r="A294">
        <v>0</v>
      </c>
      <c r="B294" s="40">
        <f t="shared" si="42"/>
        <v>42826</v>
      </c>
      <c r="C294">
        <v>4</v>
      </c>
      <c r="D294">
        <f t="shared" si="43"/>
        <v>2017</v>
      </c>
      <c r="E294" t="s">
        <v>429</v>
      </c>
      <c r="F294" t="s">
        <v>339</v>
      </c>
      <c r="G294" t="s">
        <v>37</v>
      </c>
      <c r="H294" t="s">
        <v>424</v>
      </c>
      <c r="I294">
        <v>0</v>
      </c>
      <c r="J294">
        <v>0</v>
      </c>
      <c r="K294">
        <v>0</v>
      </c>
      <c r="L294" s="8">
        <v>26689</v>
      </c>
      <c r="M294" s="8">
        <v>26689</v>
      </c>
    </row>
    <row r="295" spans="1:13" x14ac:dyDescent="0.25">
      <c r="A295">
        <v>0</v>
      </c>
      <c r="B295" s="40">
        <f t="shared" si="42"/>
        <v>42826</v>
      </c>
      <c r="C295">
        <v>4</v>
      </c>
      <c r="D295">
        <f t="shared" si="43"/>
        <v>2017</v>
      </c>
      <c r="E295" t="s">
        <v>429</v>
      </c>
      <c r="F295" t="s">
        <v>425</v>
      </c>
      <c r="G295" t="s">
        <v>37</v>
      </c>
      <c r="H295" t="s">
        <v>423</v>
      </c>
      <c r="I295">
        <v>40</v>
      </c>
      <c r="J295">
        <v>40</v>
      </c>
      <c r="K295">
        <v>80</v>
      </c>
      <c r="L295" s="8">
        <v>46819</v>
      </c>
      <c r="M295" s="8">
        <v>46899</v>
      </c>
    </row>
    <row r="296" spans="1:13" x14ac:dyDescent="0.25">
      <c r="A296">
        <v>0</v>
      </c>
      <c r="B296" s="40">
        <f t="shared" si="42"/>
        <v>42826</v>
      </c>
      <c r="C296">
        <v>4</v>
      </c>
      <c r="D296">
        <f t="shared" si="43"/>
        <v>2017</v>
      </c>
      <c r="E296" t="s">
        <v>429</v>
      </c>
      <c r="F296" t="s">
        <v>425</v>
      </c>
      <c r="G296" t="s">
        <v>37</v>
      </c>
      <c r="H296" t="s">
        <v>424</v>
      </c>
      <c r="I296">
        <v>0</v>
      </c>
      <c r="J296">
        <v>0</v>
      </c>
      <c r="K296">
        <v>0</v>
      </c>
      <c r="L296" s="8">
        <v>20954</v>
      </c>
      <c r="M296" s="8">
        <v>20954</v>
      </c>
    </row>
    <row r="297" spans="1:13" x14ac:dyDescent="0.25">
      <c r="A297">
        <v>0</v>
      </c>
      <c r="B297" s="40">
        <f t="shared" si="42"/>
        <v>42826</v>
      </c>
      <c r="C297">
        <v>4</v>
      </c>
      <c r="D297">
        <f t="shared" si="43"/>
        <v>2017</v>
      </c>
      <c r="E297" t="s">
        <v>429</v>
      </c>
      <c r="F297" t="s">
        <v>341</v>
      </c>
      <c r="G297" t="s">
        <v>37</v>
      </c>
      <c r="H297" t="s">
        <v>423</v>
      </c>
      <c r="I297">
        <v>133</v>
      </c>
      <c r="J297">
        <v>146</v>
      </c>
      <c r="K297">
        <v>279</v>
      </c>
      <c r="L297" s="8">
        <v>63643</v>
      </c>
      <c r="M297" s="8">
        <v>63922</v>
      </c>
    </row>
    <row r="298" spans="1:13" x14ac:dyDescent="0.25">
      <c r="A298">
        <v>0</v>
      </c>
      <c r="B298" s="40">
        <f t="shared" si="42"/>
        <v>42826</v>
      </c>
      <c r="C298">
        <v>4</v>
      </c>
      <c r="D298">
        <f t="shared" si="43"/>
        <v>2017</v>
      </c>
      <c r="E298" t="s">
        <v>429</v>
      </c>
      <c r="F298" t="s">
        <v>341</v>
      </c>
      <c r="G298" t="s">
        <v>37</v>
      </c>
      <c r="H298" t="s">
        <v>424</v>
      </c>
      <c r="I298">
        <v>0</v>
      </c>
      <c r="J298">
        <v>0</v>
      </c>
      <c r="K298">
        <v>0</v>
      </c>
      <c r="L298" s="8">
        <v>21698</v>
      </c>
      <c r="M298" s="8">
        <v>21698</v>
      </c>
    </row>
    <row r="299" spans="1:13" x14ac:dyDescent="0.25">
      <c r="A299">
        <v>0</v>
      </c>
      <c r="B299" s="40">
        <f t="shared" si="42"/>
        <v>42826</v>
      </c>
      <c r="C299">
        <v>4</v>
      </c>
      <c r="D299">
        <f t="shared" si="43"/>
        <v>2017</v>
      </c>
      <c r="E299" t="s">
        <v>429</v>
      </c>
      <c r="F299" t="s">
        <v>126</v>
      </c>
      <c r="G299" t="s">
        <v>37</v>
      </c>
      <c r="H299" t="s">
        <v>423</v>
      </c>
      <c r="I299">
        <v>109</v>
      </c>
      <c r="J299">
        <v>63</v>
      </c>
      <c r="K299">
        <v>172</v>
      </c>
      <c r="L299" s="8">
        <v>25041</v>
      </c>
      <c r="M299" s="8">
        <v>25213</v>
      </c>
    </row>
    <row r="300" spans="1:13" x14ac:dyDescent="0.25">
      <c r="A300">
        <v>0</v>
      </c>
      <c r="B300" s="40">
        <f t="shared" si="42"/>
        <v>42826</v>
      </c>
      <c r="C300">
        <v>4</v>
      </c>
      <c r="D300">
        <f t="shared" si="43"/>
        <v>2017</v>
      </c>
      <c r="E300" t="s">
        <v>429</v>
      </c>
      <c r="F300" t="s">
        <v>126</v>
      </c>
      <c r="G300" t="s">
        <v>37</v>
      </c>
      <c r="H300" t="s">
        <v>424</v>
      </c>
      <c r="I300">
        <v>0</v>
      </c>
      <c r="J300">
        <v>0</v>
      </c>
      <c r="K300">
        <v>0</v>
      </c>
      <c r="L300" s="8">
        <v>9954</v>
      </c>
      <c r="M300" s="8">
        <v>9954</v>
      </c>
    </row>
    <row r="301" spans="1:13" x14ac:dyDescent="0.25">
      <c r="A301">
        <v>0</v>
      </c>
      <c r="B301" s="40">
        <f t="shared" si="42"/>
        <v>42826</v>
      </c>
      <c r="C301">
        <v>4</v>
      </c>
      <c r="D301">
        <f t="shared" si="43"/>
        <v>2017</v>
      </c>
      <c r="E301" t="s">
        <v>429</v>
      </c>
      <c r="F301" t="s">
        <v>342</v>
      </c>
      <c r="G301" t="s">
        <v>37</v>
      </c>
      <c r="H301" t="s">
        <v>423</v>
      </c>
      <c r="I301" s="8">
        <v>9541</v>
      </c>
      <c r="J301" s="8">
        <v>4179</v>
      </c>
      <c r="K301" s="8">
        <v>13720</v>
      </c>
      <c r="L301" s="8">
        <v>1371068</v>
      </c>
      <c r="M301" s="8">
        <v>1384788</v>
      </c>
    </row>
    <row r="302" spans="1:13" x14ac:dyDescent="0.25">
      <c r="A302">
        <v>0</v>
      </c>
      <c r="B302" s="40">
        <f t="shared" si="42"/>
        <v>42826</v>
      </c>
      <c r="C302">
        <v>4</v>
      </c>
      <c r="D302">
        <f t="shared" si="43"/>
        <v>2017</v>
      </c>
      <c r="E302" t="s">
        <v>429</v>
      </c>
      <c r="F302" t="s">
        <v>342</v>
      </c>
      <c r="G302" t="s">
        <v>37</v>
      </c>
      <c r="H302" t="s">
        <v>424</v>
      </c>
      <c r="I302">
        <v>8</v>
      </c>
      <c r="J302">
        <v>1</v>
      </c>
      <c r="K302">
        <v>9</v>
      </c>
      <c r="L302" s="8">
        <v>188519</v>
      </c>
      <c r="M302" s="8">
        <v>188528</v>
      </c>
    </row>
    <row r="303" spans="1:13" x14ac:dyDescent="0.25">
      <c r="A303">
        <v>0</v>
      </c>
      <c r="B303" s="40">
        <f t="shared" si="42"/>
        <v>42826</v>
      </c>
      <c r="C303">
        <v>4</v>
      </c>
      <c r="D303">
        <f t="shared" si="43"/>
        <v>2017</v>
      </c>
      <c r="E303" t="s">
        <v>429</v>
      </c>
      <c r="F303" t="s">
        <v>343</v>
      </c>
      <c r="G303" t="s">
        <v>37</v>
      </c>
      <c r="H303" t="s">
        <v>423</v>
      </c>
      <c r="I303">
        <v>636</v>
      </c>
      <c r="J303">
        <v>326</v>
      </c>
      <c r="K303">
        <v>962</v>
      </c>
      <c r="L303" s="8">
        <v>179553</v>
      </c>
      <c r="M303" s="8">
        <v>180515</v>
      </c>
    </row>
    <row r="304" spans="1:13" x14ac:dyDescent="0.25">
      <c r="A304">
        <v>0</v>
      </c>
      <c r="B304" s="40">
        <f t="shared" si="42"/>
        <v>42826</v>
      </c>
      <c r="C304">
        <v>4</v>
      </c>
      <c r="D304">
        <f t="shared" si="43"/>
        <v>2017</v>
      </c>
      <c r="E304" t="s">
        <v>429</v>
      </c>
      <c r="F304" t="s">
        <v>343</v>
      </c>
      <c r="G304" t="s">
        <v>37</v>
      </c>
      <c r="H304" t="s">
        <v>424</v>
      </c>
      <c r="I304">
        <v>1</v>
      </c>
      <c r="J304">
        <v>0</v>
      </c>
      <c r="K304">
        <v>1</v>
      </c>
      <c r="L304" s="8">
        <v>54367</v>
      </c>
      <c r="M304" s="8">
        <v>54368</v>
      </c>
    </row>
    <row r="305" spans="1:13" x14ac:dyDescent="0.25">
      <c r="A305">
        <v>0</v>
      </c>
      <c r="B305" s="40">
        <f t="shared" si="42"/>
        <v>42826</v>
      </c>
      <c r="C305">
        <v>4</v>
      </c>
      <c r="D305">
        <f t="shared" si="43"/>
        <v>2017</v>
      </c>
      <c r="E305" t="s">
        <v>429</v>
      </c>
      <c r="F305" t="s">
        <v>344</v>
      </c>
      <c r="G305" t="s">
        <v>37</v>
      </c>
      <c r="H305" t="s">
        <v>423</v>
      </c>
      <c r="I305">
        <v>36</v>
      </c>
      <c r="J305">
        <v>22</v>
      </c>
      <c r="K305">
        <v>58</v>
      </c>
      <c r="L305" s="8">
        <v>29724</v>
      </c>
      <c r="M305" s="8">
        <v>29782</v>
      </c>
    </row>
    <row r="306" spans="1:13" x14ac:dyDescent="0.25">
      <c r="A306">
        <v>0</v>
      </c>
      <c r="B306" s="40">
        <f t="shared" si="42"/>
        <v>42826</v>
      </c>
      <c r="C306">
        <v>4</v>
      </c>
      <c r="D306">
        <f t="shared" si="43"/>
        <v>2017</v>
      </c>
      <c r="E306" t="s">
        <v>429</v>
      </c>
      <c r="F306" t="s">
        <v>344</v>
      </c>
      <c r="G306" t="s">
        <v>37</v>
      </c>
      <c r="H306" t="s">
        <v>424</v>
      </c>
      <c r="I306">
        <v>0</v>
      </c>
      <c r="J306">
        <v>0</v>
      </c>
      <c r="K306">
        <v>0</v>
      </c>
      <c r="L306" s="8">
        <v>14634</v>
      </c>
      <c r="M306" s="8">
        <v>14634</v>
      </c>
    </row>
    <row r="307" spans="1:13" x14ac:dyDescent="0.25">
      <c r="A307">
        <v>0</v>
      </c>
      <c r="B307" s="40">
        <f t="shared" si="42"/>
        <v>42826</v>
      </c>
      <c r="C307">
        <v>4</v>
      </c>
      <c r="D307">
        <f t="shared" si="43"/>
        <v>2017</v>
      </c>
      <c r="E307" t="s">
        <v>429</v>
      </c>
      <c r="F307" t="s">
        <v>345</v>
      </c>
      <c r="G307" t="s">
        <v>37</v>
      </c>
      <c r="H307" t="s">
        <v>423</v>
      </c>
      <c r="I307">
        <v>24</v>
      </c>
      <c r="J307">
        <v>28</v>
      </c>
      <c r="K307">
        <v>52</v>
      </c>
      <c r="L307" s="8">
        <v>15328</v>
      </c>
      <c r="M307" s="8">
        <v>15380</v>
      </c>
    </row>
    <row r="308" spans="1:13" x14ac:dyDescent="0.25">
      <c r="A308">
        <v>0</v>
      </c>
      <c r="B308" s="40">
        <f t="shared" si="42"/>
        <v>42826</v>
      </c>
      <c r="C308">
        <v>4</v>
      </c>
      <c r="D308">
        <f t="shared" si="43"/>
        <v>2017</v>
      </c>
      <c r="E308" t="s">
        <v>429</v>
      </c>
      <c r="F308" t="s">
        <v>345</v>
      </c>
      <c r="G308" t="s">
        <v>37</v>
      </c>
      <c r="H308" t="s">
        <v>424</v>
      </c>
      <c r="I308">
        <v>0</v>
      </c>
      <c r="J308">
        <v>0</v>
      </c>
      <c r="K308">
        <v>0</v>
      </c>
      <c r="L308" s="8">
        <v>8364</v>
      </c>
      <c r="M308" s="8">
        <v>8364</v>
      </c>
    </row>
    <row r="309" spans="1:13" x14ac:dyDescent="0.25">
      <c r="A309">
        <v>0</v>
      </c>
      <c r="B309" s="40">
        <f t="shared" si="42"/>
        <v>42826</v>
      </c>
      <c r="C309">
        <v>4</v>
      </c>
      <c r="D309">
        <f t="shared" si="43"/>
        <v>2017</v>
      </c>
      <c r="E309" t="s">
        <v>429</v>
      </c>
      <c r="F309" t="s">
        <v>346</v>
      </c>
      <c r="G309" t="s">
        <v>37</v>
      </c>
      <c r="H309" t="s">
        <v>423</v>
      </c>
      <c r="I309">
        <v>58</v>
      </c>
      <c r="J309">
        <v>54</v>
      </c>
      <c r="K309">
        <v>112</v>
      </c>
      <c r="L309" s="8">
        <v>57838</v>
      </c>
      <c r="M309" s="8">
        <v>57950</v>
      </c>
    </row>
    <row r="310" spans="1:13" x14ac:dyDescent="0.25">
      <c r="A310">
        <v>0</v>
      </c>
      <c r="B310" s="40">
        <f t="shared" si="42"/>
        <v>42826</v>
      </c>
      <c r="C310">
        <v>4</v>
      </c>
      <c r="D310">
        <f t="shared" si="43"/>
        <v>2017</v>
      </c>
      <c r="E310" t="s">
        <v>429</v>
      </c>
      <c r="F310" t="s">
        <v>346</v>
      </c>
      <c r="G310" t="s">
        <v>37</v>
      </c>
      <c r="H310" t="s">
        <v>424</v>
      </c>
      <c r="I310">
        <v>0</v>
      </c>
      <c r="J310">
        <v>0</v>
      </c>
      <c r="K310">
        <v>0</v>
      </c>
      <c r="L310" s="8">
        <v>26499</v>
      </c>
      <c r="M310" s="8">
        <v>26499</v>
      </c>
    </row>
    <row r="311" spans="1:13" x14ac:dyDescent="0.25">
      <c r="A311">
        <v>1</v>
      </c>
      <c r="B311" s="40">
        <f t="shared" si="42"/>
        <v>42826</v>
      </c>
      <c r="C311">
        <v>4</v>
      </c>
      <c r="D311">
        <f t="shared" si="43"/>
        <v>2017</v>
      </c>
      <c r="E311" t="s">
        <v>429</v>
      </c>
      <c r="F311" t="s">
        <v>53</v>
      </c>
      <c r="G311" t="s">
        <v>37</v>
      </c>
      <c r="H311" t="s">
        <v>423</v>
      </c>
      <c r="I311">
        <v>1</v>
      </c>
      <c r="J311">
        <v>6</v>
      </c>
      <c r="K311">
        <v>7</v>
      </c>
      <c r="L311" s="8">
        <v>8037</v>
      </c>
      <c r="M311" s="8">
        <v>8044</v>
      </c>
    </row>
    <row r="312" spans="1:13" x14ac:dyDescent="0.25">
      <c r="A312">
        <v>1</v>
      </c>
      <c r="B312" s="40">
        <f t="shared" si="42"/>
        <v>42826</v>
      </c>
      <c r="C312">
        <v>4</v>
      </c>
      <c r="D312">
        <f t="shared" si="43"/>
        <v>2017</v>
      </c>
      <c r="E312" t="s">
        <v>429</v>
      </c>
      <c r="F312" t="s">
        <v>53</v>
      </c>
      <c r="G312" t="s">
        <v>37</v>
      </c>
      <c r="H312" t="s">
        <v>424</v>
      </c>
      <c r="I312">
        <v>0</v>
      </c>
      <c r="J312">
        <v>0</v>
      </c>
      <c r="K312">
        <v>0</v>
      </c>
      <c r="L312" s="8">
        <v>4778</v>
      </c>
      <c r="M312" s="8">
        <v>4778</v>
      </c>
    </row>
    <row r="313" spans="1:13" x14ac:dyDescent="0.25">
      <c r="A313">
        <v>0</v>
      </c>
      <c r="B313" s="40">
        <f t="shared" si="42"/>
        <v>42826</v>
      </c>
      <c r="C313">
        <v>4</v>
      </c>
      <c r="D313">
        <f t="shared" si="43"/>
        <v>2017</v>
      </c>
      <c r="E313" t="s">
        <v>429</v>
      </c>
      <c r="F313" t="s">
        <v>347</v>
      </c>
      <c r="G313" t="s">
        <v>37</v>
      </c>
      <c r="H313" t="s">
        <v>423</v>
      </c>
      <c r="I313">
        <v>69</v>
      </c>
      <c r="J313">
        <v>65</v>
      </c>
      <c r="K313">
        <v>134</v>
      </c>
      <c r="L313" s="8">
        <v>46056</v>
      </c>
      <c r="M313" s="8">
        <v>46190</v>
      </c>
    </row>
    <row r="314" spans="1:13" x14ac:dyDescent="0.25">
      <c r="A314">
        <v>0</v>
      </c>
      <c r="B314" s="40">
        <f t="shared" si="42"/>
        <v>42826</v>
      </c>
      <c r="C314">
        <v>4</v>
      </c>
      <c r="D314">
        <f t="shared" si="43"/>
        <v>2017</v>
      </c>
      <c r="E314" t="s">
        <v>429</v>
      </c>
      <c r="F314" t="s">
        <v>347</v>
      </c>
      <c r="G314" t="s">
        <v>37</v>
      </c>
      <c r="H314" t="s">
        <v>424</v>
      </c>
      <c r="I314">
        <v>0</v>
      </c>
      <c r="J314">
        <v>0</v>
      </c>
      <c r="K314">
        <v>0</v>
      </c>
      <c r="L314" s="8">
        <v>20572</v>
      </c>
      <c r="M314" s="8">
        <v>20572</v>
      </c>
    </row>
    <row r="315" spans="1:13" x14ac:dyDescent="0.25">
      <c r="A315">
        <v>0</v>
      </c>
      <c r="B315" s="40">
        <f t="shared" si="42"/>
        <v>42826</v>
      </c>
      <c r="C315">
        <v>4</v>
      </c>
      <c r="D315">
        <f t="shared" si="43"/>
        <v>2017</v>
      </c>
      <c r="E315" t="s">
        <v>429</v>
      </c>
      <c r="F315" t="s">
        <v>348</v>
      </c>
      <c r="G315" t="s">
        <v>37</v>
      </c>
      <c r="H315" t="s">
        <v>423</v>
      </c>
      <c r="I315">
        <v>4</v>
      </c>
      <c r="J315">
        <v>20</v>
      </c>
      <c r="K315">
        <v>24</v>
      </c>
      <c r="L315" s="8">
        <v>27078</v>
      </c>
      <c r="M315" s="8">
        <v>27102</v>
      </c>
    </row>
    <row r="316" spans="1:13" x14ac:dyDescent="0.25">
      <c r="A316">
        <v>0</v>
      </c>
      <c r="B316" s="40">
        <f t="shared" si="42"/>
        <v>42826</v>
      </c>
      <c r="C316">
        <v>4</v>
      </c>
      <c r="D316">
        <f t="shared" si="43"/>
        <v>2017</v>
      </c>
      <c r="E316" t="s">
        <v>429</v>
      </c>
      <c r="F316" t="s">
        <v>348</v>
      </c>
      <c r="G316" t="s">
        <v>37</v>
      </c>
      <c r="H316" t="s">
        <v>424</v>
      </c>
      <c r="I316">
        <v>0</v>
      </c>
      <c r="J316">
        <v>0</v>
      </c>
      <c r="K316">
        <v>0</v>
      </c>
      <c r="L316" s="8">
        <v>17377</v>
      </c>
      <c r="M316" s="8">
        <v>17377</v>
      </c>
    </row>
    <row r="317" spans="1:13" x14ac:dyDescent="0.25">
      <c r="A317">
        <v>0</v>
      </c>
      <c r="B317" s="40">
        <f t="shared" si="42"/>
        <v>42826</v>
      </c>
      <c r="C317">
        <v>4</v>
      </c>
      <c r="D317">
        <f t="shared" si="43"/>
        <v>2017</v>
      </c>
      <c r="E317" t="s">
        <v>429</v>
      </c>
      <c r="F317" t="s">
        <v>349</v>
      </c>
      <c r="G317" t="s">
        <v>37</v>
      </c>
      <c r="H317" t="s">
        <v>423</v>
      </c>
      <c r="I317">
        <v>14</v>
      </c>
      <c r="J317">
        <v>11</v>
      </c>
      <c r="K317">
        <v>25</v>
      </c>
      <c r="L317" s="8">
        <v>15983</v>
      </c>
      <c r="M317" s="8">
        <v>16008</v>
      </c>
    </row>
    <row r="318" spans="1:13" x14ac:dyDescent="0.25">
      <c r="A318">
        <v>0</v>
      </c>
      <c r="B318" s="40">
        <f t="shared" si="42"/>
        <v>42826</v>
      </c>
      <c r="C318">
        <v>4</v>
      </c>
      <c r="D318">
        <f t="shared" si="43"/>
        <v>2017</v>
      </c>
      <c r="E318" t="s">
        <v>429</v>
      </c>
      <c r="F318" t="s">
        <v>349</v>
      </c>
      <c r="G318" t="s">
        <v>37</v>
      </c>
      <c r="H318" t="s">
        <v>424</v>
      </c>
      <c r="I318">
        <v>0</v>
      </c>
      <c r="J318">
        <v>0</v>
      </c>
      <c r="K318">
        <v>0</v>
      </c>
      <c r="L318" s="8">
        <v>7953</v>
      </c>
      <c r="M318" s="8">
        <v>7953</v>
      </c>
    </row>
    <row r="319" spans="1:13" x14ac:dyDescent="0.25">
      <c r="A319">
        <v>0</v>
      </c>
      <c r="B319" s="40">
        <f t="shared" si="42"/>
        <v>42826</v>
      </c>
      <c r="C319">
        <v>4</v>
      </c>
      <c r="D319">
        <f t="shared" si="43"/>
        <v>2017</v>
      </c>
      <c r="E319" t="s">
        <v>429</v>
      </c>
      <c r="F319" t="s">
        <v>426</v>
      </c>
      <c r="G319" t="s">
        <v>37</v>
      </c>
      <c r="H319" t="s">
        <v>423</v>
      </c>
      <c r="I319">
        <v>4</v>
      </c>
      <c r="J319">
        <v>4</v>
      </c>
      <c r="K319">
        <v>8</v>
      </c>
      <c r="L319" s="8">
        <v>9828</v>
      </c>
      <c r="M319" s="8">
        <v>9836</v>
      </c>
    </row>
    <row r="320" spans="1:13" x14ac:dyDescent="0.25">
      <c r="A320">
        <v>0</v>
      </c>
      <c r="B320" s="40">
        <f t="shared" si="42"/>
        <v>42826</v>
      </c>
      <c r="C320">
        <v>4</v>
      </c>
      <c r="D320">
        <f t="shared" si="43"/>
        <v>2017</v>
      </c>
      <c r="E320" t="s">
        <v>429</v>
      </c>
      <c r="F320" t="s">
        <v>426</v>
      </c>
      <c r="G320" t="s">
        <v>37</v>
      </c>
      <c r="H320" t="s">
        <v>424</v>
      </c>
      <c r="I320">
        <v>0</v>
      </c>
      <c r="J320">
        <v>0</v>
      </c>
      <c r="K320">
        <v>0</v>
      </c>
      <c r="L320" s="8">
        <v>5967</v>
      </c>
      <c r="M320" s="8">
        <v>5967</v>
      </c>
    </row>
    <row r="321" spans="1:13" x14ac:dyDescent="0.25">
      <c r="A321">
        <v>0</v>
      </c>
      <c r="B321" s="40">
        <f t="shared" si="42"/>
        <v>42826</v>
      </c>
      <c r="C321">
        <v>4</v>
      </c>
      <c r="D321">
        <f t="shared" si="43"/>
        <v>2017</v>
      </c>
      <c r="E321" t="s">
        <v>429</v>
      </c>
      <c r="F321" t="s">
        <v>350</v>
      </c>
      <c r="G321" t="s">
        <v>37</v>
      </c>
      <c r="H321" t="s">
        <v>423</v>
      </c>
      <c r="I321">
        <v>966</v>
      </c>
      <c r="J321">
        <v>888</v>
      </c>
      <c r="K321" s="8">
        <v>1854</v>
      </c>
      <c r="L321" s="8">
        <v>542713</v>
      </c>
      <c r="M321" s="8">
        <v>544567</v>
      </c>
    </row>
    <row r="322" spans="1:13" x14ac:dyDescent="0.25">
      <c r="A322">
        <v>0</v>
      </c>
      <c r="B322" s="40">
        <f t="shared" si="42"/>
        <v>42826</v>
      </c>
      <c r="C322">
        <v>4</v>
      </c>
      <c r="D322">
        <f t="shared" si="43"/>
        <v>2017</v>
      </c>
      <c r="E322" t="s">
        <v>429</v>
      </c>
      <c r="F322" t="s">
        <v>350</v>
      </c>
      <c r="G322" t="s">
        <v>37</v>
      </c>
      <c r="H322" t="s">
        <v>424</v>
      </c>
      <c r="I322">
        <v>0</v>
      </c>
      <c r="J322">
        <v>0</v>
      </c>
      <c r="K322">
        <v>0</v>
      </c>
      <c r="L322" s="8">
        <v>142584</v>
      </c>
      <c r="M322" s="8">
        <v>142584</v>
      </c>
    </row>
    <row r="323" spans="1:13" x14ac:dyDescent="0.25">
      <c r="A323">
        <v>0</v>
      </c>
      <c r="B323" s="40">
        <f t="shared" si="42"/>
        <v>42826</v>
      </c>
      <c r="C323">
        <v>4</v>
      </c>
      <c r="D323">
        <f t="shared" si="43"/>
        <v>2017</v>
      </c>
      <c r="E323" t="s">
        <v>429</v>
      </c>
      <c r="F323" t="s">
        <v>41</v>
      </c>
      <c r="G323" t="s">
        <v>37</v>
      </c>
      <c r="H323" t="s">
        <v>423</v>
      </c>
      <c r="I323">
        <v>115</v>
      </c>
      <c r="J323">
        <v>40</v>
      </c>
      <c r="K323">
        <v>155</v>
      </c>
      <c r="L323" s="8">
        <v>14287</v>
      </c>
      <c r="M323" s="8">
        <v>14442</v>
      </c>
    </row>
    <row r="324" spans="1:13" x14ac:dyDescent="0.25">
      <c r="A324">
        <v>0</v>
      </c>
      <c r="B324" s="40">
        <f t="shared" si="42"/>
        <v>42826</v>
      </c>
      <c r="C324">
        <v>4</v>
      </c>
      <c r="D324">
        <f t="shared" si="43"/>
        <v>2017</v>
      </c>
      <c r="E324" t="s">
        <v>429</v>
      </c>
      <c r="F324" t="s">
        <v>41</v>
      </c>
      <c r="G324" t="s">
        <v>37</v>
      </c>
      <c r="H324" t="s">
        <v>424</v>
      </c>
      <c r="I324">
        <v>0</v>
      </c>
      <c r="J324">
        <v>0</v>
      </c>
      <c r="K324">
        <v>0</v>
      </c>
      <c r="L324" s="8">
        <v>5833</v>
      </c>
      <c r="M324" s="8">
        <v>5833</v>
      </c>
    </row>
    <row r="325" spans="1:13" x14ac:dyDescent="0.25">
      <c r="A325">
        <v>0</v>
      </c>
      <c r="B325" s="40">
        <f t="shared" si="42"/>
        <v>42826</v>
      </c>
      <c r="C325">
        <v>4</v>
      </c>
      <c r="D325">
        <f t="shared" si="43"/>
        <v>2017</v>
      </c>
      <c r="E325" t="s">
        <v>429</v>
      </c>
      <c r="F325" t="s">
        <v>351</v>
      </c>
      <c r="G325" t="s">
        <v>37</v>
      </c>
      <c r="H325" t="s">
        <v>423</v>
      </c>
      <c r="I325">
        <v>156</v>
      </c>
      <c r="J325">
        <v>124</v>
      </c>
      <c r="K325">
        <v>280</v>
      </c>
      <c r="L325" s="8">
        <v>91136</v>
      </c>
      <c r="M325" s="8">
        <v>91416</v>
      </c>
    </row>
    <row r="326" spans="1:13" x14ac:dyDescent="0.25">
      <c r="A326">
        <v>0</v>
      </c>
      <c r="B326" s="40">
        <f t="shared" si="42"/>
        <v>42826</v>
      </c>
      <c r="C326">
        <v>4</v>
      </c>
      <c r="D326">
        <f t="shared" si="43"/>
        <v>2017</v>
      </c>
      <c r="E326" t="s">
        <v>429</v>
      </c>
      <c r="F326" t="s">
        <v>351</v>
      </c>
      <c r="G326" t="s">
        <v>37</v>
      </c>
      <c r="H326" t="s">
        <v>424</v>
      </c>
      <c r="I326">
        <v>1</v>
      </c>
      <c r="J326">
        <v>0</v>
      </c>
      <c r="K326">
        <v>1</v>
      </c>
      <c r="L326" s="8">
        <v>32832</v>
      </c>
      <c r="M326" s="8">
        <v>32833</v>
      </c>
    </row>
    <row r="327" spans="1:13" x14ac:dyDescent="0.25">
      <c r="A327">
        <v>0</v>
      </c>
      <c r="B327" s="40">
        <f t="shared" si="42"/>
        <v>42826</v>
      </c>
      <c r="C327">
        <v>4</v>
      </c>
      <c r="D327">
        <f t="shared" si="43"/>
        <v>2017</v>
      </c>
      <c r="E327" t="s">
        <v>429</v>
      </c>
      <c r="F327" t="s">
        <v>352</v>
      </c>
      <c r="G327" t="s">
        <v>37</v>
      </c>
      <c r="H327" t="s">
        <v>423</v>
      </c>
      <c r="I327">
        <v>9</v>
      </c>
      <c r="J327">
        <v>8</v>
      </c>
      <c r="K327">
        <v>17</v>
      </c>
      <c r="L327" s="8">
        <v>8748</v>
      </c>
      <c r="M327" s="8">
        <v>8765</v>
      </c>
    </row>
    <row r="328" spans="1:13" x14ac:dyDescent="0.25">
      <c r="A328">
        <v>0</v>
      </c>
      <c r="B328" s="40">
        <f t="shared" si="42"/>
        <v>42826</v>
      </c>
      <c r="C328">
        <v>4</v>
      </c>
      <c r="D328">
        <f t="shared" si="43"/>
        <v>2017</v>
      </c>
      <c r="E328" t="s">
        <v>429</v>
      </c>
      <c r="F328" t="s">
        <v>352</v>
      </c>
      <c r="G328" t="s">
        <v>37</v>
      </c>
      <c r="H328" t="s">
        <v>424</v>
      </c>
      <c r="I328">
        <v>0</v>
      </c>
      <c r="J328">
        <v>0</v>
      </c>
      <c r="K328">
        <v>0</v>
      </c>
      <c r="L328" s="8">
        <v>4085</v>
      </c>
      <c r="M328" s="8">
        <v>4085</v>
      </c>
    </row>
    <row r="329" spans="1:13" x14ac:dyDescent="0.25">
      <c r="A329">
        <v>0</v>
      </c>
      <c r="B329" s="40">
        <f t="shared" si="42"/>
        <v>42826</v>
      </c>
      <c r="C329">
        <v>4</v>
      </c>
      <c r="D329">
        <f t="shared" si="43"/>
        <v>2017</v>
      </c>
      <c r="E329" t="s">
        <v>429</v>
      </c>
      <c r="F329" t="s">
        <v>146</v>
      </c>
      <c r="G329" t="s">
        <v>37</v>
      </c>
      <c r="H329" t="s">
        <v>423</v>
      </c>
      <c r="I329" s="8">
        <v>1717</v>
      </c>
      <c r="J329">
        <v>964</v>
      </c>
      <c r="K329" s="8">
        <v>2681</v>
      </c>
      <c r="L329" s="8">
        <v>525383</v>
      </c>
      <c r="M329" s="8">
        <v>528064</v>
      </c>
    </row>
    <row r="330" spans="1:13" x14ac:dyDescent="0.25">
      <c r="A330">
        <v>0</v>
      </c>
      <c r="B330" s="40">
        <f t="shared" si="42"/>
        <v>42826</v>
      </c>
      <c r="C330">
        <v>4</v>
      </c>
      <c r="D330">
        <f t="shared" si="43"/>
        <v>2017</v>
      </c>
      <c r="E330" t="s">
        <v>429</v>
      </c>
      <c r="F330" t="s">
        <v>146</v>
      </c>
      <c r="G330" t="s">
        <v>37</v>
      </c>
      <c r="H330" t="s">
        <v>424</v>
      </c>
      <c r="I330">
        <v>1</v>
      </c>
      <c r="J330">
        <v>0</v>
      </c>
      <c r="K330">
        <v>1</v>
      </c>
      <c r="L330" s="8">
        <v>125404</v>
      </c>
      <c r="M330" s="8">
        <v>125405</v>
      </c>
    </row>
    <row r="331" spans="1:13" x14ac:dyDescent="0.25">
      <c r="A331">
        <v>1</v>
      </c>
      <c r="B331" s="40">
        <f t="shared" si="42"/>
        <v>42826</v>
      </c>
      <c r="C331">
        <v>4</v>
      </c>
      <c r="D331">
        <f t="shared" si="43"/>
        <v>2017</v>
      </c>
      <c r="E331" t="s">
        <v>429</v>
      </c>
      <c r="F331" t="s">
        <v>42</v>
      </c>
      <c r="G331" t="s">
        <v>37</v>
      </c>
      <c r="H331" t="s">
        <v>423</v>
      </c>
      <c r="I331">
        <v>254</v>
      </c>
      <c r="J331">
        <v>252</v>
      </c>
      <c r="K331">
        <v>506</v>
      </c>
      <c r="L331" s="8">
        <v>305572</v>
      </c>
      <c r="M331" s="8">
        <v>306078</v>
      </c>
    </row>
    <row r="332" spans="1:13" x14ac:dyDescent="0.25">
      <c r="A332">
        <v>1</v>
      </c>
      <c r="B332" s="40">
        <f t="shared" si="42"/>
        <v>42826</v>
      </c>
      <c r="C332">
        <v>4</v>
      </c>
      <c r="D332">
        <f t="shared" si="43"/>
        <v>2017</v>
      </c>
      <c r="E332" t="s">
        <v>429</v>
      </c>
      <c r="F332" t="s">
        <v>42</v>
      </c>
      <c r="G332" t="s">
        <v>37</v>
      </c>
      <c r="H332" t="s">
        <v>424</v>
      </c>
      <c r="I332">
        <v>1</v>
      </c>
      <c r="J332">
        <v>1</v>
      </c>
      <c r="K332">
        <v>2</v>
      </c>
      <c r="L332" s="8">
        <v>94444</v>
      </c>
      <c r="M332" s="8">
        <v>94446</v>
      </c>
    </row>
    <row r="333" spans="1:13" x14ac:dyDescent="0.25">
      <c r="A333">
        <v>1</v>
      </c>
      <c r="B333" s="40">
        <f t="shared" si="42"/>
        <v>42826</v>
      </c>
      <c r="C333">
        <v>4</v>
      </c>
      <c r="D333">
        <f t="shared" si="43"/>
        <v>2017</v>
      </c>
      <c r="E333" t="s">
        <v>429</v>
      </c>
      <c r="F333" t="s">
        <v>353</v>
      </c>
      <c r="G333" t="s">
        <v>37</v>
      </c>
      <c r="H333" t="s">
        <v>423</v>
      </c>
      <c r="I333">
        <v>9</v>
      </c>
      <c r="J333">
        <v>24</v>
      </c>
      <c r="K333">
        <v>33</v>
      </c>
      <c r="L333" s="8">
        <v>32464</v>
      </c>
      <c r="M333" s="8">
        <v>32497</v>
      </c>
    </row>
    <row r="334" spans="1:13" x14ac:dyDescent="0.25">
      <c r="A334">
        <v>1</v>
      </c>
      <c r="B334" s="40">
        <f t="shared" si="42"/>
        <v>42826</v>
      </c>
      <c r="C334">
        <v>4</v>
      </c>
      <c r="D334">
        <f t="shared" si="43"/>
        <v>2017</v>
      </c>
      <c r="E334" t="s">
        <v>429</v>
      </c>
      <c r="F334" t="s">
        <v>353</v>
      </c>
      <c r="G334" t="s">
        <v>37</v>
      </c>
      <c r="H334" t="s">
        <v>424</v>
      </c>
      <c r="I334">
        <v>0</v>
      </c>
      <c r="J334">
        <v>0</v>
      </c>
      <c r="K334">
        <v>0</v>
      </c>
      <c r="L334" s="8">
        <v>19321</v>
      </c>
      <c r="M334" s="8">
        <v>19321</v>
      </c>
    </row>
    <row r="335" spans="1:13" x14ac:dyDescent="0.25">
      <c r="A335">
        <v>0</v>
      </c>
      <c r="B335" s="40">
        <f t="shared" si="42"/>
        <v>42826</v>
      </c>
      <c r="C335">
        <v>4</v>
      </c>
      <c r="D335">
        <f t="shared" si="43"/>
        <v>2017</v>
      </c>
      <c r="E335" t="s">
        <v>429</v>
      </c>
      <c r="F335" t="s">
        <v>354</v>
      </c>
      <c r="G335" t="s">
        <v>37</v>
      </c>
      <c r="H335" t="s">
        <v>423</v>
      </c>
      <c r="I335">
        <v>419</v>
      </c>
      <c r="J335">
        <v>362</v>
      </c>
      <c r="K335">
        <v>781</v>
      </c>
      <c r="L335" s="8">
        <v>193597</v>
      </c>
      <c r="M335" s="8">
        <v>194378</v>
      </c>
    </row>
    <row r="336" spans="1:13" x14ac:dyDescent="0.25">
      <c r="A336">
        <v>0</v>
      </c>
      <c r="B336" s="40">
        <f t="shared" si="42"/>
        <v>42826</v>
      </c>
      <c r="C336">
        <v>4</v>
      </c>
      <c r="D336">
        <f t="shared" si="43"/>
        <v>2017</v>
      </c>
      <c r="E336" t="s">
        <v>429</v>
      </c>
      <c r="F336" t="s">
        <v>354</v>
      </c>
      <c r="G336" t="s">
        <v>37</v>
      </c>
      <c r="H336" t="s">
        <v>424</v>
      </c>
      <c r="I336">
        <v>0</v>
      </c>
      <c r="J336">
        <v>0</v>
      </c>
      <c r="K336">
        <v>0</v>
      </c>
      <c r="L336" s="8">
        <v>55749</v>
      </c>
      <c r="M336" s="8">
        <v>55749</v>
      </c>
    </row>
    <row r="337" spans="1:13" x14ac:dyDescent="0.25">
      <c r="A337">
        <v>0</v>
      </c>
      <c r="B337" s="40">
        <f t="shared" si="42"/>
        <v>42826</v>
      </c>
      <c r="C337">
        <v>4</v>
      </c>
      <c r="D337">
        <f t="shared" si="43"/>
        <v>2017</v>
      </c>
      <c r="E337" t="s">
        <v>429</v>
      </c>
      <c r="F337" t="s">
        <v>355</v>
      </c>
      <c r="G337" t="s">
        <v>37</v>
      </c>
      <c r="H337" t="s">
        <v>423</v>
      </c>
      <c r="I337">
        <v>2</v>
      </c>
      <c r="J337">
        <v>3</v>
      </c>
      <c r="K337">
        <v>5</v>
      </c>
      <c r="L337" s="8">
        <v>3001</v>
      </c>
      <c r="M337" s="8">
        <v>3006</v>
      </c>
    </row>
    <row r="338" spans="1:13" x14ac:dyDescent="0.25">
      <c r="A338">
        <v>0</v>
      </c>
      <c r="B338" s="40">
        <f t="shared" si="42"/>
        <v>42826</v>
      </c>
      <c r="C338">
        <v>4</v>
      </c>
      <c r="D338">
        <f t="shared" si="43"/>
        <v>2017</v>
      </c>
      <c r="E338" t="s">
        <v>429</v>
      </c>
      <c r="F338" t="s">
        <v>355</v>
      </c>
      <c r="G338" t="s">
        <v>37</v>
      </c>
      <c r="H338" t="s">
        <v>424</v>
      </c>
      <c r="I338">
        <v>0</v>
      </c>
      <c r="J338">
        <v>0</v>
      </c>
      <c r="K338">
        <v>0</v>
      </c>
      <c r="L338" s="8">
        <v>1716</v>
      </c>
      <c r="M338" s="8">
        <v>1716</v>
      </c>
    </row>
    <row r="339" spans="1:13" x14ac:dyDescent="0.25">
      <c r="A339">
        <v>0</v>
      </c>
      <c r="B339" s="40">
        <f t="shared" si="42"/>
        <v>42826</v>
      </c>
      <c r="C339">
        <v>4</v>
      </c>
      <c r="D339">
        <f t="shared" si="43"/>
        <v>2017</v>
      </c>
      <c r="E339" t="s">
        <v>429</v>
      </c>
      <c r="F339" t="s">
        <v>59</v>
      </c>
      <c r="G339" t="s">
        <v>37</v>
      </c>
      <c r="H339" t="s">
        <v>423</v>
      </c>
      <c r="I339">
        <v>21</v>
      </c>
      <c r="J339">
        <v>27</v>
      </c>
      <c r="K339">
        <v>48</v>
      </c>
      <c r="L339" s="8">
        <v>35825</v>
      </c>
      <c r="M339" s="8">
        <v>35873</v>
      </c>
    </row>
    <row r="340" spans="1:13" x14ac:dyDescent="0.25">
      <c r="A340">
        <v>0</v>
      </c>
      <c r="B340" s="40">
        <f t="shared" si="42"/>
        <v>42826</v>
      </c>
      <c r="C340">
        <v>4</v>
      </c>
      <c r="D340">
        <f t="shared" si="43"/>
        <v>2017</v>
      </c>
      <c r="E340" t="s">
        <v>429</v>
      </c>
      <c r="F340" t="s">
        <v>59</v>
      </c>
      <c r="G340" t="s">
        <v>37</v>
      </c>
      <c r="H340" t="s">
        <v>424</v>
      </c>
      <c r="I340">
        <v>0</v>
      </c>
      <c r="J340">
        <v>0</v>
      </c>
      <c r="K340">
        <v>0</v>
      </c>
      <c r="L340" s="8">
        <v>13711</v>
      </c>
      <c r="M340" s="8">
        <v>13711</v>
      </c>
    </row>
    <row r="341" spans="1:13" x14ac:dyDescent="0.25">
      <c r="A341">
        <v>0</v>
      </c>
      <c r="B341" s="40">
        <f t="shared" si="42"/>
        <v>42826</v>
      </c>
      <c r="C341">
        <v>4</v>
      </c>
      <c r="D341">
        <f t="shared" si="43"/>
        <v>2017</v>
      </c>
      <c r="E341" t="s">
        <v>429</v>
      </c>
      <c r="F341" t="s">
        <v>356</v>
      </c>
      <c r="G341" t="s">
        <v>37</v>
      </c>
      <c r="H341" t="s">
        <v>423</v>
      </c>
      <c r="I341">
        <v>461</v>
      </c>
      <c r="J341">
        <v>185</v>
      </c>
      <c r="K341">
        <v>646</v>
      </c>
      <c r="L341" s="8">
        <v>146352</v>
      </c>
      <c r="M341" s="8">
        <v>146998</v>
      </c>
    </row>
    <row r="342" spans="1:13" x14ac:dyDescent="0.25">
      <c r="A342">
        <v>0</v>
      </c>
      <c r="B342" s="40">
        <f t="shared" si="42"/>
        <v>42826</v>
      </c>
      <c r="C342">
        <v>4</v>
      </c>
      <c r="D342">
        <f t="shared" si="43"/>
        <v>2017</v>
      </c>
      <c r="E342" t="s">
        <v>429</v>
      </c>
      <c r="F342" t="s">
        <v>356</v>
      </c>
      <c r="G342" t="s">
        <v>37</v>
      </c>
      <c r="H342" t="s">
        <v>424</v>
      </c>
      <c r="I342">
        <v>2</v>
      </c>
      <c r="J342">
        <v>0</v>
      </c>
      <c r="K342">
        <v>2</v>
      </c>
      <c r="L342" s="8">
        <v>42846</v>
      </c>
      <c r="M342" s="8">
        <v>42848</v>
      </c>
    </row>
    <row r="343" spans="1:13" x14ac:dyDescent="0.25">
      <c r="A343">
        <v>1</v>
      </c>
      <c r="B343" s="40">
        <f t="shared" si="42"/>
        <v>42826</v>
      </c>
      <c r="C343">
        <v>4</v>
      </c>
      <c r="D343">
        <f t="shared" si="43"/>
        <v>2017</v>
      </c>
      <c r="E343" t="s">
        <v>429</v>
      </c>
      <c r="F343" t="s">
        <v>357</v>
      </c>
      <c r="G343" t="s">
        <v>37</v>
      </c>
      <c r="H343" t="s">
        <v>423</v>
      </c>
      <c r="I343">
        <v>9</v>
      </c>
      <c r="J343">
        <v>19</v>
      </c>
      <c r="K343">
        <v>28</v>
      </c>
      <c r="L343" s="8">
        <v>22420</v>
      </c>
      <c r="M343" s="8">
        <v>22448</v>
      </c>
    </row>
    <row r="344" spans="1:13" x14ac:dyDescent="0.25">
      <c r="A344">
        <v>1</v>
      </c>
      <c r="B344" s="40">
        <f t="shared" si="42"/>
        <v>42826</v>
      </c>
      <c r="C344">
        <v>4</v>
      </c>
      <c r="D344">
        <f t="shared" si="43"/>
        <v>2017</v>
      </c>
      <c r="E344" t="s">
        <v>429</v>
      </c>
      <c r="F344" t="s">
        <v>357</v>
      </c>
      <c r="G344" t="s">
        <v>37</v>
      </c>
      <c r="H344" t="s">
        <v>424</v>
      </c>
      <c r="I344">
        <v>0</v>
      </c>
      <c r="J344">
        <v>0</v>
      </c>
      <c r="K344">
        <v>0</v>
      </c>
      <c r="L344" s="8">
        <v>8662</v>
      </c>
      <c r="M344" s="8">
        <v>8662</v>
      </c>
    </row>
    <row r="345" spans="1:13" x14ac:dyDescent="0.25">
      <c r="A345">
        <v>0</v>
      </c>
      <c r="B345" s="40">
        <f t="shared" si="42"/>
        <v>42826</v>
      </c>
      <c r="C345">
        <v>4</v>
      </c>
      <c r="D345">
        <f t="shared" si="43"/>
        <v>2017</v>
      </c>
      <c r="E345" t="s">
        <v>429</v>
      </c>
      <c r="F345" t="s">
        <v>56</v>
      </c>
      <c r="G345" t="s">
        <v>37</v>
      </c>
      <c r="H345" t="s">
        <v>423</v>
      </c>
      <c r="I345">
        <v>43</v>
      </c>
      <c r="J345">
        <v>59</v>
      </c>
      <c r="K345">
        <v>102</v>
      </c>
      <c r="L345" s="8">
        <v>163552</v>
      </c>
      <c r="M345" s="8">
        <v>163654</v>
      </c>
    </row>
    <row r="346" spans="1:13" x14ac:dyDescent="0.25">
      <c r="A346">
        <v>0</v>
      </c>
      <c r="B346" s="40">
        <f t="shared" si="42"/>
        <v>42826</v>
      </c>
      <c r="C346">
        <v>4</v>
      </c>
      <c r="D346">
        <f t="shared" si="43"/>
        <v>2017</v>
      </c>
      <c r="E346" t="s">
        <v>429</v>
      </c>
      <c r="F346" t="s">
        <v>56</v>
      </c>
      <c r="G346" t="s">
        <v>37</v>
      </c>
      <c r="H346" t="s">
        <v>424</v>
      </c>
      <c r="I346">
        <v>0</v>
      </c>
      <c r="J346">
        <v>0</v>
      </c>
      <c r="K346">
        <v>0</v>
      </c>
      <c r="L346" s="8">
        <v>59568</v>
      </c>
      <c r="M346" s="8">
        <v>59568</v>
      </c>
    </row>
    <row r="347" spans="1:13" x14ac:dyDescent="0.25">
      <c r="A347">
        <v>0</v>
      </c>
      <c r="B347" s="40">
        <f t="shared" si="42"/>
        <v>42856</v>
      </c>
      <c r="C347">
        <v>5</v>
      </c>
      <c r="D347">
        <f t="shared" si="43"/>
        <v>2017</v>
      </c>
      <c r="E347" t="s">
        <v>430</v>
      </c>
      <c r="F347" t="s">
        <v>422</v>
      </c>
      <c r="G347" t="s">
        <v>37</v>
      </c>
      <c r="H347" t="s">
        <v>423</v>
      </c>
      <c r="I347">
        <v>0</v>
      </c>
      <c r="J347">
        <v>0</v>
      </c>
      <c r="K347">
        <v>0</v>
      </c>
      <c r="L347">
        <v>2</v>
      </c>
      <c r="M347">
        <v>2</v>
      </c>
    </row>
    <row r="348" spans="1:13" x14ac:dyDescent="0.25">
      <c r="A348">
        <v>0</v>
      </c>
      <c r="B348" s="40">
        <f t="shared" ref="B348:B411" si="44">DATE(D348,C348,1)</f>
        <v>42856</v>
      </c>
      <c r="C348">
        <v>5</v>
      </c>
      <c r="D348">
        <f t="shared" ref="D348:D411" si="45">VALUE(RIGHT(E348,4))</f>
        <v>2017</v>
      </c>
      <c r="E348" t="s">
        <v>430</v>
      </c>
      <c r="F348" t="s">
        <v>422</v>
      </c>
      <c r="G348" t="s">
        <v>37</v>
      </c>
      <c r="H348" t="s">
        <v>424</v>
      </c>
      <c r="I348">
        <v>0</v>
      </c>
      <c r="J348">
        <v>0</v>
      </c>
      <c r="K348">
        <v>0</v>
      </c>
      <c r="L348">
        <v>1</v>
      </c>
      <c r="M348">
        <v>1</v>
      </c>
    </row>
    <row r="349" spans="1:13" x14ac:dyDescent="0.25">
      <c r="A349">
        <v>1</v>
      </c>
      <c r="B349" s="40">
        <f t="shared" si="44"/>
        <v>42856</v>
      </c>
      <c r="C349">
        <v>5</v>
      </c>
      <c r="D349">
        <f t="shared" si="45"/>
        <v>2017</v>
      </c>
      <c r="E349" t="s">
        <v>430</v>
      </c>
      <c r="F349" t="s">
        <v>331</v>
      </c>
      <c r="G349" t="s">
        <v>37</v>
      </c>
      <c r="H349" t="s">
        <v>423</v>
      </c>
      <c r="I349">
        <v>3</v>
      </c>
      <c r="J349">
        <v>3</v>
      </c>
      <c r="K349">
        <v>6</v>
      </c>
      <c r="L349" s="8">
        <v>12421</v>
      </c>
      <c r="M349" s="8">
        <v>12427</v>
      </c>
    </row>
    <row r="350" spans="1:13" x14ac:dyDescent="0.25">
      <c r="A350">
        <v>1</v>
      </c>
      <c r="B350" s="40">
        <f t="shared" si="44"/>
        <v>42856</v>
      </c>
      <c r="C350">
        <v>5</v>
      </c>
      <c r="D350">
        <f t="shared" si="45"/>
        <v>2017</v>
      </c>
      <c r="E350" t="s">
        <v>430</v>
      </c>
      <c r="F350" t="s">
        <v>331</v>
      </c>
      <c r="G350" t="s">
        <v>37</v>
      </c>
      <c r="H350" t="s">
        <v>424</v>
      </c>
      <c r="I350">
        <v>0</v>
      </c>
      <c r="J350">
        <v>0</v>
      </c>
      <c r="K350">
        <v>0</v>
      </c>
      <c r="L350" s="8">
        <v>5286</v>
      </c>
      <c r="M350" s="8">
        <v>5286</v>
      </c>
    </row>
    <row r="351" spans="1:13" x14ac:dyDescent="0.25">
      <c r="A351">
        <v>1</v>
      </c>
      <c r="B351" s="40">
        <f t="shared" si="44"/>
        <v>42856</v>
      </c>
      <c r="C351">
        <v>5</v>
      </c>
      <c r="D351">
        <f t="shared" si="45"/>
        <v>2017</v>
      </c>
      <c r="E351" t="s">
        <v>430</v>
      </c>
      <c r="F351" t="s">
        <v>332</v>
      </c>
      <c r="G351" t="s">
        <v>37</v>
      </c>
      <c r="H351" t="s">
        <v>423</v>
      </c>
      <c r="I351">
        <v>6</v>
      </c>
      <c r="J351">
        <v>4</v>
      </c>
      <c r="K351">
        <v>10</v>
      </c>
      <c r="L351" s="8">
        <v>12678</v>
      </c>
      <c r="M351" s="8">
        <v>12688</v>
      </c>
    </row>
    <row r="352" spans="1:13" x14ac:dyDescent="0.25">
      <c r="A352">
        <v>1</v>
      </c>
      <c r="B352" s="40">
        <f t="shared" si="44"/>
        <v>42856</v>
      </c>
      <c r="C352">
        <v>5</v>
      </c>
      <c r="D352">
        <f t="shared" si="45"/>
        <v>2017</v>
      </c>
      <c r="E352" t="s">
        <v>430</v>
      </c>
      <c r="F352" t="s">
        <v>332</v>
      </c>
      <c r="G352" t="s">
        <v>37</v>
      </c>
      <c r="H352" t="s">
        <v>424</v>
      </c>
      <c r="I352">
        <v>0</v>
      </c>
      <c r="J352">
        <v>0</v>
      </c>
      <c r="K352">
        <v>0</v>
      </c>
      <c r="L352" s="8">
        <v>6786</v>
      </c>
      <c r="M352" s="8">
        <v>6786</v>
      </c>
    </row>
    <row r="353" spans="1:13" x14ac:dyDescent="0.25">
      <c r="A353">
        <v>0</v>
      </c>
      <c r="B353" s="40">
        <f t="shared" si="44"/>
        <v>42856</v>
      </c>
      <c r="C353">
        <v>5</v>
      </c>
      <c r="D353">
        <f t="shared" si="45"/>
        <v>2017</v>
      </c>
      <c r="E353" t="s">
        <v>430</v>
      </c>
      <c r="F353" t="s">
        <v>333</v>
      </c>
      <c r="G353" t="s">
        <v>37</v>
      </c>
      <c r="H353" t="s">
        <v>423</v>
      </c>
      <c r="I353">
        <v>153</v>
      </c>
      <c r="J353">
        <v>144</v>
      </c>
      <c r="K353">
        <v>297</v>
      </c>
      <c r="L353" s="8">
        <v>131942</v>
      </c>
      <c r="M353" s="8">
        <v>132239</v>
      </c>
    </row>
    <row r="354" spans="1:13" x14ac:dyDescent="0.25">
      <c r="A354">
        <v>0</v>
      </c>
      <c r="B354" s="40">
        <f t="shared" si="44"/>
        <v>42856</v>
      </c>
      <c r="C354">
        <v>5</v>
      </c>
      <c r="D354">
        <f t="shared" si="45"/>
        <v>2017</v>
      </c>
      <c r="E354" t="s">
        <v>430</v>
      </c>
      <c r="F354" t="s">
        <v>333</v>
      </c>
      <c r="G354" t="s">
        <v>37</v>
      </c>
      <c r="H354" t="s">
        <v>424</v>
      </c>
      <c r="I354">
        <v>0</v>
      </c>
      <c r="J354">
        <v>0</v>
      </c>
      <c r="K354">
        <v>0</v>
      </c>
      <c r="L354" s="8">
        <v>41542</v>
      </c>
      <c r="M354" s="8">
        <v>41542</v>
      </c>
    </row>
    <row r="355" spans="1:13" x14ac:dyDescent="0.25">
      <c r="A355">
        <v>0</v>
      </c>
      <c r="B355" s="40">
        <f t="shared" si="44"/>
        <v>42856</v>
      </c>
      <c r="C355">
        <v>5</v>
      </c>
      <c r="D355">
        <f t="shared" si="45"/>
        <v>2017</v>
      </c>
      <c r="E355" t="s">
        <v>430</v>
      </c>
      <c r="F355" t="s">
        <v>119</v>
      </c>
      <c r="G355" t="s">
        <v>37</v>
      </c>
      <c r="H355" t="s">
        <v>423</v>
      </c>
      <c r="I355">
        <v>76</v>
      </c>
      <c r="J355">
        <v>43</v>
      </c>
      <c r="K355">
        <v>119</v>
      </c>
      <c r="L355" s="8">
        <v>54277</v>
      </c>
      <c r="M355" s="8">
        <v>54396</v>
      </c>
    </row>
    <row r="356" spans="1:13" x14ac:dyDescent="0.25">
      <c r="A356">
        <v>0</v>
      </c>
      <c r="B356" s="40">
        <f t="shared" si="44"/>
        <v>42856</v>
      </c>
      <c r="C356">
        <v>5</v>
      </c>
      <c r="D356">
        <f t="shared" si="45"/>
        <v>2017</v>
      </c>
      <c r="E356" t="s">
        <v>430</v>
      </c>
      <c r="F356" t="s">
        <v>119</v>
      </c>
      <c r="G356" t="s">
        <v>37</v>
      </c>
      <c r="H356" t="s">
        <v>424</v>
      </c>
      <c r="I356">
        <v>0</v>
      </c>
      <c r="J356">
        <v>0</v>
      </c>
      <c r="K356">
        <v>0</v>
      </c>
      <c r="L356" s="8">
        <v>22229</v>
      </c>
      <c r="M356" s="8">
        <v>22229</v>
      </c>
    </row>
    <row r="357" spans="1:13" x14ac:dyDescent="0.25">
      <c r="A357">
        <v>0</v>
      </c>
      <c r="B357" s="40">
        <f t="shared" si="44"/>
        <v>42856</v>
      </c>
      <c r="C357">
        <v>5</v>
      </c>
      <c r="D357">
        <f t="shared" si="45"/>
        <v>2017</v>
      </c>
      <c r="E357" t="s">
        <v>430</v>
      </c>
      <c r="F357" t="s">
        <v>334</v>
      </c>
      <c r="G357" t="s">
        <v>37</v>
      </c>
      <c r="H357" t="s">
        <v>423</v>
      </c>
      <c r="I357">
        <v>97</v>
      </c>
      <c r="J357">
        <v>79</v>
      </c>
      <c r="K357">
        <v>176</v>
      </c>
      <c r="L357" s="8">
        <v>50180</v>
      </c>
      <c r="M357" s="8">
        <v>50356</v>
      </c>
    </row>
    <row r="358" spans="1:13" x14ac:dyDescent="0.25">
      <c r="A358">
        <v>0</v>
      </c>
      <c r="B358" s="40">
        <f t="shared" si="44"/>
        <v>42856</v>
      </c>
      <c r="C358">
        <v>5</v>
      </c>
      <c r="D358">
        <f t="shared" si="45"/>
        <v>2017</v>
      </c>
      <c r="E358" t="s">
        <v>430</v>
      </c>
      <c r="F358" t="s">
        <v>334</v>
      </c>
      <c r="G358" t="s">
        <v>37</v>
      </c>
      <c r="H358" t="s">
        <v>424</v>
      </c>
      <c r="I358">
        <v>0</v>
      </c>
      <c r="J358">
        <v>0</v>
      </c>
      <c r="K358">
        <v>0</v>
      </c>
      <c r="L358" s="8">
        <v>21842</v>
      </c>
      <c r="M358" s="8">
        <v>21842</v>
      </c>
    </row>
    <row r="359" spans="1:13" x14ac:dyDescent="0.25">
      <c r="A359">
        <v>0</v>
      </c>
      <c r="B359" s="40">
        <f t="shared" si="44"/>
        <v>42856</v>
      </c>
      <c r="C359">
        <v>5</v>
      </c>
      <c r="D359">
        <f t="shared" si="45"/>
        <v>2017</v>
      </c>
      <c r="E359" t="s">
        <v>430</v>
      </c>
      <c r="F359" t="s">
        <v>335</v>
      </c>
      <c r="G359" t="s">
        <v>37</v>
      </c>
      <c r="H359" t="s">
        <v>423</v>
      </c>
      <c r="I359">
        <v>801</v>
      </c>
      <c r="J359">
        <v>519</v>
      </c>
      <c r="K359" s="8">
        <v>1320</v>
      </c>
      <c r="L359" s="8">
        <v>304820</v>
      </c>
      <c r="M359" s="8">
        <v>306140</v>
      </c>
    </row>
    <row r="360" spans="1:13" x14ac:dyDescent="0.25">
      <c r="A360">
        <v>0</v>
      </c>
      <c r="B360" s="40">
        <f t="shared" si="44"/>
        <v>42856</v>
      </c>
      <c r="C360">
        <v>5</v>
      </c>
      <c r="D360">
        <f t="shared" si="45"/>
        <v>2017</v>
      </c>
      <c r="E360" t="s">
        <v>430</v>
      </c>
      <c r="F360" t="s">
        <v>335</v>
      </c>
      <c r="G360" t="s">
        <v>37</v>
      </c>
      <c r="H360" t="s">
        <v>424</v>
      </c>
      <c r="I360">
        <v>0</v>
      </c>
      <c r="J360">
        <v>0</v>
      </c>
      <c r="K360">
        <v>0</v>
      </c>
      <c r="L360" s="8">
        <v>79728</v>
      </c>
      <c r="M360" s="8">
        <v>79728</v>
      </c>
    </row>
    <row r="361" spans="1:13" x14ac:dyDescent="0.25">
      <c r="A361">
        <v>0</v>
      </c>
      <c r="B361" s="40">
        <f t="shared" si="44"/>
        <v>42856</v>
      </c>
      <c r="C361">
        <v>5</v>
      </c>
      <c r="D361">
        <f t="shared" si="45"/>
        <v>2017</v>
      </c>
      <c r="E361" t="s">
        <v>430</v>
      </c>
      <c r="F361" t="s">
        <v>44</v>
      </c>
      <c r="G361" t="s">
        <v>37</v>
      </c>
      <c r="H361" t="s">
        <v>423</v>
      </c>
      <c r="I361">
        <v>0</v>
      </c>
      <c r="J361">
        <v>1</v>
      </c>
      <c r="K361">
        <v>1</v>
      </c>
      <c r="L361" s="8">
        <v>2428</v>
      </c>
      <c r="M361" s="8">
        <v>2429</v>
      </c>
    </row>
    <row r="362" spans="1:13" x14ac:dyDescent="0.25">
      <c r="A362">
        <v>0</v>
      </c>
      <c r="B362" s="40">
        <f t="shared" si="44"/>
        <v>42856</v>
      </c>
      <c r="C362">
        <v>5</v>
      </c>
      <c r="D362">
        <f t="shared" si="45"/>
        <v>2017</v>
      </c>
      <c r="E362" t="s">
        <v>430</v>
      </c>
      <c r="F362" t="s">
        <v>44</v>
      </c>
      <c r="G362" t="s">
        <v>37</v>
      </c>
      <c r="H362" t="s">
        <v>424</v>
      </c>
      <c r="I362">
        <v>0</v>
      </c>
      <c r="J362">
        <v>0</v>
      </c>
      <c r="K362">
        <v>0</v>
      </c>
      <c r="L362" s="8">
        <v>1612</v>
      </c>
      <c r="M362" s="8">
        <v>1612</v>
      </c>
    </row>
    <row r="363" spans="1:13" x14ac:dyDescent="0.25">
      <c r="A363">
        <v>0</v>
      </c>
      <c r="B363" s="40">
        <f t="shared" si="44"/>
        <v>42856</v>
      </c>
      <c r="C363">
        <v>5</v>
      </c>
      <c r="D363">
        <f t="shared" si="45"/>
        <v>2017</v>
      </c>
      <c r="E363" t="s">
        <v>430</v>
      </c>
      <c r="F363" t="s">
        <v>336</v>
      </c>
      <c r="G363" t="s">
        <v>37</v>
      </c>
      <c r="H363" t="s">
        <v>423</v>
      </c>
      <c r="I363">
        <v>55</v>
      </c>
      <c r="J363">
        <v>59</v>
      </c>
      <c r="K363">
        <v>114</v>
      </c>
      <c r="L363" s="8">
        <v>71298</v>
      </c>
      <c r="M363" s="8">
        <v>71412</v>
      </c>
    </row>
    <row r="364" spans="1:13" x14ac:dyDescent="0.25">
      <c r="A364">
        <v>0</v>
      </c>
      <c r="B364" s="40">
        <f t="shared" si="44"/>
        <v>42856</v>
      </c>
      <c r="C364">
        <v>5</v>
      </c>
      <c r="D364">
        <f t="shared" si="45"/>
        <v>2017</v>
      </c>
      <c r="E364" t="s">
        <v>430</v>
      </c>
      <c r="F364" t="s">
        <v>336</v>
      </c>
      <c r="G364" t="s">
        <v>37</v>
      </c>
      <c r="H364" t="s">
        <v>424</v>
      </c>
      <c r="I364">
        <v>0</v>
      </c>
      <c r="J364">
        <v>0</v>
      </c>
      <c r="K364">
        <v>0</v>
      </c>
      <c r="L364" s="8">
        <v>29024</v>
      </c>
      <c r="M364" s="8">
        <v>29024</v>
      </c>
    </row>
    <row r="365" spans="1:13" x14ac:dyDescent="0.25">
      <c r="A365">
        <v>0</v>
      </c>
      <c r="B365" s="40">
        <f t="shared" si="44"/>
        <v>42856</v>
      </c>
      <c r="C365">
        <v>5</v>
      </c>
      <c r="D365">
        <f t="shared" si="45"/>
        <v>2017</v>
      </c>
      <c r="E365" t="s">
        <v>430</v>
      </c>
      <c r="F365" t="s">
        <v>125</v>
      </c>
      <c r="G365" t="s">
        <v>37</v>
      </c>
      <c r="H365" t="s">
        <v>423</v>
      </c>
      <c r="I365">
        <v>38</v>
      </c>
      <c r="J365">
        <v>24</v>
      </c>
      <c r="K365">
        <v>62</v>
      </c>
      <c r="L365" s="8">
        <v>28024</v>
      </c>
      <c r="M365" s="8">
        <v>28086</v>
      </c>
    </row>
    <row r="366" spans="1:13" x14ac:dyDescent="0.25">
      <c r="A366">
        <v>0</v>
      </c>
      <c r="B366" s="40">
        <f t="shared" si="44"/>
        <v>42856</v>
      </c>
      <c r="C366">
        <v>5</v>
      </c>
      <c r="D366">
        <f t="shared" si="45"/>
        <v>2017</v>
      </c>
      <c r="E366" t="s">
        <v>430</v>
      </c>
      <c r="F366" t="s">
        <v>125</v>
      </c>
      <c r="G366" t="s">
        <v>37</v>
      </c>
      <c r="H366" t="s">
        <v>424</v>
      </c>
      <c r="I366">
        <v>0</v>
      </c>
      <c r="J366">
        <v>0</v>
      </c>
      <c r="K366">
        <v>0</v>
      </c>
      <c r="L366" s="8">
        <v>12121</v>
      </c>
      <c r="M366" s="8">
        <v>12121</v>
      </c>
    </row>
    <row r="367" spans="1:13" x14ac:dyDescent="0.25">
      <c r="A367">
        <v>1</v>
      </c>
      <c r="B367" s="40">
        <f t="shared" si="44"/>
        <v>42856</v>
      </c>
      <c r="C367">
        <v>5</v>
      </c>
      <c r="D367">
        <f t="shared" si="45"/>
        <v>2017</v>
      </c>
      <c r="E367" t="s">
        <v>430</v>
      </c>
      <c r="F367" t="s">
        <v>337</v>
      </c>
      <c r="G367" t="s">
        <v>37</v>
      </c>
      <c r="H367" t="s">
        <v>423</v>
      </c>
      <c r="I367">
        <v>2</v>
      </c>
      <c r="J367">
        <v>2</v>
      </c>
      <c r="K367">
        <v>4</v>
      </c>
      <c r="L367" s="8">
        <v>4680</v>
      </c>
      <c r="M367" s="8">
        <v>4684</v>
      </c>
    </row>
    <row r="368" spans="1:13" x14ac:dyDescent="0.25">
      <c r="A368">
        <v>1</v>
      </c>
      <c r="B368" s="40">
        <f t="shared" si="44"/>
        <v>42856</v>
      </c>
      <c r="C368">
        <v>5</v>
      </c>
      <c r="D368">
        <f t="shared" si="45"/>
        <v>2017</v>
      </c>
      <c r="E368" t="s">
        <v>430</v>
      </c>
      <c r="F368" t="s">
        <v>337</v>
      </c>
      <c r="G368" t="s">
        <v>37</v>
      </c>
      <c r="H368" t="s">
        <v>424</v>
      </c>
      <c r="I368">
        <v>0</v>
      </c>
      <c r="J368">
        <v>0</v>
      </c>
      <c r="K368">
        <v>0</v>
      </c>
      <c r="L368" s="8">
        <v>3818</v>
      </c>
      <c r="M368" s="8">
        <v>3818</v>
      </c>
    </row>
    <row r="369" spans="1:13" x14ac:dyDescent="0.25">
      <c r="A369">
        <v>0</v>
      </c>
      <c r="B369" s="40">
        <f t="shared" si="44"/>
        <v>42856</v>
      </c>
      <c r="C369">
        <v>5</v>
      </c>
      <c r="D369">
        <f t="shared" si="45"/>
        <v>2017</v>
      </c>
      <c r="E369" t="s">
        <v>430</v>
      </c>
      <c r="F369" t="s">
        <v>105</v>
      </c>
      <c r="G369" t="s">
        <v>37</v>
      </c>
      <c r="H369" t="s">
        <v>423</v>
      </c>
      <c r="I369">
        <v>31</v>
      </c>
      <c r="J369">
        <v>44</v>
      </c>
      <c r="K369">
        <v>75</v>
      </c>
      <c r="L369" s="8">
        <v>57252</v>
      </c>
      <c r="M369" s="8">
        <v>57327</v>
      </c>
    </row>
    <row r="370" spans="1:13" x14ac:dyDescent="0.25">
      <c r="A370">
        <v>0</v>
      </c>
      <c r="B370" s="40">
        <f t="shared" si="44"/>
        <v>42856</v>
      </c>
      <c r="C370">
        <v>5</v>
      </c>
      <c r="D370">
        <f t="shared" si="45"/>
        <v>2017</v>
      </c>
      <c r="E370" t="s">
        <v>430</v>
      </c>
      <c r="F370" t="s">
        <v>105</v>
      </c>
      <c r="G370" t="s">
        <v>37</v>
      </c>
      <c r="H370" t="s">
        <v>424</v>
      </c>
      <c r="I370">
        <v>0</v>
      </c>
      <c r="J370">
        <v>0</v>
      </c>
      <c r="K370">
        <v>0</v>
      </c>
      <c r="L370" s="8">
        <v>18816</v>
      </c>
      <c r="M370" s="8">
        <v>18816</v>
      </c>
    </row>
    <row r="371" spans="1:13" x14ac:dyDescent="0.25">
      <c r="A371">
        <v>0</v>
      </c>
      <c r="B371" s="40">
        <f t="shared" si="44"/>
        <v>42856</v>
      </c>
      <c r="C371">
        <v>5</v>
      </c>
      <c r="D371">
        <f t="shared" si="45"/>
        <v>2017</v>
      </c>
      <c r="E371" t="s">
        <v>430</v>
      </c>
      <c r="F371" t="s">
        <v>338</v>
      </c>
      <c r="G371" t="s">
        <v>37</v>
      </c>
      <c r="H371" t="s">
        <v>423</v>
      </c>
      <c r="I371">
        <v>0</v>
      </c>
      <c r="J371">
        <v>1</v>
      </c>
      <c r="K371">
        <v>1</v>
      </c>
      <c r="L371" s="8">
        <v>1349</v>
      </c>
      <c r="M371" s="8">
        <v>1350</v>
      </c>
    </row>
    <row r="372" spans="1:13" x14ac:dyDescent="0.25">
      <c r="A372">
        <v>0</v>
      </c>
      <c r="B372" s="40">
        <f t="shared" si="44"/>
        <v>42856</v>
      </c>
      <c r="C372">
        <v>5</v>
      </c>
      <c r="D372">
        <f t="shared" si="45"/>
        <v>2017</v>
      </c>
      <c r="E372" t="s">
        <v>430</v>
      </c>
      <c r="F372" t="s">
        <v>338</v>
      </c>
      <c r="G372" t="s">
        <v>37</v>
      </c>
      <c r="H372" t="s">
        <v>424</v>
      </c>
      <c r="I372">
        <v>0</v>
      </c>
      <c r="J372">
        <v>0</v>
      </c>
      <c r="K372">
        <v>0</v>
      </c>
      <c r="L372">
        <v>985</v>
      </c>
      <c r="M372">
        <v>985</v>
      </c>
    </row>
    <row r="373" spans="1:13" x14ac:dyDescent="0.25">
      <c r="A373">
        <v>0</v>
      </c>
      <c r="B373" s="40">
        <f t="shared" si="44"/>
        <v>42856</v>
      </c>
      <c r="C373">
        <v>5</v>
      </c>
      <c r="D373">
        <f t="shared" si="45"/>
        <v>2017</v>
      </c>
      <c r="E373" t="s">
        <v>430</v>
      </c>
      <c r="F373" t="s">
        <v>339</v>
      </c>
      <c r="G373" t="s">
        <v>37</v>
      </c>
      <c r="H373" t="s">
        <v>423</v>
      </c>
      <c r="I373">
        <v>26</v>
      </c>
      <c r="J373">
        <v>33</v>
      </c>
      <c r="K373">
        <v>59</v>
      </c>
      <c r="L373" s="8">
        <v>63614</v>
      </c>
      <c r="M373" s="8">
        <v>63673</v>
      </c>
    </row>
    <row r="374" spans="1:13" x14ac:dyDescent="0.25">
      <c r="A374">
        <v>0</v>
      </c>
      <c r="B374" s="40">
        <f t="shared" si="44"/>
        <v>42856</v>
      </c>
      <c r="C374">
        <v>5</v>
      </c>
      <c r="D374">
        <f t="shared" si="45"/>
        <v>2017</v>
      </c>
      <c r="E374" t="s">
        <v>430</v>
      </c>
      <c r="F374" t="s">
        <v>339</v>
      </c>
      <c r="G374" t="s">
        <v>37</v>
      </c>
      <c r="H374" t="s">
        <v>424</v>
      </c>
      <c r="I374">
        <v>0</v>
      </c>
      <c r="J374">
        <v>0</v>
      </c>
      <c r="K374">
        <v>0</v>
      </c>
      <c r="L374" s="8">
        <v>26774</v>
      </c>
      <c r="M374" s="8">
        <v>26774</v>
      </c>
    </row>
    <row r="375" spans="1:13" x14ac:dyDescent="0.25">
      <c r="A375">
        <v>0</v>
      </c>
      <c r="B375" s="40">
        <f t="shared" si="44"/>
        <v>42856</v>
      </c>
      <c r="C375">
        <v>5</v>
      </c>
      <c r="D375">
        <f t="shared" si="45"/>
        <v>2017</v>
      </c>
      <c r="E375" t="s">
        <v>430</v>
      </c>
      <c r="F375" t="s">
        <v>425</v>
      </c>
      <c r="G375" t="s">
        <v>37</v>
      </c>
      <c r="H375" t="s">
        <v>423</v>
      </c>
      <c r="I375">
        <v>44</v>
      </c>
      <c r="J375">
        <v>40</v>
      </c>
      <c r="K375">
        <v>84</v>
      </c>
      <c r="L375" s="8">
        <v>46862</v>
      </c>
      <c r="M375" s="8">
        <v>46946</v>
      </c>
    </row>
    <row r="376" spans="1:13" x14ac:dyDescent="0.25">
      <c r="A376">
        <v>0</v>
      </c>
      <c r="B376" s="40">
        <f t="shared" si="44"/>
        <v>42856</v>
      </c>
      <c r="C376">
        <v>5</v>
      </c>
      <c r="D376">
        <f t="shared" si="45"/>
        <v>2017</v>
      </c>
      <c r="E376" t="s">
        <v>430</v>
      </c>
      <c r="F376" t="s">
        <v>425</v>
      </c>
      <c r="G376" t="s">
        <v>37</v>
      </c>
      <c r="H376" t="s">
        <v>424</v>
      </c>
      <c r="I376">
        <v>0</v>
      </c>
      <c r="J376">
        <v>0</v>
      </c>
      <c r="K376">
        <v>0</v>
      </c>
      <c r="L376" s="8">
        <v>20982</v>
      </c>
      <c r="M376" s="8">
        <v>20982</v>
      </c>
    </row>
    <row r="377" spans="1:13" x14ac:dyDescent="0.25">
      <c r="A377">
        <v>0</v>
      </c>
      <c r="B377" s="40">
        <f t="shared" si="44"/>
        <v>42856</v>
      </c>
      <c r="C377">
        <v>5</v>
      </c>
      <c r="D377">
        <f t="shared" si="45"/>
        <v>2017</v>
      </c>
      <c r="E377" t="s">
        <v>430</v>
      </c>
      <c r="F377" t="s">
        <v>341</v>
      </c>
      <c r="G377" t="s">
        <v>37</v>
      </c>
      <c r="H377" t="s">
        <v>423</v>
      </c>
      <c r="I377">
        <v>137</v>
      </c>
      <c r="J377">
        <v>146</v>
      </c>
      <c r="K377">
        <v>283</v>
      </c>
      <c r="L377" s="8">
        <v>63824</v>
      </c>
      <c r="M377" s="8">
        <v>64107</v>
      </c>
    </row>
    <row r="378" spans="1:13" x14ac:dyDescent="0.25">
      <c r="A378">
        <v>0</v>
      </c>
      <c r="B378" s="40">
        <f t="shared" si="44"/>
        <v>42856</v>
      </c>
      <c r="C378">
        <v>5</v>
      </c>
      <c r="D378">
        <f t="shared" si="45"/>
        <v>2017</v>
      </c>
      <c r="E378" t="s">
        <v>430</v>
      </c>
      <c r="F378" t="s">
        <v>341</v>
      </c>
      <c r="G378" t="s">
        <v>37</v>
      </c>
      <c r="H378" t="s">
        <v>424</v>
      </c>
      <c r="I378">
        <v>0</v>
      </c>
      <c r="J378">
        <v>0</v>
      </c>
      <c r="K378">
        <v>0</v>
      </c>
      <c r="L378" s="8">
        <v>21710</v>
      </c>
      <c r="M378" s="8">
        <v>21710</v>
      </c>
    </row>
    <row r="379" spans="1:13" x14ac:dyDescent="0.25">
      <c r="A379">
        <v>0</v>
      </c>
      <c r="B379" s="40">
        <f t="shared" si="44"/>
        <v>42856</v>
      </c>
      <c r="C379">
        <v>5</v>
      </c>
      <c r="D379">
        <f t="shared" si="45"/>
        <v>2017</v>
      </c>
      <c r="E379" t="s">
        <v>430</v>
      </c>
      <c r="F379" t="s">
        <v>126</v>
      </c>
      <c r="G379" t="s">
        <v>37</v>
      </c>
      <c r="H379" t="s">
        <v>423</v>
      </c>
      <c r="I379">
        <v>114</v>
      </c>
      <c r="J379">
        <v>65</v>
      </c>
      <c r="K379">
        <v>179</v>
      </c>
      <c r="L379" s="8">
        <v>25096</v>
      </c>
      <c r="M379" s="8">
        <v>25275</v>
      </c>
    </row>
    <row r="380" spans="1:13" x14ac:dyDescent="0.25">
      <c r="A380">
        <v>0</v>
      </c>
      <c r="B380" s="40">
        <f t="shared" si="44"/>
        <v>42856</v>
      </c>
      <c r="C380">
        <v>5</v>
      </c>
      <c r="D380">
        <f t="shared" si="45"/>
        <v>2017</v>
      </c>
      <c r="E380" t="s">
        <v>430</v>
      </c>
      <c r="F380" t="s">
        <v>126</v>
      </c>
      <c r="G380" t="s">
        <v>37</v>
      </c>
      <c r="H380" t="s">
        <v>424</v>
      </c>
      <c r="I380">
        <v>0</v>
      </c>
      <c r="J380">
        <v>0</v>
      </c>
      <c r="K380">
        <v>0</v>
      </c>
      <c r="L380" s="8">
        <v>9947</v>
      </c>
      <c r="M380" s="8">
        <v>9947</v>
      </c>
    </row>
    <row r="381" spans="1:13" x14ac:dyDescent="0.25">
      <c r="A381">
        <v>0</v>
      </c>
      <c r="B381" s="40">
        <f t="shared" si="44"/>
        <v>42856</v>
      </c>
      <c r="C381">
        <v>5</v>
      </c>
      <c r="D381">
        <f t="shared" si="45"/>
        <v>2017</v>
      </c>
      <c r="E381" t="s">
        <v>430</v>
      </c>
      <c r="F381" t="s">
        <v>342</v>
      </c>
      <c r="G381" t="s">
        <v>37</v>
      </c>
      <c r="H381" t="s">
        <v>423</v>
      </c>
      <c r="I381" s="8">
        <v>9822</v>
      </c>
      <c r="J381" s="8">
        <v>4284</v>
      </c>
      <c r="K381" s="8">
        <v>14106</v>
      </c>
      <c r="L381" s="8">
        <v>1373338</v>
      </c>
      <c r="M381" s="8">
        <v>1387444</v>
      </c>
    </row>
    <row r="382" spans="1:13" x14ac:dyDescent="0.25">
      <c r="A382">
        <v>0</v>
      </c>
      <c r="B382" s="40">
        <f t="shared" si="44"/>
        <v>42856</v>
      </c>
      <c r="C382">
        <v>5</v>
      </c>
      <c r="D382">
        <f t="shared" si="45"/>
        <v>2017</v>
      </c>
      <c r="E382" t="s">
        <v>430</v>
      </c>
      <c r="F382" t="s">
        <v>342</v>
      </c>
      <c r="G382" t="s">
        <v>37</v>
      </c>
      <c r="H382" t="s">
        <v>424</v>
      </c>
      <c r="I382">
        <v>8</v>
      </c>
      <c r="J382">
        <v>1</v>
      </c>
      <c r="K382">
        <v>9</v>
      </c>
      <c r="L382" s="8">
        <v>188264</v>
      </c>
      <c r="M382" s="8">
        <v>188273</v>
      </c>
    </row>
    <row r="383" spans="1:13" x14ac:dyDescent="0.25">
      <c r="A383">
        <v>0</v>
      </c>
      <c r="B383" s="40">
        <f t="shared" si="44"/>
        <v>42856</v>
      </c>
      <c r="C383">
        <v>5</v>
      </c>
      <c r="D383">
        <f t="shared" si="45"/>
        <v>2017</v>
      </c>
      <c r="E383" t="s">
        <v>430</v>
      </c>
      <c r="F383" t="s">
        <v>343</v>
      </c>
      <c r="G383" t="s">
        <v>37</v>
      </c>
      <c r="H383" t="s">
        <v>423</v>
      </c>
      <c r="I383">
        <v>655</v>
      </c>
      <c r="J383">
        <v>327</v>
      </c>
      <c r="K383">
        <v>982</v>
      </c>
      <c r="L383" s="8">
        <v>179863</v>
      </c>
      <c r="M383" s="8">
        <v>180845</v>
      </c>
    </row>
    <row r="384" spans="1:13" x14ac:dyDescent="0.25">
      <c r="A384">
        <v>0</v>
      </c>
      <c r="B384" s="40">
        <f t="shared" si="44"/>
        <v>42856</v>
      </c>
      <c r="C384">
        <v>5</v>
      </c>
      <c r="D384">
        <f t="shared" si="45"/>
        <v>2017</v>
      </c>
      <c r="E384" t="s">
        <v>430</v>
      </c>
      <c r="F384" t="s">
        <v>343</v>
      </c>
      <c r="G384" t="s">
        <v>37</v>
      </c>
      <c r="H384" t="s">
        <v>424</v>
      </c>
      <c r="I384">
        <v>1</v>
      </c>
      <c r="J384">
        <v>0</v>
      </c>
      <c r="K384">
        <v>1</v>
      </c>
      <c r="L384" s="8">
        <v>54440</v>
      </c>
      <c r="M384" s="8">
        <v>54441</v>
      </c>
    </row>
    <row r="385" spans="1:13" x14ac:dyDescent="0.25">
      <c r="A385">
        <v>0</v>
      </c>
      <c r="B385" s="40">
        <f t="shared" si="44"/>
        <v>42856</v>
      </c>
      <c r="C385">
        <v>5</v>
      </c>
      <c r="D385">
        <f t="shared" si="45"/>
        <v>2017</v>
      </c>
      <c r="E385" t="s">
        <v>430</v>
      </c>
      <c r="F385" t="s">
        <v>344</v>
      </c>
      <c r="G385" t="s">
        <v>37</v>
      </c>
      <c r="H385" t="s">
        <v>423</v>
      </c>
      <c r="I385">
        <v>37</v>
      </c>
      <c r="J385">
        <v>23</v>
      </c>
      <c r="K385">
        <v>60</v>
      </c>
      <c r="L385" s="8">
        <v>29811</v>
      </c>
      <c r="M385" s="8">
        <v>29871</v>
      </c>
    </row>
    <row r="386" spans="1:13" x14ac:dyDescent="0.25">
      <c r="A386">
        <v>0</v>
      </c>
      <c r="B386" s="40">
        <f t="shared" si="44"/>
        <v>42856</v>
      </c>
      <c r="C386">
        <v>5</v>
      </c>
      <c r="D386">
        <f t="shared" si="45"/>
        <v>2017</v>
      </c>
      <c r="E386" t="s">
        <v>430</v>
      </c>
      <c r="F386" t="s">
        <v>344</v>
      </c>
      <c r="G386" t="s">
        <v>37</v>
      </c>
      <c r="H386" t="s">
        <v>424</v>
      </c>
      <c r="I386">
        <v>0</v>
      </c>
      <c r="J386">
        <v>0</v>
      </c>
      <c r="K386">
        <v>0</v>
      </c>
      <c r="L386" s="8">
        <v>14667</v>
      </c>
      <c r="M386" s="8">
        <v>14667</v>
      </c>
    </row>
    <row r="387" spans="1:13" x14ac:dyDescent="0.25">
      <c r="A387">
        <v>0</v>
      </c>
      <c r="B387" s="40">
        <f t="shared" si="44"/>
        <v>42856</v>
      </c>
      <c r="C387">
        <v>5</v>
      </c>
      <c r="D387">
        <f t="shared" si="45"/>
        <v>2017</v>
      </c>
      <c r="E387" t="s">
        <v>430</v>
      </c>
      <c r="F387" t="s">
        <v>345</v>
      </c>
      <c r="G387" t="s">
        <v>37</v>
      </c>
      <c r="H387" t="s">
        <v>423</v>
      </c>
      <c r="I387">
        <v>24</v>
      </c>
      <c r="J387">
        <v>29</v>
      </c>
      <c r="K387">
        <v>53</v>
      </c>
      <c r="L387" s="8">
        <v>15369</v>
      </c>
      <c r="M387" s="8">
        <v>15422</v>
      </c>
    </row>
    <row r="388" spans="1:13" x14ac:dyDescent="0.25">
      <c r="A388">
        <v>0</v>
      </c>
      <c r="B388" s="40">
        <f t="shared" si="44"/>
        <v>42856</v>
      </c>
      <c r="C388">
        <v>5</v>
      </c>
      <c r="D388">
        <f t="shared" si="45"/>
        <v>2017</v>
      </c>
      <c r="E388" t="s">
        <v>430</v>
      </c>
      <c r="F388" t="s">
        <v>345</v>
      </c>
      <c r="G388" t="s">
        <v>37</v>
      </c>
      <c r="H388" t="s">
        <v>424</v>
      </c>
      <c r="I388">
        <v>0</v>
      </c>
      <c r="J388">
        <v>0</v>
      </c>
      <c r="K388">
        <v>0</v>
      </c>
      <c r="L388" s="8">
        <v>8368</v>
      </c>
      <c r="M388" s="8">
        <v>8368</v>
      </c>
    </row>
    <row r="389" spans="1:13" x14ac:dyDescent="0.25">
      <c r="A389">
        <v>0</v>
      </c>
      <c r="B389" s="40">
        <f t="shared" si="44"/>
        <v>42856</v>
      </c>
      <c r="C389">
        <v>5</v>
      </c>
      <c r="D389">
        <f t="shared" si="45"/>
        <v>2017</v>
      </c>
      <c r="E389" t="s">
        <v>430</v>
      </c>
      <c r="F389" t="s">
        <v>346</v>
      </c>
      <c r="G389" t="s">
        <v>37</v>
      </c>
      <c r="H389" t="s">
        <v>423</v>
      </c>
      <c r="I389">
        <v>60</v>
      </c>
      <c r="J389">
        <v>52</v>
      </c>
      <c r="K389">
        <v>112</v>
      </c>
      <c r="L389" s="8">
        <v>58051</v>
      </c>
      <c r="M389" s="8">
        <v>58163</v>
      </c>
    </row>
    <row r="390" spans="1:13" x14ac:dyDescent="0.25">
      <c r="A390">
        <v>0</v>
      </c>
      <c r="B390" s="40">
        <f t="shared" si="44"/>
        <v>42856</v>
      </c>
      <c r="C390">
        <v>5</v>
      </c>
      <c r="D390">
        <f t="shared" si="45"/>
        <v>2017</v>
      </c>
      <c r="E390" t="s">
        <v>430</v>
      </c>
      <c r="F390" t="s">
        <v>346</v>
      </c>
      <c r="G390" t="s">
        <v>37</v>
      </c>
      <c r="H390" t="s">
        <v>424</v>
      </c>
      <c r="I390">
        <v>0</v>
      </c>
      <c r="J390">
        <v>0</v>
      </c>
      <c r="K390">
        <v>0</v>
      </c>
      <c r="L390" s="8">
        <v>26484</v>
      </c>
      <c r="M390" s="8">
        <v>26484</v>
      </c>
    </row>
    <row r="391" spans="1:13" x14ac:dyDescent="0.25">
      <c r="A391">
        <v>1</v>
      </c>
      <c r="B391" s="40">
        <f t="shared" si="44"/>
        <v>42856</v>
      </c>
      <c r="C391">
        <v>5</v>
      </c>
      <c r="D391">
        <f t="shared" si="45"/>
        <v>2017</v>
      </c>
      <c r="E391" t="s">
        <v>430</v>
      </c>
      <c r="F391" t="s">
        <v>53</v>
      </c>
      <c r="G391" t="s">
        <v>37</v>
      </c>
      <c r="H391" t="s">
        <v>423</v>
      </c>
      <c r="I391">
        <v>1</v>
      </c>
      <c r="J391">
        <v>6</v>
      </c>
      <c r="K391">
        <v>7</v>
      </c>
      <c r="L391" s="8">
        <v>8055</v>
      </c>
      <c r="M391" s="8">
        <v>8062</v>
      </c>
    </row>
    <row r="392" spans="1:13" x14ac:dyDescent="0.25">
      <c r="A392">
        <v>1</v>
      </c>
      <c r="B392" s="40">
        <f t="shared" si="44"/>
        <v>42856</v>
      </c>
      <c r="C392">
        <v>5</v>
      </c>
      <c r="D392">
        <f t="shared" si="45"/>
        <v>2017</v>
      </c>
      <c r="E392" t="s">
        <v>430</v>
      </c>
      <c r="F392" t="s">
        <v>53</v>
      </c>
      <c r="G392" t="s">
        <v>37</v>
      </c>
      <c r="H392" t="s">
        <v>424</v>
      </c>
      <c r="I392">
        <v>0</v>
      </c>
      <c r="J392">
        <v>0</v>
      </c>
      <c r="K392">
        <v>0</v>
      </c>
      <c r="L392" s="8">
        <v>4776</v>
      </c>
      <c r="M392" s="8">
        <v>4776</v>
      </c>
    </row>
    <row r="393" spans="1:13" x14ac:dyDescent="0.25">
      <c r="A393">
        <v>0</v>
      </c>
      <c r="B393" s="40">
        <f t="shared" si="44"/>
        <v>42856</v>
      </c>
      <c r="C393">
        <v>5</v>
      </c>
      <c r="D393">
        <f t="shared" si="45"/>
        <v>2017</v>
      </c>
      <c r="E393" t="s">
        <v>430</v>
      </c>
      <c r="F393" t="s">
        <v>347</v>
      </c>
      <c r="G393" t="s">
        <v>37</v>
      </c>
      <c r="H393" t="s">
        <v>423</v>
      </c>
      <c r="I393">
        <v>72</v>
      </c>
      <c r="J393">
        <v>69</v>
      </c>
      <c r="K393">
        <v>141</v>
      </c>
      <c r="L393" s="8">
        <v>46246</v>
      </c>
      <c r="M393" s="8">
        <v>46387</v>
      </c>
    </row>
    <row r="394" spans="1:13" x14ac:dyDescent="0.25">
      <c r="A394">
        <v>0</v>
      </c>
      <c r="B394" s="40">
        <f t="shared" si="44"/>
        <v>42856</v>
      </c>
      <c r="C394">
        <v>5</v>
      </c>
      <c r="D394">
        <f t="shared" si="45"/>
        <v>2017</v>
      </c>
      <c r="E394" t="s">
        <v>430</v>
      </c>
      <c r="F394" t="s">
        <v>347</v>
      </c>
      <c r="G394" t="s">
        <v>37</v>
      </c>
      <c r="H394" t="s">
        <v>424</v>
      </c>
      <c r="I394">
        <v>0</v>
      </c>
      <c r="J394">
        <v>0</v>
      </c>
      <c r="K394">
        <v>0</v>
      </c>
      <c r="L394" s="8">
        <v>20575</v>
      </c>
      <c r="M394" s="8">
        <v>20575</v>
      </c>
    </row>
    <row r="395" spans="1:13" x14ac:dyDescent="0.25">
      <c r="A395">
        <v>0</v>
      </c>
      <c r="B395" s="40">
        <f t="shared" si="44"/>
        <v>42856</v>
      </c>
      <c r="C395">
        <v>5</v>
      </c>
      <c r="D395">
        <f t="shared" si="45"/>
        <v>2017</v>
      </c>
      <c r="E395" t="s">
        <v>430</v>
      </c>
      <c r="F395" t="s">
        <v>348</v>
      </c>
      <c r="G395" t="s">
        <v>37</v>
      </c>
      <c r="H395" t="s">
        <v>423</v>
      </c>
      <c r="I395">
        <v>4</v>
      </c>
      <c r="J395">
        <v>20</v>
      </c>
      <c r="K395">
        <v>24</v>
      </c>
      <c r="L395" s="8">
        <v>27153</v>
      </c>
      <c r="M395" s="8">
        <v>27177</v>
      </c>
    </row>
    <row r="396" spans="1:13" x14ac:dyDescent="0.25">
      <c r="A396">
        <v>0</v>
      </c>
      <c r="B396" s="40">
        <f t="shared" si="44"/>
        <v>42856</v>
      </c>
      <c r="C396">
        <v>5</v>
      </c>
      <c r="D396">
        <f t="shared" si="45"/>
        <v>2017</v>
      </c>
      <c r="E396" t="s">
        <v>430</v>
      </c>
      <c r="F396" t="s">
        <v>348</v>
      </c>
      <c r="G396" t="s">
        <v>37</v>
      </c>
      <c r="H396" t="s">
        <v>424</v>
      </c>
      <c r="I396">
        <v>0</v>
      </c>
      <c r="J396">
        <v>0</v>
      </c>
      <c r="K396">
        <v>0</v>
      </c>
      <c r="L396" s="8">
        <v>17334</v>
      </c>
      <c r="M396" s="8">
        <v>17334</v>
      </c>
    </row>
    <row r="397" spans="1:13" x14ac:dyDescent="0.25">
      <c r="A397">
        <v>0</v>
      </c>
      <c r="B397" s="40">
        <f t="shared" si="44"/>
        <v>42856</v>
      </c>
      <c r="C397">
        <v>5</v>
      </c>
      <c r="D397">
        <f t="shared" si="45"/>
        <v>2017</v>
      </c>
      <c r="E397" t="s">
        <v>430</v>
      </c>
      <c r="F397" t="s">
        <v>349</v>
      </c>
      <c r="G397" t="s">
        <v>37</v>
      </c>
      <c r="H397" t="s">
        <v>423</v>
      </c>
      <c r="I397">
        <v>15</v>
      </c>
      <c r="J397">
        <v>10</v>
      </c>
      <c r="K397">
        <v>25</v>
      </c>
      <c r="L397" s="8">
        <v>16039</v>
      </c>
      <c r="M397" s="8">
        <v>16064</v>
      </c>
    </row>
    <row r="398" spans="1:13" x14ac:dyDescent="0.25">
      <c r="A398">
        <v>0</v>
      </c>
      <c r="B398" s="40">
        <f t="shared" si="44"/>
        <v>42856</v>
      </c>
      <c r="C398">
        <v>5</v>
      </c>
      <c r="D398">
        <f t="shared" si="45"/>
        <v>2017</v>
      </c>
      <c r="E398" t="s">
        <v>430</v>
      </c>
      <c r="F398" t="s">
        <v>349</v>
      </c>
      <c r="G398" t="s">
        <v>37</v>
      </c>
      <c r="H398" t="s">
        <v>424</v>
      </c>
      <c r="I398">
        <v>0</v>
      </c>
      <c r="J398">
        <v>0</v>
      </c>
      <c r="K398">
        <v>0</v>
      </c>
      <c r="L398" s="8">
        <v>7956</v>
      </c>
      <c r="M398" s="8">
        <v>7956</v>
      </c>
    </row>
    <row r="399" spans="1:13" x14ac:dyDescent="0.25">
      <c r="A399">
        <v>0</v>
      </c>
      <c r="B399" s="40">
        <f t="shared" si="44"/>
        <v>42856</v>
      </c>
      <c r="C399">
        <v>5</v>
      </c>
      <c r="D399">
        <f t="shared" si="45"/>
        <v>2017</v>
      </c>
      <c r="E399" t="s">
        <v>430</v>
      </c>
      <c r="F399" t="s">
        <v>426</v>
      </c>
      <c r="G399" t="s">
        <v>37</v>
      </c>
      <c r="H399" t="s">
        <v>423</v>
      </c>
      <c r="I399">
        <v>4</v>
      </c>
      <c r="J399">
        <v>4</v>
      </c>
      <c r="K399">
        <v>8</v>
      </c>
      <c r="L399" s="8">
        <v>9837</v>
      </c>
      <c r="M399" s="8">
        <v>9845</v>
      </c>
    </row>
    <row r="400" spans="1:13" x14ac:dyDescent="0.25">
      <c r="A400">
        <v>0</v>
      </c>
      <c r="B400" s="40">
        <f t="shared" si="44"/>
        <v>42856</v>
      </c>
      <c r="C400">
        <v>5</v>
      </c>
      <c r="D400">
        <f t="shared" si="45"/>
        <v>2017</v>
      </c>
      <c r="E400" t="s">
        <v>430</v>
      </c>
      <c r="F400" t="s">
        <v>426</v>
      </c>
      <c r="G400" t="s">
        <v>37</v>
      </c>
      <c r="H400" t="s">
        <v>424</v>
      </c>
      <c r="I400">
        <v>0</v>
      </c>
      <c r="J400">
        <v>0</v>
      </c>
      <c r="K400">
        <v>0</v>
      </c>
      <c r="L400" s="8">
        <v>5951</v>
      </c>
      <c r="M400" s="8">
        <v>5951</v>
      </c>
    </row>
    <row r="401" spans="1:13" x14ac:dyDescent="0.25">
      <c r="A401">
        <v>0</v>
      </c>
      <c r="B401" s="40">
        <f t="shared" si="44"/>
        <v>42856</v>
      </c>
      <c r="C401">
        <v>5</v>
      </c>
      <c r="D401">
        <f t="shared" si="45"/>
        <v>2017</v>
      </c>
      <c r="E401" t="s">
        <v>430</v>
      </c>
      <c r="F401" t="s">
        <v>350</v>
      </c>
      <c r="G401" t="s">
        <v>37</v>
      </c>
      <c r="H401" t="s">
        <v>423</v>
      </c>
      <c r="I401">
        <v>996</v>
      </c>
      <c r="J401">
        <v>909</v>
      </c>
      <c r="K401" s="8">
        <v>1905</v>
      </c>
      <c r="L401" s="8">
        <v>543229</v>
      </c>
      <c r="M401" s="8">
        <v>545134</v>
      </c>
    </row>
    <row r="402" spans="1:13" x14ac:dyDescent="0.25">
      <c r="A402">
        <v>0</v>
      </c>
      <c r="B402" s="40">
        <f t="shared" si="44"/>
        <v>42856</v>
      </c>
      <c r="C402">
        <v>5</v>
      </c>
      <c r="D402">
        <f t="shared" si="45"/>
        <v>2017</v>
      </c>
      <c r="E402" t="s">
        <v>430</v>
      </c>
      <c r="F402" t="s">
        <v>350</v>
      </c>
      <c r="G402" t="s">
        <v>37</v>
      </c>
      <c r="H402" t="s">
        <v>424</v>
      </c>
      <c r="I402">
        <v>0</v>
      </c>
      <c r="J402">
        <v>0</v>
      </c>
      <c r="K402">
        <v>0</v>
      </c>
      <c r="L402" s="8">
        <v>142711</v>
      </c>
      <c r="M402" s="8">
        <v>142711</v>
      </c>
    </row>
    <row r="403" spans="1:13" x14ac:dyDescent="0.25">
      <c r="A403">
        <v>0</v>
      </c>
      <c r="B403" s="40">
        <f t="shared" si="44"/>
        <v>42856</v>
      </c>
      <c r="C403">
        <v>5</v>
      </c>
      <c r="D403">
        <f t="shared" si="45"/>
        <v>2017</v>
      </c>
      <c r="E403" t="s">
        <v>430</v>
      </c>
      <c r="F403" t="s">
        <v>41</v>
      </c>
      <c r="G403" t="s">
        <v>37</v>
      </c>
      <c r="H403" t="s">
        <v>423</v>
      </c>
      <c r="I403">
        <v>121</v>
      </c>
      <c r="J403">
        <v>44</v>
      </c>
      <c r="K403">
        <v>165</v>
      </c>
      <c r="L403" s="8">
        <v>14297</v>
      </c>
      <c r="M403" s="8">
        <v>14462</v>
      </c>
    </row>
    <row r="404" spans="1:13" x14ac:dyDescent="0.25">
      <c r="A404">
        <v>0</v>
      </c>
      <c r="B404" s="40">
        <f t="shared" si="44"/>
        <v>42856</v>
      </c>
      <c r="C404">
        <v>5</v>
      </c>
      <c r="D404">
        <f t="shared" si="45"/>
        <v>2017</v>
      </c>
      <c r="E404" t="s">
        <v>430</v>
      </c>
      <c r="F404" t="s">
        <v>41</v>
      </c>
      <c r="G404" t="s">
        <v>37</v>
      </c>
      <c r="H404" t="s">
        <v>424</v>
      </c>
      <c r="I404">
        <v>0</v>
      </c>
      <c r="J404">
        <v>0</v>
      </c>
      <c r="K404">
        <v>0</v>
      </c>
      <c r="L404" s="8">
        <v>5822</v>
      </c>
      <c r="M404" s="8">
        <v>5822</v>
      </c>
    </row>
    <row r="405" spans="1:13" x14ac:dyDescent="0.25">
      <c r="A405">
        <v>0</v>
      </c>
      <c r="B405" s="40">
        <f t="shared" si="44"/>
        <v>42856</v>
      </c>
      <c r="C405">
        <v>5</v>
      </c>
      <c r="D405">
        <f t="shared" si="45"/>
        <v>2017</v>
      </c>
      <c r="E405" t="s">
        <v>430</v>
      </c>
      <c r="F405" t="s">
        <v>351</v>
      </c>
      <c r="G405" t="s">
        <v>37</v>
      </c>
      <c r="H405" t="s">
        <v>423</v>
      </c>
      <c r="I405">
        <v>165</v>
      </c>
      <c r="J405">
        <v>129</v>
      </c>
      <c r="K405">
        <v>294</v>
      </c>
      <c r="L405" s="8">
        <v>91339</v>
      </c>
      <c r="M405" s="8">
        <v>91633</v>
      </c>
    </row>
    <row r="406" spans="1:13" x14ac:dyDescent="0.25">
      <c r="A406">
        <v>0</v>
      </c>
      <c r="B406" s="40">
        <f t="shared" si="44"/>
        <v>42856</v>
      </c>
      <c r="C406">
        <v>5</v>
      </c>
      <c r="D406">
        <f t="shared" si="45"/>
        <v>2017</v>
      </c>
      <c r="E406" t="s">
        <v>430</v>
      </c>
      <c r="F406" t="s">
        <v>351</v>
      </c>
      <c r="G406" t="s">
        <v>37</v>
      </c>
      <c r="H406" t="s">
        <v>424</v>
      </c>
      <c r="I406">
        <v>1</v>
      </c>
      <c r="J406">
        <v>0</v>
      </c>
      <c r="K406">
        <v>1</v>
      </c>
      <c r="L406" s="8">
        <v>32827</v>
      </c>
      <c r="M406" s="8">
        <v>32828</v>
      </c>
    </row>
    <row r="407" spans="1:13" x14ac:dyDescent="0.25">
      <c r="A407">
        <v>0</v>
      </c>
      <c r="B407" s="40">
        <f t="shared" si="44"/>
        <v>42856</v>
      </c>
      <c r="C407">
        <v>5</v>
      </c>
      <c r="D407">
        <f t="shared" si="45"/>
        <v>2017</v>
      </c>
      <c r="E407" t="s">
        <v>430</v>
      </c>
      <c r="F407" t="s">
        <v>352</v>
      </c>
      <c r="G407" t="s">
        <v>37</v>
      </c>
      <c r="H407" t="s">
        <v>423</v>
      </c>
      <c r="I407">
        <v>9</v>
      </c>
      <c r="J407">
        <v>7</v>
      </c>
      <c r="K407">
        <v>16</v>
      </c>
      <c r="L407" s="8">
        <v>8771</v>
      </c>
      <c r="M407" s="8">
        <v>8787</v>
      </c>
    </row>
    <row r="408" spans="1:13" x14ac:dyDescent="0.25">
      <c r="A408">
        <v>0</v>
      </c>
      <c r="B408" s="40">
        <f t="shared" si="44"/>
        <v>42856</v>
      </c>
      <c r="C408">
        <v>5</v>
      </c>
      <c r="D408">
        <f t="shared" si="45"/>
        <v>2017</v>
      </c>
      <c r="E408" t="s">
        <v>430</v>
      </c>
      <c r="F408" t="s">
        <v>352</v>
      </c>
      <c r="G408" t="s">
        <v>37</v>
      </c>
      <c r="H408" t="s">
        <v>424</v>
      </c>
      <c r="I408">
        <v>0</v>
      </c>
      <c r="J408">
        <v>0</v>
      </c>
      <c r="K408">
        <v>0</v>
      </c>
      <c r="L408" s="8">
        <v>4081</v>
      </c>
      <c r="M408" s="8">
        <v>4081</v>
      </c>
    </row>
    <row r="409" spans="1:13" x14ac:dyDescent="0.25">
      <c r="A409">
        <v>0</v>
      </c>
      <c r="B409" s="40">
        <f t="shared" si="44"/>
        <v>42856</v>
      </c>
      <c r="C409">
        <v>5</v>
      </c>
      <c r="D409">
        <f t="shared" si="45"/>
        <v>2017</v>
      </c>
      <c r="E409" t="s">
        <v>430</v>
      </c>
      <c r="F409" t="s">
        <v>146</v>
      </c>
      <c r="G409" t="s">
        <v>37</v>
      </c>
      <c r="H409" t="s">
        <v>423</v>
      </c>
      <c r="I409" s="8">
        <v>1768</v>
      </c>
      <c r="J409">
        <v>970</v>
      </c>
      <c r="K409" s="8">
        <v>2738</v>
      </c>
      <c r="L409" s="8">
        <v>526097</v>
      </c>
      <c r="M409" s="8">
        <v>528835</v>
      </c>
    </row>
    <row r="410" spans="1:13" x14ac:dyDescent="0.25">
      <c r="A410">
        <v>0</v>
      </c>
      <c r="B410" s="40">
        <f t="shared" si="44"/>
        <v>42856</v>
      </c>
      <c r="C410">
        <v>5</v>
      </c>
      <c r="D410">
        <f t="shared" si="45"/>
        <v>2017</v>
      </c>
      <c r="E410" t="s">
        <v>430</v>
      </c>
      <c r="F410" t="s">
        <v>146</v>
      </c>
      <c r="G410" t="s">
        <v>37</v>
      </c>
      <c r="H410" t="s">
        <v>424</v>
      </c>
      <c r="I410">
        <v>1</v>
      </c>
      <c r="J410">
        <v>0</v>
      </c>
      <c r="K410">
        <v>1</v>
      </c>
      <c r="L410" s="8">
        <v>125408</v>
      </c>
      <c r="M410" s="8">
        <v>125409</v>
      </c>
    </row>
    <row r="411" spans="1:13" x14ac:dyDescent="0.25">
      <c r="A411">
        <v>1</v>
      </c>
      <c r="B411" s="40">
        <f t="shared" si="44"/>
        <v>42856</v>
      </c>
      <c r="C411">
        <v>5</v>
      </c>
      <c r="D411">
        <f t="shared" si="45"/>
        <v>2017</v>
      </c>
      <c r="E411" t="s">
        <v>430</v>
      </c>
      <c r="F411" t="s">
        <v>42</v>
      </c>
      <c r="G411" t="s">
        <v>37</v>
      </c>
      <c r="H411" t="s">
        <v>423</v>
      </c>
      <c r="I411">
        <v>267</v>
      </c>
      <c r="J411">
        <v>258</v>
      </c>
      <c r="K411">
        <v>525</v>
      </c>
      <c r="L411" s="8">
        <v>306665</v>
      </c>
      <c r="M411" s="8">
        <v>307190</v>
      </c>
    </row>
    <row r="412" spans="1:13" x14ac:dyDescent="0.25">
      <c r="A412">
        <v>1</v>
      </c>
      <c r="B412" s="40">
        <f t="shared" ref="B412:B475" si="46">DATE(D412,C412,1)</f>
        <v>42856</v>
      </c>
      <c r="C412">
        <v>5</v>
      </c>
      <c r="D412">
        <f t="shared" ref="D412:D475" si="47">VALUE(RIGHT(E412,4))</f>
        <v>2017</v>
      </c>
      <c r="E412" t="s">
        <v>430</v>
      </c>
      <c r="F412" t="s">
        <v>42</v>
      </c>
      <c r="G412" t="s">
        <v>37</v>
      </c>
      <c r="H412" t="s">
        <v>424</v>
      </c>
      <c r="I412">
        <v>1</v>
      </c>
      <c r="J412">
        <v>0</v>
      </c>
      <c r="K412">
        <v>1</v>
      </c>
      <c r="L412" s="8">
        <v>94627</v>
      </c>
      <c r="M412" s="8">
        <v>94628</v>
      </c>
    </row>
    <row r="413" spans="1:13" x14ac:dyDescent="0.25">
      <c r="A413">
        <v>1</v>
      </c>
      <c r="B413" s="40">
        <f t="shared" si="46"/>
        <v>42856</v>
      </c>
      <c r="C413">
        <v>5</v>
      </c>
      <c r="D413">
        <f t="shared" si="47"/>
        <v>2017</v>
      </c>
      <c r="E413" t="s">
        <v>430</v>
      </c>
      <c r="F413" t="s">
        <v>353</v>
      </c>
      <c r="G413" t="s">
        <v>37</v>
      </c>
      <c r="H413" t="s">
        <v>423</v>
      </c>
      <c r="I413">
        <v>9</v>
      </c>
      <c r="J413">
        <v>26</v>
      </c>
      <c r="K413">
        <v>35</v>
      </c>
      <c r="L413" s="8">
        <v>32529</v>
      </c>
      <c r="M413" s="8">
        <v>32564</v>
      </c>
    </row>
    <row r="414" spans="1:13" x14ac:dyDescent="0.25">
      <c r="A414">
        <v>1</v>
      </c>
      <c r="B414" s="40">
        <f t="shared" si="46"/>
        <v>42856</v>
      </c>
      <c r="C414">
        <v>5</v>
      </c>
      <c r="D414">
        <f t="shared" si="47"/>
        <v>2017</v>
      </c>
      <c r="E414" t="s">
        <v>430</v>
      </c>
      <c r="F414" t="s">
        <v>353</v>
      </c>
      <c r="G414" t="s">
        <v>37</v>
      </c>
      <c r="H414" t="s">
        <v>424</v>
      </c>
      <c r="I414">
        <v>0</v>
      </c>
      <c r="J414">
        <v>0</v>
      </c>
      <c r="K414">
        <v>0</v>
      </c>
      <c r="L414" s="8">
        <v>19311</v>
      </c>
      <c r="M414" s="8">
        <v>19311</v>
      </c>
    </row>
    <row r="415" spans="1:13" x14ac:dyDescent="0.25">
      <c r="A415">
        <v>0</v>
      </c>
      <c r="B415" s="40">
        <f t="shared" si="46"/>
        <v>42856</v>
      </c>
      <c r="C415">
        <v>5</v>
      </c>
      <c r="D415">
        <f t="shared" si="47"/>
        <v>2017</v>
      </c>
      <c r="E415" t="s">
        <v>430</v>
      </c>
      <c r="F415" t="s">
        <v>354</v>
      </c>
      <c r="G415" t="s">
        <v>37</v>
      </c>
      <c r="H415" t="s">
        <v>423</v>
      </c>
      <c r="I415">
        <v>433</v>
      </c>
      <c r="J415">
        <v>377</v>
      </c>
      <c r="K415">
        <v>810</v>
      </c>
      <c r="L415" s="8">
        <v>193897</v>
      </c>
      <c r="M415" s="8">
        <v>194707</v>
      </c>
    </row>
    <row r="416" spans="1:13" x14ac:dyDescent="0.25">
      <c r="A416">
        <v>0</v>
      </c>
      <c r="B416" s="40">
        <f t="shared" si="46"/>
        <v>42856</v>
      </c>
      <c r="C416">
        <v>5</v>
      </c>
      <c r="D416">
        <f t="shared" si="47"/>
        <v>2017</v>
      </c>
      <c r="E416" t="s">
        <v>430</v>
      </c>
      <c r="F416" t="s">
        <v>354</v>
      </c>
      <c r="G416" t="s">
        <v>37</v>
      </c>
      <c r="H416" t="s">
        <v>424</v>
      </c>
      <c r="I416">
        <v>0</v>
      </c>
      <c r="J416">
        <v>0</v>
      </c>
      <c r="K416">
        <v>0</v>
      </c>
      <c r="L416" s="8">
        <v>55738</v>
      </c>
      <c r="M416" s="8">
        <v>55738</v>
      </c>
    </row>
    <row r="417" spans="1:13" x14ac:dyDescent="0.25">
      <c r="A417">
        <v>0</v>
      </c>
      <c r="B417" s="40">
        <f t="shared" si="46"/>
        <v>42856</v>
      </c>
      <c r="C417">
        <v>5</v>
      </c>
      <c r="D417">
        <f t="shared" si="47"/>
        <v>2017</v>
      </c>
      <c r="E417" t="s">
        <v>430</v>
      </c>
      <c r="F417" t="s">
        <v>355</v>
      </c>
      <c r="G417" t="s">
        <v>37</v>
      </c>
      <c r="H417" t="s">
        <v>423</v>
      </c>
      <c r="I417">
        <v>2</v>
      </c>
      <c r="J417">
        <v>3</v>
      </c>
      <c r="K417">
        <v>5</v>
      </c>
      <c r="L417" s="8">
        <v>2991</v>
      </c>
      <c r="M417" s="8">
        <v>2996</v>
      </c>
    </row>
    <row r="418" spans="1:13" x14ac:dyDescent="0.25">
      <c r="A418">
        <v>0</v>
      </c>
      <c r="B418" s="40">
        <f t="shared" si="46"/>
        <v>42856</v>
      </c>
      <c r="C418">
        <v>5</v>
      </c>
      <c r="D418">
        <f t="shared" si="47"/>
        <v>2017</v>
      </c>
      <c r="E418" t="s">
        <v>430</v>
      </c>
      <c r="F418" t="s">
        <v>355</v>
      </c>
      <c r="G418" t="s">
        <v>37</v>
      </c>
      <c r="H418" t="s">
        <v>424</v>
      </c>
      <c r="I418">
        <v>0</v>
      </c>
      <c r="J418">
        <v>0</v>
      </c>
      <c r="K418">
        <v>0</v>
      </c>
      <c r="L418" s="8">
        <v>1729</v>
      </c>
      <c r="M418" s="8">
        <v>1729</v>
      </c>
    </row>
    <row r="419" spans="1:13" x14ac:dyDescent="0.25">
      <c r="A419">
        <v>0</v>
      </c>
      <c r="B419" s="40">
        <f t="shared" si="46"/>
        <v>42856</v>
      </c>
      <c r="C419">
        <v>5</v>
      </c>
      <c r="D419">
        <f t="shared" si="47"/>
        <v>2017</v>
      </c>
      <c r="E419" t="s">
        <v>430</v>
      </c>
      <c r="F419" t="s">
        <v>59</v>
      </c>
      <c r="G419" t="s">
        <v>37</v>
      </c>
      <c r="H419" t="s">
        <v>423</v>
      </c>
      <c r="I419">
        <v>22</v>
      </c>
      <c r="J419">
        <v>28</v>
      </c>
      <c r="K419">
        <v>50</v>
      </c>
      <c r="L419" s="8">
        <v>35900</v>
      </c>
      <c r="M419" s="8">
        <v>35950</v>
      </c>
    </row>
    <row r="420" spans="1:13" x14ac:dyDescent="0.25">
      <c r="A420">
        <v>0</v>
      </c>
      <c r="B420" s="40">
        <f t="shared" si="46"/>
        <v>42856</v>
      </c>
      <c r="C420">
        <v>5</v>
      </c>
      <c r="D420">
        <f t="shared" si="47"/>
        <v>2017</v>
      </c>
      <c r="E420" t="s">
        <v>430</v>
      </c>
      <c r="F420" t="s">
        <v>59</v>
      </c>
      <c r="G420" t="s">
        <v>37</v>
      </c>
      <c r="H420" t="s">
        <v>424</v>
      </c>
      <c r="I420">
        <v>0</v>
      </c>
      <c r="J420">
        <v>0</v>
      </c>
      <c r="K420">
        <v>0</v>
      </c>
      <c r="L420" s="8">
        <v>13706</v>
      </c>
      <c r="M420" s="8">
        <v>13706</v>
      </c>
    </row>
    <row r="421" spans="1:13" x14ac:dyDescent="0.25">
      <c r="A421">
        <v>0</v>
      </c>
      <c r="B421" s="40">
        <f t="shared" si="46"/>
        <v>42856</v>
      </c>
      <c r="C421">
        <v>5</v>
      </c>
      <c r="D421">
        <f t="shared" si="47"/>
        <v>2017</v>
      </c>
      <c r="E421" t="s">
        <v>430</v>
      </c>
      <c r="F421" t="s">
        <v>356</v>
      </c>
      <c r="G421" t="s">
        <v>37</v>
      </c>
      <c r="H421" t="s">
        <v>423</v>
      </c>
      <c r="I421">
        <v>478</v>
      </c>
      <c r="J421">
        <v>194</v>
      </c>
      <c r="K421">
        <v>672</v>
      </c>
      <c r="L421" s="8">
        <v>146711</v>
      </c>
      <c r="M421" s="8">
        <v>147383</v>
      </c>
    </row>
    <row r="422" spans="1:13" x14ac:dyDescent="0.25">
      <c r="A422">
        <v>0</v>
      </c>
      <c r="B422" s="40">
        <f t="shared" si="46"/>
        <v>42856</v>
      </c>
      <c r="C422">
        <v>5</v>
      </c>
      <c r="D422">
        <f t="shared" si="47"/>
        <v>2017</v>
      </c>
      <c r="E422" t="s">
        <v>430</v>
      </c>
      <c r="F422" t="s">
        <v>356</v>
      </c>
      <c r="G422" t="s">
        <v>37</v>
      </c>
      <c r="H422" t="s">
        <v>424</v>
      </c>
      <c r="I422">
        <v>2</v>
      </c>
      <c r="J422">
        <v>0</v>
      </c>
      <c r="K422">
        <v>2</v>
      </c>
      <c r="L422" s="8">
        <v>42931</v>
      </c>
      <c r="M422" s="8">
        <v>42933</v>
      </c>
    </row>
    <row r="423" spans="1:13" x14ac:dyDescent="0.25">
      <c r="A423">
        <v>1</v>
      </c>
      <c r="B423" s="40">
        <f t="shared" si="46"/>
        <v>42856</v>
      </c>
      <c r="C423">
        <v>5</v>
      </c>
      <c r="D423">
        <f t="shared" si="47"/>
        <v>2017</v>
      </c>
      <c r="E423" t="s">
        <v>430</v>
      </c>
      <c r="F423" t="s">
        <v>357</v>
      </c>
      <c r="G423" t="s">
        <v>37</v>
      </c>
      <c r="H423" t="s">
        <v>423</v>
      </c>
      <c r="I423">
        <v>10</v>
      </c>
      <c r="J423">
        <v>20</v>
      </c>
      <c r="K423">
        <v>30</v>
      </c>
      <c r="L423" s="8">
        <v>22488</v>
      </c>
      <c r="M423" s="8">
        <v>22518</v>
      </c>
    </row>
    <row r="424" spans="1:13" x14ac:dyDescent="0.25">
      <c r="A424">
        <v>1</v>
      </c>
      <c r="B424" s="40">
        <f t="shared" si="46"/>
        <v>42856</v>
      </c>
      <c r="C424">
        <v>5</v>
      </c>
      <c r="D424">
        <f t="shared" si="47"/>
        <v>2017</v>
      </c>
      <c r="E424" t="s">
        <v>430</v>
      </c>
      <c r="F424" t="s">
        <v>357</v>
      </c>
      <c r="G424" t="s">
        <v>37</v>
      </c>
      <c r="H424" t="s">
        <v>424</v>
      </c>
      <c r="I424">
        <v>0</v>
      </c>
      <c r="J424">
        <v>0</v>
      </c>
      <c r="K424">
        <v>0</v>
      </c>
      <c r="L424" s="8">
        <v>8694</v>
      </c>
      <c r="M424" s="8">
        <v>8694</v>
      </c>
    </row>
    <row r="425" spans="1:13" x14ac:dyDescent="0.25">
      <c r="A425">
        <v>0</v>
      </c>
      <c r="B425" s="40">
        <f t="shared" si="46"/>
        <v>42856</v>
      </c>
      <c r="C425">
        <v>5</v>
      </c>
      <c r="D425">
        <f t="shared" si="47"/>
        <v>2017</v>
      </c>
      <c r="E425" t="s">
        <v>430</v>
      </c>
      <c r="F425" t="s">
        <v>56</v>
      </c>
      <c r="G425" t="s">
        <v>37</v>
      </c>
      <c r="H425" t="s">
        <v>423</v>
      </c>
      <c r="I425">
        <v>48</v>
      </c>
      <c r="J425">
        <v>61</v>
      </c>
      <c r="K425">
        <v>109</v>
      </c>
      <c r="L425" s="8">
        <v>163798</v>
      </c>
      <c r="M425" s="8">
        <v>163907</v>
      </c>
    </row>
    <row r="426" spans="1:13" x14ac:dyDescent="0.25">
      <c r="A426">
        <v>0</v>
      </c>
      <c r="B426" s="40">
        <f t="shared" si="46"/>
        <v>42856</v>
      </c>
      <c r="C426">
        <v>5</v>
      </c>
      <c r="D426">
        <f t="shared" si="47"/>
        <v>2017</v>
      </c>
      <c r="E426" t="s">
        <v>430</v>
      </c>
      <c r="F426" t="s">
        <v>56</v>
      </c>
      <c r="G426" t="s">
        <v>37</v>
      </c>
      <c r="H426" t="s">
        <v>424</v>
      </c>
      <c r="I426">
        <v>0</v>
      </c>
      <c r="J426">
        <v>0</v>
      </c>
      <c r="K426">
        <v>0</v>
      </c>
      <c r="L426" s="8">
        <v>59649</v>
      </c>
      <c r="M426" s="8">
        <v>59649</v>
      </c>
    </row>
    <row r="427" spans="1:13" x14ac:dyDescent="0.25">
      <c r="A427">
        <v>0</v>
      </c>
      <c r="B427" s="40">
        <f t="shared" si="46"/>
        <v>42887</v>
      </c>
      <c r="C427">
        <v>6</v>
      </c>
      <c r="D427">
        <f t="shared" si="47"/>
        <v>2017</v>
      </c>
      <c r="E427" t="s">
        <v>431</v>
      </c>
      <c r="F427" t="s">
        <v>422</v>
      </c>
      <c r="G427" t="s">
        <v>37</v>
      </c>
      <c r="H427" t="s">
        <v>423</v>
      </c>
      <c r="I427">
        <v>0</v>
      </c>
      <c r="J427">
        <v>0</v>
      </c>
      <c r="K427">
        <v>0</v>
      </c>
      <c r="L427">
        <v>2</v>
      </c>
      <c r="M427">
        <v>2</v>
      </c>
    </row>
    <row r="428" spans="1:13" x14ac:dyDescent="0.25">
      <c r="A428">
        <v>0</v>
      </c>
      <c r="B428" s="40">
        <f t="shared" si="46"/>
        <v>42887</v>
      </c>
      <c r="C428">
        <v>6</v>
      </c>
      <c r="D428">
        <f t="shared" si="47"/>
        <v>2017</v>
      </c>
      <c r="E428" t="s">
        <v>431</v>
      </c>
      <c r="F428" t="s">
        <v>422</v>
      </c>
      <c r="G428" t="s">
        <v>37</v>
      </c>
      <c r="H428" t="s">
        <v>424</v>
      </c>
      <c r="I428">
        <v>0</v>
      </c>
      <c r="J428">
        <v>0</v>
      </c>
      <c r="K428">
        <v>0</v>
      </c>
      <c r="L428">
        <v>1</v>
      </c>
      <c r="M428">
        <v>1</v>
      </c>
    </row>
    <row r="429" spans="1:13" x14ac:dyDescent="0.25">
      <c r="A429">
        <v>1</v>
      </c>
      <c r="B429" s="40">
        <f t="shared" si="46"/>
        <v>42887</v>
      </c>
      <c r="C429">
        <v>6</v>
      </c>
      <c r="D429">
        <f t="shared" si="47"/>
        <v>2017</v>
      </c>
      <c r="E429" t="s">
        <v>431</v>
      </c>
      <c r="F429" t="s">
        <v>331</v>
      </c>
      <c r="G429" t="s">
        <v>37</v>
      </c>
      <c r="H429" t="s">
        <v>423</v>
      </c>
      <c r="I429">
        <v>3</v>
      </c>
      <c r="J429">
        <v>3</v>
      </c>
      <c r="K429">
        <v>6</v>
      </c>
      <c r="L429" s="8">
        <v>12456</v>
      </c>
      <c r="M429" s="8">
        <v>12462</v>
      </c>
    </row>
    <row r="430" spans="1:13" x14ac:dyDescent="0.25">
      <c r="A430">
        <v>1</v>
      </c>
      <c r="B430" s="40">
        <f t="shared" si="46"/>
        <v>42887</v>
      </c>
      <c r="C430">
        <v>6</v>
      </c>
      <c r="D430">
        <f t="shared" si="47"/>
        <v>2017</v>
      </c>
      <c r="E430" t="s">
        <v>431</v>
      </c>
      <c r="F430" t="s">
        <v>331</v>
      </c>
      <c r="G430" t="s">
        <v>37</v>
      </c>
      <c r="H430" t="s">
        <v>424</v>
      </c>
      <c r="I430">
        <v>0</v>
      </c>
      <c r="J430">
        <v>0</v>
      </c>
      <c r="K430">
        <v>0</v>
      </c>
      <c r="L430" s="8">
        <v>5305</v>
      </c>
      <c r="M430" s="8">
        <v>5305</v>
      </c>
    </row>
    <row r="431" spans="1:13" x14ac:dyDescent="0.25">
      <c r="A431">
        <v>1</v>
      </c>
      <c r="B431" s="40">
        <f t="shared" si="46"/>
        <v>42887</v>
      </c>
      <c r="C431">
        <v>6</v>
      </c>
      <c r="D431">
        <f t="shared" si="47"/>
        <v>2017</v>
      </c>
      <c r="E431" t="s">
        <v>431</v>
      </c>
      <c r="F431" t="s">
        <v>332</v>
      </c>
      <c r="G431" t="s">
        <v>37</v>
      </c>
      <c r="H431" t="s">
        <v>423</v>
      </c>
      <c r="I431">
        <v>6</v>
      </c>
      <c r="J431">
        <v>4</v>
      </c>
      <c r="K431">
        <v>10</v>
      </c>
      <c r="L431" s="8">
        <v>12760</v>
      </c>
      <c r="M431" s="8">
        <v>12770</v>
      </c>
    </row>
    <row r="432" spans="1:13" x14ac:dyDescent="0.25">
      <c r="A432">
        <v>1</v>
      </c>
      <c r="B432" s="40">
        <f t="shared" si="46"/>
        <v>42887</v>
      </c>
      <c r="C432">
        <v>6</v>
      </c>
      <c r="D432">
        <f t="shared" si="47"/>
        <v>2017</v>
      </c>
      <c r="E432" t="s">
        <v>431</v>
      </c>
      <c r="F432" t="s">
        <v>332</v>
      </c>
      <c r="G432" t="s">
        <v>37</v>
      </c>
      <c r="H432" t="s">
        <v>424</v>
      </c>
      <c r="I432">
        <v>0</v>
      </c>
      <c r="J432">
        <v>0</v>
      </c>
      <c r="K432">
        <v>0</v>
      </c>
      <c r="L432" s="8">
        <v>6797</v>
      </c>
      <c r="M432" s="8">
        <v>6797</v>
      </c>
    </row>
    <row r="433" spans="1:13" x14ac:dyDescent="0.25">
      <c r="A433">
        <v>0</v>
      </c>
      <c r="B433" s="40">
        <f t="shared" si="46"/>
        <v>42887</v>
      </c>
      <c r="C433">
        <v>6</v>
      </c>
      <c r="D433">
        <f t="shared" si="47"/>
        <v>2017</v>
      </c>
      <c r="E433" t="s">
        <v>431</v>
      </c>
      <c r="F433" t="s">
        <v>333</v>
      </c>
      <c r="G433" t="s">
        <v>37</v>
      </c>
      <c r="H433" t="s">
        <v>423</v>
      </c>
      <c r="I433">
        <v>155</v>
      </c>
      <c r="J433">
        <v>146</v>
      </c>
      <c r="K433">
        <v>301</v>
      </c>
      <c r="L433" s="8">
        <v>132239</v>
      </c>
      <c r="M433" s="8">
        <v>132540</v>
      </c>
    </row>
    <row r="434" spans="1:13" x14ac:dyDescent="0.25">
      <c r="A434">
        <v>0</v>
      </c>
      <c r="B434" s="40">
        <f t="shared" si="46"/>
        <v>42887</v>
      </c>
      <c r="C434">
        <v>6</v>
      </c>
      <c r="D434">
        <f t="shared" si="47"/>
        <v>2017</v>
      </c>
      <c r="E434" t="s">
        <v>431</v>
      </c>
      <c r="F434" t="s">
        <v>333</v>
      </c>
      <c r="G434" t="s">
        <v>37</v>
      </c>
      <c r="H434" t="s">
        <v>424</v>
      </c>
      <c r="I434">
        <v>0</v>
      </c>
      <c r="J434">
        <v>0</v>
      </c>
      <c r="K434">
        <v>0</v>
      </c>
      <c r="L434" s="8">
        <v>41636</v>
      </c>
      <c r="M434" s="8">
        <v>41636</v>
      </c>
    </row>
    <row r="435" spans="1:13" x14ac:dyDescent="0.25">
      <c r="A435">
        <v>0</v>
      </c>
      <c r="B435" s="40">
        <f t="shared" si="46"/>
        <v>42887</v>
      </c>
      <c r="C435">
        <v>6</v>
      </c>
      <c r="D435">
        <f t="shared" si="47"/>
        <v>2017</v>
      </c>
      <c r="E435" t="s">
        <v>431</v>
      </c>
      <c r="F435" t="s">
        <v>119</v>
      </c>
      <c r="G435" t="s">
        <v>37</v>
      </c>
      <c r="H435" t="s">
        <v>423</v>
      </c>
      <c r="I435">
        <v>84</v>
      </c>
      <c r="J435">
        <v>44</v>
      </c>
      <c r="K435">
        <v>128</v>
      </c>
      <c r="L435" s="8">
        <v>54432</v>
      </c>
      <c r="M435" s="8">
        <v>54560</v>
      </c>
    </row>
    <row r="436" spans="1:13" x14ac:dyDescent="0.25">
      <c r="A436">
        <v>0</v>
      </c>
      <c r="B436" s="40">
        <f t="shared" si="46"/>
        <v>42887</v>
      </c>
      <c r="C436">
        <v>6</v>
      </c>
      <c r="D436">
        <f t="shared" si="47"/>
        <v>2017</v>
      </c>
      <c r="E436" t="s">
        <v>431</v>
      </c>
      <c r="F436" t="s">
        <v>119</v>
      </c>
      <c r="G436" t="s">
        <v>37</v>
      </c>
      <c r="H436" t="s">
        <v>424</v>
      </c>
      <c r="I436">
        <v>0</v>
      </c>
      <c r="J436">
        <v>0</v>
      </c>
      <c r="K436">
        <v>0</v>
      </c>
      <c r="L436" s="8">
        <v>22270</v>
      </c>
      <c r="M436" s="8">
        <v>22270</v>
      </c>
    </row>
    <row r="437" spans="1:13" x14ac:dyDescent="0.25">
      <c r="A437">
        <v>0</v>
      </c>
      <c r="B437" s="40">
        <f t="shared" si="46"/>
        <v>42887</v>
      </c>
      <c r="C437">
        <v>6</v>
      </c>
      <c r="D437">
        <f t="shared" si="47"/>
        <v>2017</v>
      </c>
      <c r="E437" t="s">
        <v>431</v>
      </c>
      <c r="F437" t="s">
        <v>334</v>
      </c>
      <c r="G437" t="s">
        <v>37</v>
      </c>
      <c r="H437" t="s">
        <v>423</v>
      </c>
      <c r="I437">
        <v>104</v>
      </c>
      <c r="J437">
        <v>80</v>
      </c>
      <c r="K437">
        <v>184</v>
      </c>
      <c r="L437" s="8">
        <v>50313</v>
      </c>
      <c r="M437" s="8">
        <v>50497</v>
      </c>
    </row>
    <row r="438" spans="1:13" x14ac:dyDescent="0.25">
      <c r="A438">
        <v>0</v>
      </c>
      <c r="B438" s="40">
        <f t="shared" si="46"/>
        <v>42887</v>
      </c>
      <c r="C438">
        <v>6</v>
      </c>
      <c r="D438">
        <f t="shared" si="47"/>
        <v>2017</v>
      </c>
      <c r="E438" t="s">
        <v>431</v>
      </c>
      <c r="F438" t="s">
        <v>334</v>
      </c>
      <c r="G438" t="s">
        <v>37</v>
      </c>
      <c r="H438" t="s">
        <v>424</v>
      </c>
      <c r="I438">
        <v>0</v>
      </c>
      <c r="J438">
        <v>0</v>
      </c>
      <c r="K438">
        <v>0</v>
      </c>
      <c r="L438" s="8">
        <v>21891</v>
      </c>
      <c r="M438" s="8">
        <v>21891</v>
      </c>
    </row>
    <row r="439" spans="1:13" x14ac:dyDescent="0.25">
      <c r="A439">
        <v>0</v>
      </c>
      <c r="B439" s="40">
        <f t="shared" si="46"/>
        <v>42887</v>
      </c>
      <c r="C439">
        <v>6</v>
      </c>
      <c r="D439">
        <f t="shared" si="47"/>
        <v>2017</v>
      </c>
      <c r="E439" t="s">
        <v>431</v>
      </c>
      <c r="F439" t="s">
        <v>335</v>
      </c>
      <c r="G439" t="s">
        <v>37</v>
      </c>
      <c r="H439" t="s">
        <v>423</v>
      </c>
      <c r="I439">
        <v>830</v>
      </c>
      <c r="J439">
        <v>535</v>
      </c>
      <c r="K439" s="8">
        <v>1365</v>
      </c>
      <c r="L439" s="8">
        <v>305867</v>
      </c>
      <c r="M439" s="8">
        <v>307232</v>
      </c>
    </row>
    <row r="440" spans="1:13" x14ac:dyDescent="0.25">
      <c r="A440">
        <v>0</v>
      </c>
      <c r="B440" s="40">
        <f t="shared" si="46"/>
        <v>42887</v>
      </c>
      <c r="C440">
        <v>6</v>
      </c>
      <c r="D440">
        <f t="shared" si="47"/>
        <v>2017</v>
      </c>
      <c r="E440" t="s">
        <v>431</v>
      </c>
      <c r="F440" t="s">
        <v>335</v>
      </c>
      <c r="G440" t="s">
        <v>37</v>
      </c>
      <c r="H440" t="s">
        <v>424</v>
      </c>
      <c r="I440">
        <v>0</v>
      </c>
      <c r="J440">
        <v>0</v>
      </c>
      <c r="K440">
        <v>0</v>
      </c>
      <c r="L440" s="8">
        <v>79818</v>
      </c>
      <c r="M440" s="8">
        <v>79818</v>
      </c>
    </row>
    <row r="441" spans="1:13" x14ac:dyDescent="0.25">
      <c r="A441">
        <v>0</v>
      </c>
      <c r="B441" s="40">
        <f t="shared" si="46"/>
        <v>42887</v>
      </c>
      <c r="C441">
        <v>6</v>
      </c>
      <c r="D441">
        <f t="shared" si="47"/>
        <v>2017</v>
      </c>
      <c r="E441" t="s">
        <v>431</v>
      </c>
      <c r="F441" t="s">
        <v>44</v>
      </c>
      <c r="G441" t="s">
        <v>37</v>
      </c>
      <c r="H441" t="s">
        <v>423</v>
      </c>
      <c r="I441">
        <v>1</v>
      </c>
      <c r="J441">
        <v>1</v>
      </c>
      <c r="K441">
        <v>2</v>
      </c>
      <c r="L441" s="8">
        <v>2416</v>
      </c>
      <c r="M441" s="8">
        <v>2418</v>
      </c>
    </row>
    <row r="442" spans="1:13" x14ac:dyDescent="0.25">
      <c r="A442">
        <v>0</v>
      </c>
      <c r="B442" s="40">
        <f t="shared" si="46"/>
        <v>42887</v>
      </c>
      <c r="C442">
        <v>6</v>
      </c>
      <c r="D442">
        <f t="shared" si="47"/>
        <v>2017</v>
      </c>
      <c r="E442" t="s">
        <v>431</v>
      </c>
      <c r="F442" t="s">
        <v>44</v>
      </c>
      <c r="G442" t="s">
        <v>37</v>
      </c>
      <c r="H442" t="s">
        <v>424</v>
      </c>
      <c r="I442">
        <v>0</v>
      </c>
      <c r="J442">
        <v>0</v>
      </c>
      <c r="K442">
        <v>0</v>
      </c>
      <c r="L442" s="8">
        <v>1611</v>
      </c>
      <c r="M442" s="8">
        <v>1611</v>
      </c>
    </row>
    <row r="443" spans="1:13" x14ac:dyDescent="0.25">
      <c r="A443">
        <v>0</v>
      </c>
      <c r="B443" s="40">
        <f t="shared" si="46"/>
        <v>42887</v>
      </c>
      <c r="C443">
        <v>6</v>
      </c>
      <c r="D443">
        <f t="shared" si="47"/>
        <v>2017</v>
      </c>
      <c r="E443" t="s">
        <v>431</v>
      </c>
      <c r="F443" t="s">
        <v>336</v>
      </c>
      <c r="G443" t="s">
        <v>37</v>
      </c>
      <c r="H443" t="s">
        <v>423</v>
      </c>
      <c r="I443">
        <v>53</v>
      </c>
      <c r="J443">
        <v>69</v>
      </c>
      <c r="K443">
        <v>122</v>
      </c>
      <c r="L443" s="8">
        <v>71392</v>
      </c>
      <c r="M443" s="8">
        <v>71514</v>
      </c>
    </row>
    <row r="444" spans="1:13" x14ac:dyDescent="0.25">
      <c r="A444">
        <v>0</v>
      </c>
      <c r="B444" s="40">
        <f t="shared" si="46"/>
        <v>42887</v>
      </c>
      <c r="C444">
        <v>6</v>
      </c>
      <c r="D444">
        <f t="shared" si="47"/>
        <v>2017</v>
      </c>
      <c r="E444" t="s">
        <v>431</v>
      </c>
      <c r="F444" t="s">
        <v>336</v>
      </c>
      <c r="G444" t="s">
        <v>37</v>
      </c>
      <c r="H444" t="s">
        <v>424</v>
      </c>
      <c r="I444">
        <v>0</v>
      </c>
      <c r="J444">
        <v>0</v>
      </c>
      <c r="K444">
        <v>0</v>
      </c>
      <c r="L444" s="8">
        <v>29064</v>
      </c>
      <c r="M444" s="8">
        <v>29064</v>
      </c>
    </row>
    <row r="445" spans="1:13" x14ac:dyDescent="0.25">
      <c r="A445">
        <v>0</v>
      </c>
      <c r="B445" s="40">
        <f t="shared" si="46"/>
        <v>42887</v>
      </c>
      <c r="C445">
        <v>6</v>
      </c>
      <c r="D445">
        <f t="shared" si="47"/>
        <v>2017</v>
      </c>
      <c r="E445" t="s">
        <v>431</v>
      </c>
      <c r="F445" t="s">
        <v>125</v>
      </c>
      <c r="G445" t="s">
        <v>37</v>
      </c>
      <c r="H445" t="s">
        <v>423</v>
      </c>
      <c r="I445">
        <v>40</v>
      </c>
      <c r="J445">
        <v>26</v>
      </c>
      <c r="K445">
        <v>66</v>
      </c>
      <c r="L445" s="8">
        <v>28053</v>
      </c>
      <c r="M445" s="8">
        <v>28119</v>
      </c>
    </row>
    <row r="446" spans="1:13" x14ac:dyDescent="0.25">
      <c r="A446">
        <v>0</v>
      </c>
      <c r="B446" s="40">
        <f t="shared" si="46"/>
        <v>42887</v>
      </c>
      <c r="C446">
        <v>6</v>
      </c>
      <c r="D446">
        <f t="shared" si="47"/>
        <v>2017</v>
      </c>
      <c r="E446" t="s">
        <v>431</v>
      </c>
      <c r="F446" t="s">
        <v>125</v>
      </c>
      <c r="G446" t="s">
        <v>37</v>
      </c>
      <c r="H446" t="s">
        <v>424</v>
      </c>
      <c r="I446">
        <v>0</v>
      </c>
      <c r="J446">
        <v>0</v>
      </c>
      <c r="K446">
        <v>0</v>
      </c>
      <c r="L446" s="8">
        <v>12162</v>
      </c>
      <c r="M446" s="8">
        <v>12162</v>
      </c>
    </row>
    <row r="447" spans="1:13" x14ac:dyDescent="0.25">
      <c r="A447">
        <v>1</v>
      </c>
      <c r="B447" s="40">
        <f t="shared" si="46"/>
        <v>42887</v>
      </c>
      <c r="C447">
        <v>6</v>
      </c>
      <c r="D447">
        <f t="shared" si="47"/>
        <v>2017</v>
      </c>
      <c r="E447" t="s">
        <v>431</v>
      </c>
      <c r="F447" t="s">
        <v>337</v>
      </c>
      <c r="G447" t="s">
        <v>37</v>
      </c>
      <c r="H447" t="s">
        <v>423</v>
      </c>
      <c r="I447">
        <v>2</v>
      </c>
      <c r="J447">
        <v>2</v>
      </c>
      <c r="K447">
        <v>4</v>
      </c>
      <c r="L447" s="8">
        <v>4674</v>
      </c>
      <c r="M447" s="8">
        <v>4678</v>
      </c>
    </row>
    <row r="448" spans="1:13" x14ac:dyDescent="0.25">
      <c r="A448">
        <v>1</v>
      </c>
      <c r="B448" s="40">
        <f t="shared" si="46"/>
        <v>42887</v>
      </c>
      <c r="C448">
        <v>6</v>
      </c>
      <c r="D448">
        <f t="shared" si="47"/>
        <v>2017</v>
      </c>
      <c r="E448" t="s">
        <v>431</v>
      </c>
      <c r="F448" t="s">
        <v>337</v>
      </c>
      <c r="G448" t="s">
        <v>37</v>
      </c>
      <c r="H448" t="s">
        <v>424</v>
      </c>
      <c r="I448">
        <v>0</v>
      </c>
      <c r="J448">
        <v>0</v>
      </c>
      <c r="K448">
        <v>0</v>
      </c>
      <c r="L448" s="8">
        <v>3811</v>
      </c>
      <c r="M448" s="8">
        <v>3811</v>
      </c>
    </row>
    <row r="449" spans="1:13" x14ac:dyDescent="0.25">
      <c r="A449">
        <v>0</v>
      </c>
      <c r="B449" s="40">
        <f t="shared" si="46"/>
        <v>42887</v>
      </c>
      <c r="C449">
        <v>6</v>
      </c>
      <c r="D449">
        <f t="shared" si="47"/>
        <v>2017</v>
      </c>
      <c r="E449" t="s">
        <v>431</v>
      </c>
      <c r="F449" t="s">
        <v>105</v>
      </c>
      <c r="G449" t="s">
        <v>37</v>
      </c>
      <c r="H449" t="s">
        <v>423</v>
      </c>
      <c r="I449">
        <v>32</v>
      </c>
      <c r="J449">
        <v>45</v>
      </c>
      <c r="K449">
        <v>77</v>
      </c>
      <c r="L449" s="8">
        <v>57479</v>
      </c>
      <c r="M449" s="8">
        <v>57556</v>
      </c>
    </row>
    <row r="450" spans="1:13" x14ac:dyDescent="0.25">
      <c r="A450">
        <v>0</v>
      </c>
      <c r="B450" s="40">
        <f t="shared" si="46"/>
        <v>42887</v>
      </c>
      <c r="C450">
        <v>6</v>
      </c>
      <c r="D450">
        <f t="shared" si="47"/>
        <v>2017</v>
      </c>
      <c r="E450" t="s">
        <v>431</v>
      </c>
      <c r="F450" t="s">
        <v>105</v>
      </c>
      <c r="G450" t="s">
        <v>37</v>
      </c>
      <c r="H450" t="s">
        <v>424</v>
      </c>
      <c r="I450">
        <v>0</v>
      </c>
      <c r="J450">
        <v>0</v>
      </c>
      <c r="K450">
        <v>0</v>
      </c>
      <c r="L450" s="8">
        <v>18864</v>
      </c>
      <c r="M450" s="8">
        <v>18864</v>
      </c>
    </row>
    <row r="451" spans="1:13" x14ac:dyDescent="0.25">
      <c r="A451">
        <v>0</v>
      </c>
      <c r="B451" s="40">
        <f t="shared" si="46"/>
        <v>42887</v>
      </c>
      <c r="C451">
        <v>6</v>
      </c>
      <c r="D451">
        <f t="shared" si="47"/>
        <v>2017</v>
      </c>
      <c r="E451" t="s">
        <v>431</v>
      </c>
      <c r="F451" t="s">
        <v>338</v>
      </c>
      <c r="G451" t="s">
        <v>37</v>
      </c>
      <c r="H451" t="s">
        <v>423</v>
      </c>
      <c r="I451">
        <v>0</v>
      </c>
      <c r="J451">
        <v>1</v>
      </c>
      <c r="K451">
        <v>1</v>
      </c>
      <c r="L451" s="8">
        <v>1360</v>
      </c>
      <c r="M451" s="8">
        <v>1361</v>
      </c>
    </row>
    <row r="452" spans="1:13" x14ac:dyDescent="0.25">
      <c r="A452">
        <v>0</v>
      </c>
      <c r="B452" s="40">
        <f t="shared" si="46"/>
        <v>42887</v>
      </c>
      <c r="C452">
        <v>6</v>
      </c>
      <c r="D452">
        <f t="shared" si="47"/>
        <v>2017</v>
      </c>
      <c r="E452" t="s">
        <v>431</v>
      </c>
      <c r="F452" t="s">
        <v>338</v>
      </c>
      <c r="G452" t="s">
        <v>37</v>
      </c>
      <c r="H452" t="s">
        <v>424</v>
      </c>
      <c r="I452">
        <v>0</v>
      </c>
      <c r="J452">
        <v>0</v>
      </c>
      <c r="K452">
        <v>0</v>
      </c>
      <c r="L452">
        <v>996</v>
      </c>
      <c r="M452">
        <v>996</v>
      </c>
    </row>
    <row r="453" spans="1:13" x14ac:dyDescent="0.25">
      <c r="A453">
        <v>0</v>
      </c>
      <c r="B453" s="40">
        <f t="shared" si="46"/>
        <v>42887</v>
      </c>
      <c r="C453">
        <v>6</v>
      </c>
      <c r="D453">
        <f t="shared" si="47"/>
        <v>2017</v>
      </c>
      <c r="E453" t="s">
        <v>431</v>
      </c>
      <c r="F453" t="s">
        <v>339</v>
      </c>
      <c r="G453" t="s">
        <v>37</v>
      </c>
      <c r="H453" t="s">
        <v>423</v>
      </c>
      <c r="I453">
        <v>26</v>
      </c>
      <c r="J453">
        <v>35</v>
      </c>
      <c r="K453">
        <v>61</v>
      </c>
      <c r="L453" s="8">
        <v>63782</v>
      </c>
      <c r="M453" s="8">
        <v>63843</v>
      </c>
    </row>
    <row r="454" spans="1:13" x14ac:dyDescent="0.25">
      <c r="A454">
        <v>0</v>
      </c>
      <c r="B454" s="40">
        <f t="shared" si="46"/>
        <v>42887</v>
      </c>
      <c r="C454">
        <v>6</v>
      </c>
      <c r="D454">
        <f t="shared" si="47"/>
        <v>2017</v>
      </c>
      <c r="E454" t="s">
        <v>431</v>
      </c>
      <c r="F454" t="s">
        <v>339</v>
      </c>
      <c r="G454" t="s">
        <v>37</v>
      </c>
      <c r="H454" t="s">
        <v>424</v>
      </c>
      <c r="I454">
        <v>0</v>
      </c>
      <c r="J454">
        <v>0</v>
      </c>
      <c r="K454">
        <v>0</v>
      </c>
      <c r="L454" s="8">
        <v>26804</v>
      </c>
      <c r="M454" s="8">
        <v>26804</v>
      </c>
    </row>
    <row r="455" spans="1:13" x14ac:dyDescent="0.25">
      <c r="A455">
        <v>0</v>
      </c>
      <c r="B455" s="40">
        <f t="shared" si="46"/>
        <v>42887</v>
      </c>
      <c r="C455">
        <v>6</v>
      </c>
      <c r="D455">
        <f t="shared" si="47"/>
        <v>2017</v>
      </c>
      <c r="E455" t="s">
        <v>431</v>
      </c>
      <c r="F455" t="s">
        <v>425</v>
      </c>
      <c r="G455" t="s">
        <v>37</v>
      </c>
      <c r="H455" t="s">
        <v>423</v>
      </c>
      <c r="I455">
        <v>47</v>
      </c>
      <c r="J455">
        <v>41</v>
      </c>
      <c r="K455">
        <v>88</v>
      </c>
      <c r="L455" s="8">
        <v>47111</v>
      </c>
      <c r="M455" s="8">
        <v>47199</v>
      </c>
    </row>
    <row r="456" spans="1:13" x14ac:dyDescent="0.25">
      <c r="A456">
        <v>0</v>
      </c>
      <c r="B456" s="40">
        <f t="shared" si="46"/>
        <v>42887</v>
      </c>
      <c r="C456">
        <v>6</v>
      </c>
      <c r="D456">
        <f t="shared" si="47"/>
        <v>2017</v>
      </c>
      <c r="E456" t="s">
        <v>431</v>
      </c>
      <c r="F456" t="s">
        <v>425</v>
      </c>
      <c r="G456" t="s">
        <v>37</v>
      </c>
      <c r="H456" t="s">
        <v>424</v>
      </c>
      <c r="I456">
        <v>0</v>
      </c>
      <c r="J456">
        <v>0</v>
      </c>
      <c r="K456">
        <v>0</v>
      </c>
      <c r="L456" s="8">
        <v>20992</v>
      </c>
      <c r="M456" s="8">
        <v>20992</v>
      </c>
    </row>
    <row r="457" spans="1:13" x14ac:dyDescent="0.25">
      <c r="A457">
        <v>0</v>
      </c>
      <c r="B457" s="40">
        <f t="shared" si="46"/>
        <v>42887</v>
      </c>
      <c r="C457">
        <v>6</v>
      </c>
      <c r="D457">
        <f t="shared" si="47"/>
        <v>2017</v>
      </c>
      <c r="E457" t="s">
        <v>431</v>
      </c>
      <c r="F457" t="s">
        <v>341</v>
      </c>
      <c r="G457" t="s">
        <v>37</v>
      </c>
      <c r="H457" t="s">
        <v>423</v>
      </c>
      <c r="I457">
        <v>141</v>
      </c>
      <c r="J457">
        <v>155</v>
      </c>
      <c r="K457">
        <v>296</v>
      </c>
      <c r="L457" s="8">
        <v>64024</v>
      </c>
      <c r="M457" s="8">
        <v>64320</v>
      </c>
    </row>
    <row r="458" spans="1:13" x14ac:dyDescent="0.25">
      <c r="A458">
        <v>0</v>
      </c>
      <c r="B458" s="40">
        <f t="shared" si="46"/>
        <v>42887</v>
      </c>
      <c r="C458">
        <v>6</v>
      </c>
      <c r="D458">
        <f t="shared" si="47"/>
        <v>2017</v>
      </c>
      <c r="E458" t="s">
        <v>431</v>
      </c>
      <c r="F458" t="s">
        <v>341</v>
      </c>
      <c r="G458" t="s">
        <v>37</v>
      </c>
      <c r="H458" t="s">
        <v>424</v>
      </c>
      <c r="I458">
        <v>0</v>
      </c>
      <c r="J458">
        <v>0</v>
      </c>
      <c r="K458">
        <v>0</v>
      </c>
      <c r="L458" s="8">
        <v>21717</v>
      </c>
      <c r="M458" s="8">
        <v>21717</v>
      </c>
    </row>
    <row r="459" spans="1:13" x14ac:dyDescent="0.25">
      <c r="A459">
        <v>0</v>
      </c>
      <c r="B459" s="40">
        <f t="shared" si="46"/>
        <v>42887</v>
      </c>
      <c r="C459">
        <v>6</v>
      </c>
      <c r="D459">
        <f t="shared" si="47"/>
        <v>2017</v>
      </c>
      <c r="E459" t="s">
        <v>431</v>
      </c>
      <c r="F459" t="s">
        <v>126</v>
      </c>
      <c r="G459" t="s">
        <v>37</v>
      </c>
      <c r="H459" t="s">
        <v>423</v>
      </c>
      <c r="I459">
        <v>115</v>
      </c>
      <c r="J459">
        <v>67</v>
      </c>
      <c r="K459">
        <v>182</v>
      </c>
      <c r="L459" s="8">
        <v>25141</v>
      </c>
      <c r="M459" s="8">
        <v>25323</v>
      </c>
    </row>
    <row r="460" spans="1:13" x14ac:dyDescent="0.25">
      <c r="A460">
        <v>0</v>
      </c>
      <c r="B460" s="40">
        <f t="shared" si="46"/>
        <v>42887</v>
      </c>
      <c r="C460">
        <v>6</v>
      </c>
      <c r="D460">
        <f t="shared" si="47"/>
        <v>2017</v>
      </c>
      <c r="E460" t="s">
        <v>431</v>
      </c>
      <c r="F460" t="s">
        <v>126</v>
      </c>
      <c r="G460" t="s">
        <v>37</v>
      </c>
      <c r="H460" t="s">
        <v>424</v>
      </c>
      <c r="I460">
        <v>0</v>
      </c>
      <c r="J460">
        <v>0</v>
      </c>
      <c r="K460">
        <v>0</v>
      </c>
      <c r="L460" s="8">
        <v>9932</v>
      </c>
      <c r="M460" s="8">
        <v>9932</v>
      </c>
    </row>
    <row r="461" spans="1:13" x14ac:dyDescent="0.25">
      <c r="A461">
        <v>0</v>
      </c>
      <c r="B461" s="40">
        <f t="shared" si="46"/>
        <v>42887</v>
      </c>
      <c r="C461">
        <v>6</v>
      </c>
      <c r="D461">
        <f t="shared" si="47"/>
        <v>2017</v>
      </c>
      <c r="E461" t="s">
        <v>431</v>
      </c>
      <c r="F461" t="s">
        <v>342</v>
      </c>
      <c r="G461" t="s">
        <v>37</v>
      </c>
      <c r="H461" t="s">
        <v>423</v>
      </c>
      <c r="I461" s="8">
        <v>10112</v>
      </c>
      <c r="J461" s="8">
        <v>4347</v>
      </c>
      <c r="K461" s="8">
        <v>14459</v>
      </c>
      <c r="L461" s="8">
        <v>1374919</v>
      </c>
      <c r="M461" s="8">
        <v>1389378</v>
      </c>
    </row>
    <row r="462" spans="1:13" x14ac:dyDescent="0.25">
      <c r="A462">
        <v>0</v>
      </c>
      <c r="B462" s="40">
        <f t="shared" si="46"/>
        <v>42887</v>
      </c>
      <c r="C462">
        <v>6</v>
      </c>
      <c r="D462">
        <f t="shared" si="47"/>
        <v>2017</v>
      </c>
      <c r="E462" t="s">
        <v>431</v>
      </c>
      <c r="F462" t="s">
        <v>342</v>
      </c>
      <c r="G462" t="s">
        <v>37</v>
      </c>
      <c r="H462" t="s">
        <v>424</v>
      </c>
      <c r="I462">
        <v>8</v>
      </c>
      <c r="J462">
        <v>1</v>
      </c>
      <c r="K462">
        <v>9</v>
      </c>
      <c r="L462" s="8">
        <v>188148</v>
      </c>
      <c r="M462" s="8">
        <v>188157</v>
      </c>
    </row>
    <row r="463" spans="1:13" x14ac:dyDescent="0.25">
      <c r="A463">
        <v>0</v>
      </c>
      <c r="B463" s="40">
        <f t="shared" si="46"/>
        <v>42887</v>
      </c>
      <c r="C463">
        <v>6</v>
      </c>
      <c r="D463">
        <f t="shared" si="47"/>
        <v>2017</v>
      </c>
      <c r="E463" t="s">
        <v>431</v>
      </c>
      <c r="F463" t="s">
        <v>343</v>
      </c>
      <c r="G463" t="s">
        <v>37</v>
      </c>
      <c r="H463" t="s">
        <v>423</v>
      </c>
      <c r="I463">
        <v>667</v>
      </c>
      <c r="J463">
        <v>341</v>
      </c>
      <c r="K463" s="8">
        <v>1008</v>
      </c>
      <c r="L463" s="8">
        <v>180435</v>
      </c>
      <c r="M463" s="8">
        <v>181443</v>
      </c>
    </row>
    <row r="464" spans="1:13" x14ac:dyDescent="0.25">
      <c r="A464">
        <v>0</v>
      </c>
      <c r="B464" s="40">
        <f t="shared" si="46"/>
        <v>42887</v>
      </c>
      <c r="C464">
        <v>6</v>
      </c>
      <c r="D464">
        <f t="shared" si="47"/>
        <v>2017</v>
      </c>
      <c r="E464" t="s">
        <v>431</v>
      </c>
      <c r="F464" t="s">
        <v>343</v>
      </c>
      <c r="G464" t="s">
        <v>37</v>
      </c>
      <c r="H464" t="s">
        <v>424</v>
      </c>
      <c r="I464">
        <v>1</v>
      </c>
      <c r="J464">
        <v>0</v>
      </c>
      <c r="K464">
        <v>1</v>
      </c>
      <c r="L464" s="8">
        <v>54594</v>
      </c>
      <c r="M464" s="8">
        <v>54595</v>
      </c>
    </row>
    <row r="465" spans="1:13" x14ac:dyDescent="0.25">
      <c r="A465">
        <v>0</v>
      </c>
      <c r="B465" s="40">
        <f t="shared" si="46"/>
        <v>42887</v>
      </c>
      <c r="C465">
        <v>6</v>
      </c>
      <c r="D465">
        <f t="shared" si="47"/>
        <v>2017</v>
      </c>
      <c r="E465" t="s">
        <v>431</v>
      </c>
      <c r="F465" t="s">
        <v>344</v>
      </c>
      <c r="G465" t="s">
        <v>37</v>
      </c>
      <c r="H465" t="s">
        <v>423</v>
      </c>
      <c r="I465">
        <v>36</v>
      </c>
      <c r="J465">
        <v>24</v>
      </c>
      <c r="K465">
        <v>60</v>
      </c>
      <c r="L465" s="8">
        <v>29947</v>
      </c>
      <c r="M465" s="8">
        <v>30007</v>
      </c>
    </row>
    <row r="466" spans="1:13" x14ac:dyDescent="0.25">
      <c r="A466">
        <v>0</v>
      </c>
      <c r="B466" s="40">
        <f t="shared" si="46"/>
        <v>42887</v>
      </c>
      <c r="C466">
        <v>6</v>
      </c>
      <c r="D466">
        <f t="shared" si="47"/>
        <v>2017</v>
      </c>
      <c r="E466" t="s">
        <v>431</v>
      </c>
      <c r="F466" t="s">
        <v>344</v>
      </c>
      <c r="G466" t="s">
        <v>37</v>
      </c>
      <c r="H466" t="s">
        <v>424</v>
      </c>
      <c r="I466">
        <v>0</v>
      </c>
      <c r="J466">
        <v>0</v>
      </c>
      <c r="K466">
        <v>0</v>
      </c>
      <c r="L466" s="8">
        <v>14700</v>
      </c>
      <c r="M466" s="8">
        <v>14700</v>
      </c>
    </row>
    <row r="467" spans="1:13" x14ac:dyDescent="0.25">
      <c r="A467">
        <v>0</v>
      </c>
      <c r="B467" s="40">
        <f t="shared" si="46"/>
        <v>42887</v>
      </c>
      <c r="C467">
        <v>6</v>
      </c>
      <c r="D467">
        <f t="shared" si="47"/>
        <v>2017</v>
      </c>
      <c r="E467" t="s">
        <v>431</v>
      </c>
      <c r="F467" t="s">
        <v>345</v>
      </c>
      <c r="G467" t="s">
        <v>37</v>
      </c>
      <c r="H467" t="s">
        <v>423</v>
      </c>
      <c r="I467">
        <v>26</v>
      </c>
      <c r="J467">
        <v>29</v>
      </c>
      <c r="K467">
        <v>55</v>
      </c>
      <c r="L467" s="8">
        <v>15381</v>
      </c>
      <c r="M467" s="8">
        <v>15436</v>
      </c>
    </row>
    <row r="468" spans="1:13" x14ac:dyDescent="0.25">
      <c r="A468">
        <v>0</v>
      </c>
      <c r="B468" s="40">
        <f t="shared" si="46"/>
        <v>42887</v>
      </c>
      <c r="C468">
        <v>6</v>
      </c>
      <c r="D468">
        <f t="shared" si="47"/>
        <v>2017</v>
      </c>
      <c r="E468" t="s">
        <v>431</v>
      </c>
      <c r="F468" t="s">
        <v>345</v>
      </c>
      <c r="G468" t="s">
        <v>37</v>
      </c>
      <c r="H468" t="s">
        <v>424</v>
      </c>
      <c r="I468">
        <v>0</v>
      </c>
      <c r="J468">
        <v>0</v>
      </c>
      <c r="K468">
        <v>0</v>
      </c>
      <c r="L468" s="8">
        <v>8368</v>
      </c>
      <c r="M468" s="8">
        <v>8368</v>
      </c>
    </row>
    <row r="469" spans="1:13" x14ac:dyDescent="0.25">
      <c r="A469">
        <v>0</v>
      </c>
      <c r="B469" s="40">
        <f t="shared" si="46"/>
        <v>42887</v>
      </c>
      <c r="C469">
        <v>6</v>
      </c>
      <c r="D469">
        <f t="shared" si="47"/>
        <v>2017</v>
      </c>
      <c r="E469" t="s">
        <v>431</v>
      </c>
      <c r="F469" t="s">
        <v>346</v>
      </c>
      <c r="G469" t="s">
        <v>37</v>
      </c>
      <c r="H469" t="s">
        <v>423</v>
      </c>
      <c r="I469">
        <v>63</v>
      </c>
      <c r="J469">
        <v>52</v>
      </c>
      <c r="K469">
        <v>115</v>
      </c>
      <c r="L469" s="8">
        <v>58237</v>
      </c>
      <c r="M469" s="8">
        <v>58352</v>
      </c>
    </row>
    <row r="470" spans="1:13" x14ac:dyDescent="0.25">
      <c r="A470">
        <v>0</v>
      </c>
      <c r="B470" s="40">
        <f t="shared" si="46"/>
        <v>42887</v>
      </c>
      <c r="C470">
        <v>6</v>
      </c>
      <c r="D470">
        <f t="shared" si="47"/>
        <v>2017</v>
      </c>
      <c r="E470" t="s">
        <v>431</v>
      </c>
      <c r="F470" t="s">
        <v>346</v>
      </c>
      <c r="G470" t="s">
        <v>37</v>
      </c>
      <c r="H470" t="s">
        <v>424</v>
      </c>
      <c r="I470">
        <v>0</v>
      </c>
      <c r="J470">
        <v>0</v>
      </c>
      <c r="K470">
        <v>0</v>
      </c>
      <c r="L470" s="8">
        <v>26481</v>
      </c>
      <c r="M470" s="8">
        <v>26481</v>
      </c>
    </row>
    <row r="471" spans="1:13" x14ac:dyDescent="0.25">
      <c r="A471">
        <v>1</v>
      </c>
      <c r="B471" s="40">
        <f t="shared" si="46"/>
        <v>42887</v>
      </c>
      <c r="C471">
        <v>6</v>
      </c>
      <c r="D471">
        <f t="shared" si="47"/>
        <v>2017</v>
      </c>
      <c r="E471" t="s">
        <v>431</v>
      </c>
      <c r="F471" t="s">
        <v>53</v>
      </c>
      <c r="G471" t="s">
        <v>37</v>
      </c>
      <c r="H471" t="s">
        <v>423</v>
      </c>
      <c r="I471">
        <v>1</v>
      </c>
      <c r="J471">
        <v>6</v>
      </c>
      <c r="K471">
        <v>7</v>
      </c>
      <c r="L471" s="8">
        <v>8077</v>
      </c>
      <c r="M471" s="8">
        <v>8084</v>
      </c>
    </row>
    <row r="472" spans="1:13" x14ac:dyDescent="0.25">
      <c r="A472">
        <v>1</v>
      </c>
      <c r="B472" s="40">
        <f t="shared" si="46"/>
        <v>42887</v>
      </c>
      <c r="C472">
        <v>6</v>
      </c>
      <c r="D472">
        <f t="shared" si="47"/>
        <v>2017</v>
      </c>
      <c r="E472" t="s">
        <v>431</v>
      </c>
      <c r="F472" t="s">
        <v>53</v>
      </c>
      <c r="G472" t="s">
        <v>37</v>
      </c>
      <c r="H472" t="s">
        <v>424</v>
      </c>
      <c r="I472">
        <v>0</v>
      </c>
      <c r="J472">
        <v>0</v>
      </c>
      <c r="K472">
        <v>0</v>
      </c>
      <c r="L472" s="8">
        <v>4764</v>
      </c>
      <c r="M472" s="8">
        <v>4764</v>
      </c>
    </row>
    <row r="473" spans="1:13" x14ac:dyDescent="0.25">
      <c r="A473">
        <v>0</v>
      </c>
      <c r="B473" s="40">
        <f t="shared" si="46"/>
        <v>42887</v>
      </c>
      <c r="C473">
        <v>6</v>
      </c>
      <c r="D473">
        <f t="shared" si="47"/>
        <v>2017</v>
      </c>
      <c r="E473" t="s">
        <v>431</v>
      </c>
      <c r="F473" t="s">
        <v>347</v>
      </c>
      <c r="G473" t="s">
        <v>37</v>
      </c>
      <c r="H473" t="s">
        <v>423</v>
      </c>
      <c r="I473">
        <v>77</v>
      </c>
      <c r="J473">
        <v>70</v>
      </c>
      <c r="K473">
        <v>147</v>
      </c>
      <c r="L473" s="8">
        <v>46397</v>
      </c>
      <c r="M473" s="8">
        <v>46544</v>
      </c>
    </row>
    <row r="474" spans="1:13" x14ac:dyDescent="0.25">
      <c r="A474">
        <v>0</v>
      </c>
      <c r="B474" s="40">
        <f t="shared" si="46"/>
        <v>42887</v>
      </c>
      <c r="C474">
        <v>6</v>
      </c>
      <c r="D474">
        <f t="shared" si="47"/>
        <v>2017</v>
      </c>
      <c r="E474" t="s">
        <v>431</v>
      </c>
      <c r="F474" t="s">
        <v>347</v>
      </c>
      <c r="G474" t="s">
        <v>37</v>
      </c>
      <c r="H474" t="s">
        <v>424</v>
      </c>
      <c r="I474">
        <v>0</v>
      </c>
      <c r="J474">
        <v>0</v>
      </c>
      <c r="K474">
        <v>0</v>
      </c>
      <c r="L474" s="8">
        <v>20582</v>
      </c>
      <c r="M474" s="8">
        <v>20582</v>
      </c>
    </row>
    <row r="475" spans="1:13" x14ac:dyDescent="0.25">
      <c r="A475">
        <v>0</v>
      </c>
      <c r="B475" s="40">
        <f t="shared" si="46"/>
        <v>42887</v>
      </c>
      <c r="C475">
        <v>6</v>
      </c>
      <c r="D475">
        <f t="shared" si="47"/>
        <v>2017</v>
      </c>
      <c r="E475" t="s">
        <v>431</v>
      </c>
      <c r="F475" t="s">
        <v>348</v>
      </c>
      <c r="G475" t="s">
        <v>37</v>
      </c>
      <c r="H475" t="s">
        <v>423</v>
      </c>
      <c r="I475">
        <v>5</v>
      </c>
      <c r="J475">
        <v>21</v>
      </c>
      <c r="K475">
        <v>26</v>
      </c>
      <c r="L475" s="8">
        <v>27162</v>
      </c>
      <c r="M475" s="8">
        <v>27188</v>
      </c>
    </row>
    <row r="476" spans="1:13" x14ac:dyDescent="0.25">
      <c r="A476">
        <v>0</v>
      </c>
      <c r="B476" s="40">
        <f t="shared" ref="B476:B539" si="48">DATE(D476,C476,1)</f>
        <v>42887</v>
      </c>
      <c r="C476">
        <v>6</v>
      </c>
      <c r="D476">
        <f t="shared" ref="D476:D539" si="49">VALUE(RIGHT(E476,4))</f>
        <v>2017</v>
      </c>
      <c r="E476" t="s">
        <v>431</v>
      </c>
      <c r="F476" t="s">
        <v>348</v>
      </c>
      <c r="G476" t="s">
        <v>37</v>
      </c>
      <c r="H476" t="s">
        <v>424</v>
      </c>
      <c r="I476">
        <v>0</v>
      </c>
      <c r="J476">
        <v>0</v>
      </c>
      <c r="K476">
        <v>0</v>
      </c>
      <c r="L476" s="8">
        <v>17340</v>
      </c>
      <c r="M476" s="8">
        <v>17340</v>
      </c>
    </row>
    <row r="477" spans="1:13" x14ac:dyDescent="0.25">
      <c r="A477">
        <v>0</v>
      </c>
      <c r="B477" s="40">
        <f t="shared" si="48"/>
        <v>42887</v>
      </c>
      <c r="C477">
        <v>6</v>
      </c>
      <c r="D477">
        <f t="shared" si="49"/>
        <v>2017</v>
      </c>
      <c r="E477" t="s">
        <v>431</v>
      </c>
      <c r="F477" t="s">
        <v>349</v>
      </c>
      <c r="G477" t="s">
        <v>37</v>
      </c>
      <c r="H477" t="s">
        <v>423</v>
      </c>
      <c r="I477">
        <v>19</v>
      </c>
      <c r="J477">
        <v>10</v>
      </c>
      <c r="K477">
        <v>29</v>
      </c>
      <c r="L477" s="8">
        <v>16036</v>
      </c>
      <c r="M477" s="8">
        <v>16065</v>
      </c>
    </row>
    <row r="478" spans="1:13" x14ac:dyDescent="0.25">
      <c r="A478">
        <v>0</v>
      </c>
      <c r="B478" s="40">
        <f t="shared" si="48"/>
        <v>42887</v>
      </c>
      <c r="C478">
        <v>6</v>
      </c>
      <c r="D478">
        <f t="shared" si="49"/>
        <v>2017</v>
      </c>
      <c r="E478" t="s">
        <v>431</v>
      </c>
      <c r="F478" t="s">
        <v>349</v>
      </c>
      <c r="G478" t="s">
        <v>37</v>
      </c>
      <c r="H478" t="s">
        <v>424</v>
      </c>
      <c r="I478">
        <v>0</v>
      </c>
      <c r="J478">
        <v>0</v>
      </c>
      <c r="K478">
        <v>0</v>
      </c>
      <c r="L478" s="8">
        <v>7954</v>
      </c>
      <c r="M478" s="8">
        <v>7954</v>
      </c>
    </row>
    <row r="479" spans="1:13" x14ac:dyDescent="0.25">
      <c r="A479">
        <v>0</v>
      </c>
      <c r="B479" s="40">
        <f t="shared" si="48"/>
        <v>42887</v>
      </c>
      <c r="C479">
        <v>6</v>
      </c>
      <c r="D479">
        <f t="shared" si="49"/>
        <v>2017</v>
      </c>
      <c r="E479" t="s">
        <v>431</v>
      </c>
      <c r="F479" t="s">
        <v>426</v>
      </c>
      <c r="G479" t="s">
        <v>37</v>
      </c>
      <c r="H479" t="s">
        <v>423</v>
      </c>
      <c r="I479">
        <v>5</v>
      </c>
      <c r="J479">
        <v>4</v>
      </c>
      <c r="K479">
        <v>9</v>
      </c>
      <c r="L479" s="8">
        <v>9841</v>
      </c>
      <c r="M479" s="8">
        <v>9850</v>
      </c>
    </row>
    <row r="480" spans="1:13" x14ac:dyDescent="0.25">
      <c r="A480">
        <v>0</v>
      </c>
      <c r="B480" s="40">
        <f t="shared" si="48"/>
        <v>42887</v>
      </c>
      <c r="C480">
        <v>6</v>
      </c>
      <c r="D480">
        <f t="shared" si="49"/>
        <v>2017</v>
      </c>
      <c r="E480" t="s">
        <v>431</v>
      </c>
      <c r="F480" t="s">
        <v>426</v>
      </c>
      <c r="G480" t="s">
        <v>37</v>
      </c>
      <c r="H480" t="s">
        <v>424</v>
      </c>
      <c r="I480">
        <v>0</v>
      </c>
      <c r="J480">
        <v>0</v>
      </c>
      <c r="K480">
        <v>0</v>
      </c>
      <c r="L480" s="8">
        <v>5948</v>
      </c>
      <c r="M480" s="8">
        <v>5948</v>
      </c>
    </row>
    <row r="481" spans="1:13" x14ac:dyDescent="0.25">
      <c r="A481">
        <v>0</v>
      </c>
      <c r="B481" s="40">
        <f t="shared" si="48"/>
        <v>42887</v>
      </c>
      <c r="C481">
        <v>6</v>
      </c>
      <c r="D481">
        <f t="shared" si="49"/>
        <v>2017</v>
      </c>
      <c r="E481" t="s">
        <v>431</v>
      </c>
      <c r="F481" t="s">
        <v>350</v>
      </c>
      <c r="G481" t="s">
        <v>37</v>
      </c>
      <c r="H481" t="s">
        <v>423</v>
      </c>
      <c r="I481" s="8">
        <v>1050</v>
      </c>
      <c r="J481">
        <v>929</v>
      </c>
      <c r="K481" s="8">
        <v>1979</v>
      </c>
      <c r="L481" s="8">
        <v>543890</v>
      </c>
      <c r="M481" s="8">
        <v>545869</v>
      </c>
    </row>
    <row r="482" spans="1:13" x14ac:dyDescent="0.25">
      <c r="A482">
        <v>0</v>
      </c>
      <c r="B482" s="40">
        <f t="shared" si="48"/>
        <v>42887</v>
      </c>
      <c r="C482">
        <v>6</v>
      </c>
      <c r="D482">
        <f t="shared" si="49"/>
        <v>2017</v>
      </c>
      <c r="E482" t="s">
        <v>431</v>
      </c>
      <c r="F482" t="s">
        <v>350</v>
      </c>
      <c r="G482" t="s">
        <v>37</v>
      </c>
      <c r="H482" t="s">
        <v>424</v>
      </c>
      <c r="I482">
        <v>0</v>
      </c>
      <c r="J482">
        <v>0</v>
      </c>
      <c r="K482">
        <v>0</v>
      </c>
      <c r="L482" s="8">
        <v>142766</v>
      </c>
      <c r="M482" s="8">
        <v>142766</v>
      </c>
    </row>
    <row r="483" spans="1:13" x14ac:dyDescent="0.25">
      <c r="A483">
        <v>0</v>
      </c>
      <c r="B483" s="40">
        <f t="shared" si="48"/>
        <v>42887</v>
      </c>
      <c r="C483">
        <v>6</v>
      </c>
      <c r="D483">
        <f t="shared" si="49"/>
        <v>2017</v>
      </c>
      <c r="E483" t="s">
        <v>431</v>
      </c>
      <c r="F483" t="s">
        <v>41</v>
      </c>
      <c r="G483" t="s">
        <v>37</v>
      </c>
      <c r="H483" t="s">
        <v>423</v>
      </c>
      <c r="I483">
        <v>123</v>
      </c>
      <c r="J483">
        <v>45</v>
      </c>
      <c r="K483">
        <v>168</v>
      </c>
      <c r="L483" s="8">
        <v>14325</v>
      </c>
      <c r="M483" s="8">
        <v>14493</v>
      </c>
    </row>
    <row r="484" spans="1:13" x14ac:dyDescent="0.25">
      <c r="A484">
        <v>0</v>
      </c>
      <c r="B484" s="40">
        <f t="shared" si="48"/>
        <v>42887</v>
      </c>
      <c r="C484">
        <v>6</v>
      </c>
      <c r="D484">
        <f t="shared" si="49"/>
        <v>2017</v>
      </c>
      <c r="E484" t="s">
        <v>431</v>
      </c>
      <c r="F484" t="s">
        <v>41</v>
      </c>
      <c r="G484" t="s">
        <v>37</v>
      </c>
      <c r="H484" t="s">
        <v>424</v>
      </c>
      <c r="I484">
        <v>0</v>
      </c>
      <c r="J484">
        <v>0</v>
      </c>
      <c r="K484">
        <v>0</v>
      </c>
      <c r="L484" s="8">
        <v>5804</v>
      </c>
      <c r="M484" s="8">
        <v>5804</v>
      </c>
    </row>
    <row r="485" spans="1:13" x14ac:dyDescent="0.25">
      <c r="A485">
        <v>0</v>
      </c>
      <c r="B485" s="40">
        <f t="shared" si="48"/>
        <v>42887</v>
      </c>
      <c r="C485">
        <v>6</v>
      </c>
      <c r="D485">
        <f t="shared" si="49"/>
        <v>2017</v>
      </c>
      <c r="E485" t="s">
        <v>431</v>
      </c>
      <c r="F485" t="s">
        <v>351</v>
      </c>
      <c r="G485" t="s">
        <v>37</v>
      </c>
      <c r="H485" t="s">
        <v>423</v>
      </c>
      <c r="I485">
        <v>169</v>
      </c>
      <c r="J485">
        <v>133</v>
      </c>
      <c r="K485">
        <v>302</v>
      </c>
      <c r="L485" s="8">
        <v>91542</v>
      </c>
      <c r="M485" s="8">
        <v>91844</v>
      </c>
    </row>
    <row r="486" spans="1:13" x14ac:dyDescent="0.25">
      <c r="A486">
        <v>0</v>
      </c>
      <c r="B486" s="40">
        <f t="shared" si="48"/>
        <v>42887</v>
      </c>
      <c r="C486">
        <v>6</v>
      </c>
      <c r="D486">
        <f t="shared" si="49"/>
        <v>2017</v>
      </c>
      <c r="E486" t="s">
        <v>431</v>
      </c>
      <c r="F486" t="s">
        <v>351</v>
      </c>
      <c r="G486" t="s">
        <v>37</v>
      </c>
      <c r="H486" t="s">
        <v>424</v>
      </c>
      <c r="I486">
        <v>1</v>
      </c>
      <c r="J486">
        <v>0</v>
      </c>
      <c r="K486">
        <v>1</v>
      </c>
      <c r="L486" s="8">
        <v>32860</v>
      </c>
      <c r="M486" s="8">
        <v>32861</v>
      </c>
    </row>
    <row r="487" spans="1:13" x14ac:dyDescent="0.25">
      <c r="A487">
        <v>0</v>
      </c>
      <c r="B487" s="40">
        <f t="shared" si="48"/>
        <v>42887</v>
      </c>
      <c r="C487">
        <v>6</v>
      </c>
      <c r="D487">
        <f t="shared" si="49"/>
        <v>2017</v>
      </c>
      <c r="E487" t="s">
        <v>431</v>
      </c>
      <c r="F487" t="s">
        <v>352</v>
      </c>
      <c r="G487" t="s">
        <v>37</v>
      </c>
      <c r="H487" t="s">
        <v>423</v>
      </c>
      <c r="I487">
        <v>10</v>
      </c>
      <c r="J487">
        <v>7</v>
      </c>
      <c r="K487">
        <v>17</v>
      </c>
      <c r="L487" s="8">
        <v>8804</v>
      </c>
      <c r="M487" s="8">
        <v>8821</v>
      </c>
    </row>
    <row r="488" spans="1:13" x14ac:dyDescent="0.25">
      <c r="A488">
        <v>0</v>
      </c>
      <c r="B488" s="40">
        <f t="shared" si="48"/>
        <v>42887</v>
      </c>
      <c r="C488">
        <v>6</v>
      </c>
      <c r="D488">
        <f t="shared" si="49"/>
        <v>2017</v>
      </c>
      <c r="E488" t="s">
        <v>431</v>
      </c>
      <c r="F488" t="s">
        <v>352</v>
      </c>
      <c r="G488" t="s">
        <v>37</v>
      </c>
      <c r="H488" t="s">
        <v>424</v>
      </c>
      <c r="I488">
        <v>0</v>
      </c>
      <c r="J488">
        <v>0</v>
      </c>
      <c r="K488">
        <v>0</v>
      </c>
      <c r="L488" s="8">
        <v>4098</v>
      </c>
      <c r="M488" s="8">
        <v>4098</v>
      </c>
    </row>
    <row r="489" spans="1:13" x14ac:dyDescent="0.25">
      <c r="A489">
        <v>0</v>
      </c>
      <c r="B489" s="40">
        <f t="shared" si="48"/>
        <v>42887</v>
      </c>
      <c r="C489">
        <v>6</v>
      </c>
      <c r="D489">
        <f t="shared" si="49"/>
        <v>2017</v>
      </c>
      <c r="E489" t="s">
        <v>431</v>
      </c>
      <c r="F489" t="s">
        <v>146</v>
      </c>
      <c r="G489" t="s">
        <v>37</v>
      </c>
      <c r="H489" t="s">
        <v>423</v>
      </c>
      <c r="I489" s="8">
        <v>1847</v>
      </c>
      <c r="J489" s="8">
        <v>1010</v>
      </c>
      <c r="K489" s="8">
        <v>2857</v>
      </c>
      <c r="L489" s="8">
        <v>527245</v>
      </c>
      <c r="M489" s="8">
        <v>530102</v>
      </c>
    </row>
    <row r="490" spans="1:13" x14ac:dyDescent="0.25">
      <c r="A490">
        <v>0</v>
      </c>
      <c r="B490" s="40">
        <f t="shared" si="48"/>
        <v>42887</v>
      </c>
      <c r="C490">
        <v>6</v>
      </c>
      <c r="D490">
        <f t="shared" si="49"/>
        <v>2017</v>
      </c>
      <c r="E490" t="s">
        <v>431</v>
      </c>
      <c r="F490" t="s">
        <v>146</v>
      </c>
      <c r="G490" t="s">
        <v>37</v>
      </c>
      <c r="H490" t="s">
        <v>424</v>
      </c>
      <c r="I490">
        <v>1</v>
      </c>
      <c r="J490">
        <v>0</v>
      </c>
      <c r="K490">
        <v>1</v>
      </c>
      <c r="L490" s="8">
        <v>125538</v>
      </c>
      <c r="M490" s="8">
        <v>125539</v>
      </c>
    </row>
    <row r="491" spans="1:13" x14ac:dyDescent="0.25">
      <c r="A491">
        <v>1</v>
      </c>
      <c r="B491" s="40">
        <f t="shared" si="48"/>
        <v>42887</v>
      </c>
      <c r="C491">
        <v>6</v>
      </c>
      <c r="D491">
        <f t="shared" si="49"/>
        <v>2017</v>
      </c>
      <c r="E491" t="s">
        <v>431</v>
      </c>
      <c r="F491" t="s">
        <v>42</v>
      </c>
      <c r="G491" t="s">
        <v>37</v>
      </c>
      <c r="H491" t="s">
        <v>423</v>
      </c>
      <c r="I491">
        <v>278</v>
      </c>
      <c r="J491">
        <v>257</v>
      </c>
      <c r="K491">
        <v>535</v>
      </c>
      <c r="L491" s="8">
        <v>307394</v>
      </c>
      <c r="M491" s="8">
        <v>307929</v>
      </c>
    </row>
    <row r="492" spans="1:13" x14ac:dyDescent="0.25">
      <c r="A492">
        <v>1</v>
      </c>
      <c r="B492" s="40">
        <f t="shared" si="48"/>
        <v>42887</v>
      </c>
      <c r="C492">
        <v>6</v>
      </c>
      <c r="D492">
        <f t="shared" si="49"/>
        <v>2017</v>
      </c>
      <c r="E492" t="s">
        <v>431</v>
      </c>
      <c r="F492" t="s">
        <v>42</v>
      </c>
      <c r="G492" t="s">
        <v>37</v>
      </c>
      <c r="H492" t="s">
        <v>424</v>
      </c>
      <c r="I492">
        <v>1</v>
      </c>
      <c r="J492">
        <v>0</v>
      </c>
      <c r="K492">
        <v>1</v>
      </c>
      <c r="L492" s="8">
        <v>94986</v>
      </c>
      <c r="M492" s="8">
        <v>94987</v>
      </c>
    </row>
    <row r="493" spans="1:13" x14ac:dyDescent="0.25">
      <c r="A493">
        <v>1</v>
      </c>
      <c r="B493" s="40">
        <f t="shared" si="48"/>
        <v>42887</v>
      </c>
      <c r="C493">
        <v>6</v>
      </c>
      <c r="D493">
        <f t="shared" si="49"/>
        <v>2017</v>
      </c>
      <c r="E493" t="s">
        <v>431</v>
      </c>
      <c r="F493" t="s">
        <v>353</v>
      </c>
      <c r="G493" t="s">
        <v>37</v>
      </c>
      <c r="H493" t="s">
        <v>423</v>
      </c>
      <c r="I493">
        <v>11</v>
      </c>
      <c r="J493">
        <v>26</v>
      </c>
      <c r="K493">
        <v>37</v>
      </c>
      <c r="L493" s="8">
        <v>32586</v>
      </c>
      <c r="M493" s="8">
        <v>32623</v>
      </c>
    </row>
    <row r="494" spans="1:13" x14ac:dyDescent="0.25">
      <c r="A494">
        <v>1</v>
      </c>
      <c r="B494" s="40">
        <f t="shared" si="48"/>
        <v>42887</v>
      </c>
      <c r="C494">
        <v>6</v>
      </c>
      <c r="D494">
        <f t="shared" si="49"/>
        <v>2017</v>
      </c>
      <c r="E494" t="s">
        <v>431</v>
      </c>
      <c r="F494" t="s">
        <v>353</v>
      </c>
      <c r="G494" t="s">
        <v>37</v>
      </c>
      <c r="H494" t="s">
        <v>424</v>
      </c>
      <c r="I494">
        <v>0</v>
      </c>
      <c r="J494">
        <v>0</v>
      </c>
      <c r="K494">
        <v>0</v>
      </c>
      <c r="L494" s="8">
        <v>19316</v>
      </c>
      <c r="M494" s="8">
        <v>19316</v>
      </c>
    </row>
    <row r="495" spans="1:13" x14ac:dyDescent="0.25">
      <c r="A495">
        <v>0</v>
      </c>
      <c r="B495" s="40">
        <f t="shared" si="48"/>
        <v>42887</v>
      </c>
      <c r="C495">
        <v>6</v>
      </c>
      <c r="D495">
        <f t="shared" si="49"/>
        <v>2017</v>
      </c>
      <c r="E495" t="s">
        <v>431</v>
      </c>
      <c r="F495" t="s">
        <v>354</v>
      </c>
      <c r="G495" t="s">
        <v>37</v>
      </c>
      <c r="H495" t="s">
        <v>423</v>
      </c>
      <c r="I495">
        <v>449</v>
      </c>
      <c r="J495">
        <v>383</v>
      </c>
      <c r="K495">
        <v>832</v>
      </c>
      <c r="L495" s="8">
        <v>194521</v>
      </c>
      <c r="M495" s="8">
        <v>195353</v>
      </c>
    </row>
    <row r="496" spans="1:13" x14ac:dyDescent="0.25">
      <c r="A496">
        <v>0</v>
      </c>
      <c r="B496" s="40">
        <f t="shared" si="48"/>
        <v>42887</v>
      </c>
      <c r="C496">
        <v>6</v>
      </c>
      <c r="D496">
        <f t="shared" si="49"/>
        <v>2017</v>
      </c>
      <c r="E496" t="s">
        <v>431</v>
      </c>
      <c r="F496" t="s">
        <v>354</v>
      </c>
      <c r="G496" t="s">
        <v>37</v>
      </c>
      <c r="H496" t="s">
        <v>424</v>
      </c>
      <c r="I496">
        <v>0</v>
      </c>
      <c r="J496">
        <v>0</v>
      </c>
      <c r="K496">
        <v>0</v>
      </c>
      <c r="L496" s="8">
        <v>55801</v>
      </c>
      <c r="M496" s="8">
        <v>55801</v>
      </c>
    </row>
    <row r="497" spans="1:13" x14ac:dyDescent="0.25">
      <c r="A497">
        <v>0</v>
      </c>
      <c r="B497" s="40">
        <f t="shared" si="48"/>
        <v>42887</v>
      </c>
      <c r="C497">
        <v>6</v>
      </c>
      <c r="D497">
        <f t="shared" si="49"/>
        <v>2017</v>
      </c>
      <c r="E497" t="s">
        <v>431</v>
      </c>
      <c r="F497" t="s">
        <v>355</v>
      </c>
      <c r="G497" t="s">
        <v>37</v>
      </c>
      <c r="H497" t="s">
        <v>423</v>
      </c>
      <c r="I497">
        <v>2</v>
      </c>
      <c r="J497">
        <v>3</v>
      </c>
      <c r="K497">
        <v>5</v>
      </c>
      <c r="L497" s="8">
        <v>2973</v>
      </c>
      <c r="M497" s="8">
        <v>2978</v>
      </c>
    </row>
    <row r="498" spans="1:13" x14ac:dyDescent="0.25">
      <c r="A498">
        <v>0</v>
      </c>
      <c r="B498" s="40">
        <f t="shared" si="48"/>
        <v>42887</v>
      </c>
      <c r="C498">
        <v>6</v>
      </c>
      <c r="D498">
        <f t="shared" si="49"/>
        <v>2017</v>
      </c>
      <c r="E498" t="s">
        <v>431</v>
      </c>
      <c r="F498" t="s">
        <v>355</v>
      </c>
      <c r="G498" t="s">
        <v>37</v>
      </c>
      <c r="H498" t="s">
        <v>424</v>
      </c>
      <c r="I498">
        <v>0</v>
      </c>
      <c r="J498">
        <v>0</v>
      </c>
      <c r="K498">
        <v>0</v>
      </c>
      <c r="L498" s="8">
        <v>1730</v>
      </c>
      <c r="M498" s="8">
        <v>1730</v>
      </c>
    </row>
    <row r="499" spans="1:13" x14ac:dyDescent="0.25">
      <c r="A499">
        <v>0</v>
      </c>
      <c r="B499" s="40">
        <f t="shared" si="48"/>
        <v>42887</v>
      </c>
      <c r="C499">
        <v>6</v>
      </c>
      <c r="D499">
        <f t="shared" si="49"/>
        <v>2017</v>
      </c>
      <c r="E499" t="s">
        <v>431</v>
      </c>
      <c r="F499" t="s">
        <v>59</v>
      </c>
      <c r="G499" t="s">
        <v>37</v>
      </c>
      <c r="H499" t="s">
        <v>423</v>
      </c>
      <c r="I499">
        <v>25</v>
      </c>
      <c r="J499">
        <v>28</v>
      </c>
      <c r="K499">
        <v>53</v>
      </c>
      <c r="L499" s="8">
        <v>35907</v>
      </c>
      <c r="M499" s="8">
        <v>35960</v>
      </c>
    </row>
    <row r="500" spans="1:13" x14ac:dyDescent="0.25">
      <c r="A500">
        <v>0</v>
      </c>
      <c r="B500" s="40">
        <f t="shared" si="48"/>
        <v>42887</v>
      </c>
      <c r="C500">
        <v>6</v>
      </c>
      <c r="D500">
        <f t="shared" si="49"/>
        <v>2017</v>
      </c>
      <c r="E500" t="s">
        <v>431</v>
      </c>
      <c r="F500" t="s">
        <v>59</v>
      </c>
      <c r="G500" t="s">
        <v>37</v>
      </c>
      <c r="H500" t="s">
        <v>424</v>
      </c>
      <c r="I500">
        <v>0</v>
      </c>
      <c r="J500">
        <v>0</v>
      </c>
      <c r="K500">
        <v>0</v>
      </c>
      <c r="L500" s="8">
        <v>13706</v>
      </c>
      <c r="M500" s="8">
        <v>13706</v>
      </c>
    </row>
    <row r="501" spans="1:13" x14ac:dyDescent="0.25">
      <c r="A501">
        <v>0</v>
      </c>
      <c r="B501" s="40">
        <f t="shared" si="48"/>
        <v>42887</v>
      </c>
      <c r="C501">
        <v>6</v>
      </c>
      <c r="D501">
        <f t="shared" si="49"/>
        <v>2017</v>
      </c>
      <c r="E501" t="s">
        <v>431</v>
      </c>
      <c r="F501" t="s">
        <v>356</v>
      </c>
      <c r="G501" t="s">
        <v>37</v>
      </c>
      <c r="H501" t="s">
        <v>423</v>
      </c>
      <c r="I501">
        <v>491</v>
      </c>
      <c r="J501">
        <v>204</v>
      </c>
      <c r="K501">
        <v>695</v>
      </c>
      <c r="L501" s="8">
        <v>147153</v>
      </c>
      <c r="M501" s="8">
        <v>147848</v>
      </c>
    </row>
    <row r="502" spans="1:13" x14ac:dyDescent="0.25">
      <c r="A502">
        <v>0</v>
      </c>
      <c r="B502" s="40">
        <f t="shared" si="48"/>
        <v>42887</v>
      </c>
      <c r="C502">
        <v>6</v>
      </c>
      <c r="D502">
        <f t="shared" si="49"/>
        <v>2017</v>
      </c>
      <c r="E502" t="s">
        <v>431</v>
      </c>
      <c r="F502" t="s">
        <v>356</v>
      </c>
      <c r="G502" t="s">
        <v>37</v>
      </c>
      <c r="H502" t="s">
        <v>424</v>
      </c>
      <c r="I502">
        <v>2</v>
      </c>
      <c r="J502">
        <v>0</v>
      </c>
      <c r="K502">
        <v>2</v>
      </c>
      <c r="L502" s="8">
        <v>43027</v>
      </c>
      <c r="M502" s="8">
        <v>43029</v>
      </c>
    </row>
    <row r="503" spans="1:13" x14ac:dyDescent="0.25">
      <c r="A503">
        <v>1</v>
      </c>
      <c r="B503" s="40">
        <f t="shared" si="48"/>
        <v>42887</v>
      </c>
      <c r="C503">
        <v>6</v>
      </c>
      <c r="D503">
        <f t="shared" si="49"/>
        <v>2017</v>
      </c>
      <c r="E503" t="s">
        <v>431</v>
      </c>
      <c r="F503" t="s">
        <v>357</v>
      </c>
      <c r="G503" t="s">
        <v>37</v>
      </c>
      <c r="H503" t="s">
        <v>423</v>
      </c>
      <c r="I503">
        <v>11</v>
      </c>
      <c r="J503">
        <v>20</v>
      </c>
      <c r="K503">
        <v>31</v>
      </c>
      <c r="L503" s="8">
        <v>22554</v>
      </c>
      <c r="M503" s="8">
        <v>22585</v>
      </c>
    </row>
    <row r="504" spans="1:13" x14ac:dyDescent="0.25">
      <c r="A504">
        <v>1</v>
      </c>
      <c r="B504" s="40">
        <f t="shared" si="48"/>
        <v>42887</v>
      </c>
      <c r="C504">
        <v>6</v>
      </c>
      <c r="D504">
        <f t="shared" si="49"/>
        <v>2017</v>
      </c>
      <c r="E504" t="s">
        <v>431</v>
      </c>
      <c r="F504" t="s">
        <v>357</v>
      </c>
      <c r="G504" t="s">
        <v>37</v>
      </c>
      <c r="H504" t="s">
        <v>424</v>
      </c>
      <c r="I504">
        <v>0</v>
      </c>
      <c r="J504">
        <v>0</v>
      </c>
      <c r="K504">
        <v>0</v>
      </c>
      <c r="L504" s="8">
        <v>8722</v>
      </c>
      <c r="M504" s="8">
        <v>8722</v>
      </c>
    </row>
    <row r="505" spans="1:13" x14ac:dyDescent="0.25">
      <c r="A505">
        <v>0</v>
      </c>
      <c r="B505" s="40">
        <f t="shared" si="48"/>
        <v>42887</v>
      </c>
      <c r="C505">
        <v>6</v>
      </c>
      <c r="D505">
        <f t="shared" si="49"/>
        <v>2017</v>
      </c>
      <c r="E505" t="s">
        <v>431</v>
      </c>
      <c r="F505" t="s">
        <v>56</v>
      </c>
      <c r="G505" t="s">
        <v>37</v>
      </c>
      <c r="H505" t="s">
        <v>423</v>
      </c>
      <c r="I505">
        <v>52</v>
      </c>
      <c r="J505">
        <v>62</v>
      </c>
      <c r="K505">
        <v>114</v>
      </c>
      <c r="L505" s="8">
        <v>164034</v>
      </c>
      <c r="M505" s="8">
        <v>164148</v>
      </c>
    </row>
    <row r="506" spans="1:13" x14ac:dyDescent="0.25">
      <c r="A506">
        <v>0</v>
      </c>
      <c r="B506" s="40">
        <f t="shared" si="48"/>
        <v>42887</v>
      </c>
      <c r="C506">
        <v>6</v>
      </c>
      <c r="D506">
        <f t="shared" si="49"/>
        <v>2017</v>
      </c>
      <c r="E506" t="s">
        <v>431</v>
      </c>
      <c r="F506" t="s">
        <v>56</v>
      </c>
      <c r="G506" t="s">
        <v>37</v>
      </c>
      <c r="H506" t="s">
        <v>424</v>
      </c>
      <c r="I506">
        <v>0</v>
      </c>
      <c r="J506">
        <v>0</v>
      </c>
      <c r="K506">
        <v>0</v>
      </c>
      <c r="L506" s="8">
        <v>59745</v>
      </c>
      <c r="M506" s="8">
        <v>59745</v>
      </c>
    </row>
    <row r="507" spans="1:13" x14ac:dyDescent="0.25">
      <c r="A507">
        <v>0</v>
      </c>
      <c r="B507" s="40">
        <f t="shared" si="48"/>
        <v>42917</v>
      </c>
      <c r="C507">
        <v>7</v>
      </c>
      <c r="D507">
        <f t="shared" si="49"/>
        <v>2017</v>
      </c>
      <c r="E507" t="s">
        <v>432</v>
      </c>
      <c r="F507" t="s">
        <v>422</v>
      </c>
      <c r="G507" t="s">
        <v>37</v>
      </c>
      <c r="H507" t="s">
        <v>423</v>
      </c>
      <c r="I507">
        <v>0</v>
      </c>
      <c r="J507">
        <v>0</v>
      </c>
      <c r="K507">
        <v>0</v>
      </c>
      <c r="L507">
        <v>2</v>
      </c>
      <c r="M507">
        <v>2</v>
      </c>
    </row>
    <row r="508" spans="1:13" x14ac:dyDescent="0.25">
      <c r="A508">
        <v>0</v>
      </c>
      <c r="B508" s="40">
        <f t="shared" si="48"/>
        <v>42917</v>
      </c>
      <c r="C508">
        <v>7</v>
      </c>
      <c r="D508">
        <f t="shared" si="49"/>
        <v>2017</v>
      </c>
      <c r="E508" t="s">
        <v>432</v>
      </c>
      <c r="F508" t="s">
        <v>422</v>
      </c>
      <c r="G508" t="s">
        <v>37</v>
      </c>
      <c r="H508" t="s">
        <v>424</v>
      </c>
      <c r="I508">
        <v>0</v>
      </c>
      <c r="J508">
        <v>0</v>
      </c>
      <c r="K508">
        <v>0</v>
      </c>
      <c r="L508">
        <v>1</v>
      </c>
      <c r="M508">
        <v>1</v>
      </c>
    </row>
    <row r="509" spans="1:13" x14ac:dyDescent="0.25">
      <c r="A509">
        <v>1</v>
      </c>
      <c r="B509" s="40">
        <f t="shared" si="48"/>
        <v>42917</v>
      </c>
      <c r="C509">
        <v>7</v>
      </c>
      <c r="D509">
        <f t="shared" si="49"/>
        <v>2017</v>
      </c>
      <c r="E509" t="s">
        <v>432</v>
      </c>
      <c r="F509" t="s">
        <v>331</v>
      </c>
      <c r="G509" t="s">
        <v>37</v>
      </c>
      <c r="H509" t="s">
        <v>423</v>
      </c>
      <c r="I509">
        <v>4</v>
      </c>
      <c r="J509">
        <v>3</v>
      </c>
      <c r="K509">
        <v>7</v>
      </c>
      <c r="L509" s="8">
        <v>12448</v>
      </c>
      <c r="M509" s="8">
        <v>12455</v>
      </c>
    </row>
    <row r="510" spans="1:13" x14ac:dyDescent="0.25">
      <c r="A510">
        <v>1</v>
      </c>
      <c r="B510" s="40">
        <f t="shared" si="48"/>
        <v>42917</v>
      </c>
      <c r="C510">
        <v>7</v>
      </c>
      <c r="D510">
        <f t="shared" si="49"/>
        <v>2017</v>
      </c>
      <c r="E510" t="s">
        <v>432</v>
      </c>
      <c r="F510" t="s">
        <v>331</v>
      </c>
      <c r="G510" t="s">
        <v>37</v>
      </c>
      <c r="H510" t="s">
        <v>424</v>
      </c>
      <c r="I510">
        <v>0</v>
      </c>
      <c r="J510">
        <v>0</v>
      </c>
      <c r="K510">
        <v>0</v>
      </c>
      <c r="L510" s="8">
        <v>5322</v>
      </c>
      <c r="M510" s="8">
        <v>5322</v>
      </c>
    </row>
    <row r="511" spans="1:13" x14ac:dyDescent="0.25">
      <c r="A511">
        <v>1</v>
      </c>
      <c r="B511" s="40">
        <f t="shared" si="48"/>
        <v>42917</v>
      </c>
      <c r="C511">
        <v>7</v>
      </c>
      <c r="D511">
        <f t="shared" si="49"/>
        <v>2017</v>
      </c>
      <c r="E511" t="s">
        <v>432</v>
      </c>
      <c r="F511" t="s">
        <v>332</v>
      </c>
      <c r="G511" t="s">
        <v>37</v>
      </c>
      <c r="H511" t="s">
        <v>423</v>
      </c>
      <c r="I511">
        <v>8</v>
      </c>
      <c r="J511">
        <v>5</v>
      </c>
      <c r="K511">
        <v>13</v>
      </c>
      <c r="L511" s="8">
        <v>12785</v>
      </c>
      <c r="M511" s="8">
        <v>12798</v>
      </c>
    </row>
    <row r="512" spans="1:13" x14ac:dyDescent="0.25">
      <c r="A512">
        <v>1</v>
      </c>
      <c r="B512" s="40">
        <f t="shared" si="48"/>
        <v>42917</v>
      </c>
      <c r="C512">
        <v>7</v>
      </c>
      <c r="D512">
        <f t="shared" si="49"/>
        <v>2017</v>
      </c>
      <c r="E512" t="s">
        <v>432</v>
      </c>
      <c r="F512" t="s">
        <v>332</v>
      </c>
      <c r="G512" t="s">
        <v>37</v>
      </c>
      <c r="H512" t="s">
        <v>424</v>
      </c>
      <c r="I512">
        <v>0</v>
      </c>
      <c r="J512">
        <v>0</v>
      </c>
      <c r="K512">
        <v>0</v>
      </c>
      <c r="L512" s="8">
        <v>6834</v>
      </c>
      <c r="M512" s="8">
        <v>6834</v>
      </c>
    </row>
    <row r="513" spans="1:13" x14ac:dyDescent="0.25">
      <c r="A513">
        <v>0</v>
      </c>
      <c r="B513" s="40">
        <f t="shared" si="48"/>
        <v>42917</v>
      </c>
      <c r="C513">
        <v>7</v>
      </c>
      <c r="D513">
        <f t="shared" si="49"/>
        <v>2017</v>
      </c>
      <c r="E513" t="s">
        <v>432</v>
      </c>
      <c r="F513" t="s">
        <v>333</v>
      </c>
      <c r="G513" t="s">
        <v>37</v>
      </c>
      <c r="H513" t="s">
        <v>423</v>
      </c>
      <c r="I513">
        <v>158</v>
      </c>
      <c r="J513">
        <v>153</v>
      </c>
      <c r="K513">
        <v>311</v>
      </c>
      <c r="L513" s="8">
        <v>132470</v>
      </c>
      <c r="M513" s="8">
        <v>132781</v>
      </c>
    </row>
    <row r="514" spans="1:13" x14ac:dyDescent="0.25">
      <c r="A514">
        <v>0</v>
      </c>
      <c r="B514" s="40">
        <f t="shared" si="48"/>
        <v>42917</v>
      </c>
      <c r="C514">
        <v>7</v>
      </c>
      <c r="D514">
        <f t="shared" si="49"/>
        <v>2017</v>
      </c>
      <c r="E514" t="s">
        <v>432</v>
      </c>
      <c r="F514" t="s">
        <v>333</v>
      </c>
      <c r="G514" t="s">
        <v>37</v>
      </c>
      <c r="H514" t="s">
        <v>424</v>
      </c>
      <c r="I514">
        <v>0</v>
      </c>
      <c r="J514">
        <v>0</v>
      </c>
      <c r="K514">
        <v>0</v>
      </c>
      <c r="L514" s="8">
        <v>41735</v>
      </c>
      <c r="M514" s="8">
        <v>41735</v>
      </c>
    </row>
    <row r="515" spans="1:13" x14ac:dyDescent="0.25">
      <c r="A515">
        <v>0</v>
      </c>
      <c r="B515" s="40">
        <f t="shared" si="48"/>
        <v>42917</v>
      </c>
      <c r="C515">
        <v>7</v>
      </c>
      <c r="D515">
        <f t="shared" si="49"/>
        <v>2017</v>
      </c>
      <c r="E515" t="s">
        <v>432</v>
      </c>
      <c r="F515" t="s">
        <v>119</v>
      </c>
      <c r="G515" t="s">
        <v>37</v>
      </c>
      <c r="H515" t="s">
        <v>423</v>
      </c>
      <c r="I515">
        <v>84</v>
      </c>
      <c r="J515">
        <v>43</v>
      </c>
      <c r="K515">
        <v>127</v>
      </c>
      <c r="L515" s="8">
        <v>54473</v>
      </c>
      <c r="M515" s="8">
        <v>54600</v>
      </c>
    </row>
    <row r="516" spans="1:13" x14ac:dyDescent="0.25">
      <c r="A516">
        <v>0</v>
      </c>
      <c r="B516" s="40">
        <f t="shared" si="48"/>
        <v>42917</v>
      </c>
      <c r="C516">
        <v>7</v>
      </c>
      <c r="D516">
        <f t="shared" si="49"/>
        <v>2017</v>
      </c>
      <c r="E516" t="s">
        <v>432</v>
      </c>
      <c r="F516" t="s">
        <v>119</v>
      </c>
      <c r="G516" t="s">
        <v>37</v>
      </c>
      <c r="H516" t="s">
        <v>424</v>
      </c>
      <c r="I516">
        <v>0</v>
      </c>
      <c r="J516">
        <v>0</v>
      </c>
      <c r="K516">
        <v>0</v>
      </c>
      <c r="L516" s="8">
        <v>22293</v>
      </c>
      <c r="M516" s="8">
        <v>22293</v>
      </c>
    </row>
    <row r="517" spans="1:13" x14ac:dyDescent="0.25">
      <c r="A517">
        <v>0</v>
      </c>
      <c r="B517" s="40">
        <f t="shared" si="48"/>
        <v>42917</v>
      </c>
      <c r="C517">
        <v>7</v>
      </c>
      <c r="D517">
        <f t="shared" si="49"/>
        <v>2017</v>
      </c>
      <c r="E517" t="s">
        <v>432</v>
      </c>
      <c r="F517" t="s">
        <v>334</v>
      </c>
      <c r="G517" t="s">
        <v>37</v>
      </c>
      <c r="H517" t="s">
        <v>423</v>
      </c>
      <c r="I517">
        <v>108</v>
      </c>
      <c r="J517">
        <v>81</v>
      </c>
      <c r="K517">
        <v>189</v>
      </c>
      <c r="L517" s="8">
        <v>50366</v>
      </c>
      <c r="M517" s="8">
        <v>50555</v>
      </c>
    </row>
    <row r="518" spans="1:13" x14ac:dyDescent="0.25">
      <c r="A518">
        <v>0</v>
      </c>
      <c r="B518" s="40">
        <f t="shared" si="48"/>
        <v>42917</v>
      </c>
      <c r="C518">
        <v>7</v>
      </c>
      <c r="D518">
        <f t="shared" si="49"/>
        <v>2017</v>
      </c>
      <c r="E518" t="s">
        <v>432</v>
      </c>
      <c r="F518" t="s">
        <v>334</v>
      </c>
      <c r="G518" t="s">
        <v>37</v>
      </c>
      <c r="H518" t="s">
        <v>424</v>
      </c>
      <c r="I518">
        <v>0</v>
      </c>
      <c r="J518">
        <v>0</v>
      </c>
      <c r="K518">
        <v>0</v>
      </c>
      <c r="L518" s="8">
        <v>21932</v>
      </c>
      <c r="M518" s="8">
        <v>21932</v>
      </c>
    </row>
    <row r="519" spans="1:13" x14ac:dyDescent="0.25">
      <c r="A519">
        <v>0</v>
      </c>
      <c r="B519" s="40">
        <f t="shared" si="48"/>
        <v>42917</v>
      </c>
      <c r="C519">
        <v>7</v>
      </c>
      <c r="D519">
        <f t="shared" si="49"/>
        <v>2017</v>
      </c>
      <c r="E519" t="s">
        <v>432</v>
      </c>
      <c r="F519" t="s">
        <v>335</v>
      </c>
      <c r="G519" t="s">
        <v>37</v>
      </c>
      <c r="H519" t="s">
        <v>423</v>
      </c>
      <c r="I519">
        <v>842</v>
      </c>
      <c r="J519">
        <v>547</v>
      </c>
      <c r="K519" s="8">
        <v>1389</v>
      </c>
      <c r="L519" s="8">
        <v>306522</v>
      </c>
      <c r="M519" s="8">
        <v>307911</v>
      </c>
    </row>
    <row r="520" spans="1:13" x14ac:dyDescent="0.25">
      <c r="A520">
        <v>0</v>
      </c>
      <c r="B520" s="40">
        <f t="shared" si="48"/>
        <v>42917</v>
      </c>
      <c r="C520">
        <v>7</v>
      </c>
      <c r="D520">
        <f t="shared" si="49"/>
        <v>2017</v>
      </c>
      <c r="E520" t="s">
        <v>432</v>
      </c>
      <c r="F520" t="s">
        <v>335</v>
      </c>
      <c r="G520" t="s">
        <v>37</v>
      </c>
      <c r="H520" t="s">
        <v>424</v>
      </c>
      <c r="I520">
        <v>0</v>
      </c>
      <c r="J520">
        <v>0</v>
      </c>
      <c r="K520">
        <v>0</v>
      </c>
      <c r="L520" s="8">
        <v>79945</v>
      </c>
      <c r="M520" s="8">
        <v>79945</v>
      </c>
    </row>
    <row r="521" spans="1:13" x14ac:dyDescent="0.25">
      <c r="A521">
        <v>0</v>
      </c>
      <c r="B521" s="40">
        <f t="shared" si="48"/>
        <v>42917</v>
      </c>
      <c r="C521">
        <v>7</v>
      </c>
      <c r="D521">
        <f t="shared" si="49"/>
        <v>2017</v>
      </c>
      <c r="E521" t="s">
        <v>432</v>
      </c>
      <c r="F521" t="s">
        <v>44</v>
      </c>
      <c r="G521" t="s">
        <v>37</v>
      </c>
      <c r="H521" t="s">
        <v>423</v>
      </c>
      <c r="I521">
        <v>1</v>
      </c>
      <c r="J521">
        <v>1</v>
      </c>
      <c r="K521">
        <v>2</v>
      </c>
      <c r="L521" s="8">
        <v>2414</v>
      </c>
      <c r="M521" s="8">
        <v>2416</v>
      </c>
    </row>
    <row r="522" spans="1:13" x14ac:dyDescent="0.25">
      <c r="A522">
        <v>0</v>
      </c>
      <c r="B522" s="40">
        <f t="shared" si="48"/>
        <v>42917</v>
      </c>
      <c r="C522">
        <v>7</v>
      </c>
      <c r="D522">
        <f t="shared" si="49"/>
        <v>2017</v>
      </c>
      <c r="E522" t="s">
        <v>432</v>
      </c>
      <c r="F522" t="s">
        <v>44</v>
      </c>
      <c r="G522" t="s">
        <v>37</v>
      </c>
      <c r="H522" t="s">
        <v>424</v>
      </c>
      <c r="I522">
        <v>0</v>
      </c>
      <c r="J522">
        <v>0</v>
      </c>
      <c r="K522">
        <v>0</v>
      </c>
      <c r="L522" s="8">
        <v>1608</v>
      </c>
      <c r="M522" s="8">
        <v>1608</v>
      </c>
    </row>
    <row r="523" spans="1:13" x14ac:dyDescent="0.25">
      <c r="A523">
        <v>0</v>
      </c>
      <c r="B523" s="40">
        <f t="shared" si="48"/>
        <v>42917</v>
      </c>
      <c r="C523">
        <v>7</v>
      </c>
      <c r="D523">
        <f t="shared" si="49"/>
        <v>2017</v>
      </c>
      <c r="E523" t="s">
        <v>432</v>
      </c>
      <c r="F523" t="s">
        <v>336</v>
      </c>
      <c r="G523" t="s">
        <v>37</v>
      </c>
      <c r="H523" t="s">
        <v>423</v>
      </c>
      <c r="I523">
        <v>56</v>
      </c>
      <c r="J523">
        <v>70</v>
      </c>
      <c r="K523">
        <v>126</v>
      </c>
      <c r="L523" s="8">
        <v>71522</v>
      </c>
      <c r="M523" s="8">
        <v>71648</v>
      </c>
    </row>
    <row r="524" spans="1:13" x14ac:dyDescent="0.25">
      <c r="A524">
        <v>0</v>
      </c>
      <c r="B524" s="40">
        <f t="shared" si="48"/>
        <v>42917</v>
      </c>
      <c r="C524">
        <v>7</v>
      </c>
      <c r="D524">
        <f t="shared" si="49"/>
        <v>2017</v>
      </c>
      <c r="E524" t="s">
        <v>432</v>
      </c>
      <c r="F524" t="s">
        <v>336</v>
      </c>
      <c r="G524" t="s">
        <v>37</v>
      </c>
      <c r="H524" t="s">
        <v>424</v>
      </c>
      <c r="I524">
        <v>0</v>
      </c>
      <c r="J524">
        <v>0</v>
      </c>
      <c r="K524">
        <v>0</v>
      </c>
      <c r="L524" s="8">
        <v>29081</v>
      </c>
      <c r="M524" s="8">
        <v>29081</v>
      </c>
    </row>
    <row r="525" spans="1:13" x14ac:dyDescent="0.25">
      <c r="A525">
        <v>0</v>
      </c>
      <c r="B525" s="40">
        <f t="shared" si="48"/>
        <v>42917</v>
      </c>
      <c r="C525">
        <v>7</v>
      </c>
      <c r="D525">
        <f t="shared" si="49"/>
        <v>2017</v>
      </c>
      <c r="E525" t="s">
        <v>432</v>
      </c>
      <c r="F525" t="s">
        <v>125</v>
      </c>
      <c r="G525" t="s">
        <v>37</v>
      </c>
      <c r="H525" t="s">
        <v>423</v>
      </c>
      <c r="I525">
        <v>41</v>
      </c>
      <c r="J525">
        <v>26</v>
      </c>
      <c r="K525">
        <v>67</v>
      </c>
      <c r="L525" s="8">
        <v>28079</v>
      </c>
      <c r="M525" s="8">
        <v>28146</v>
      </c>
    </row>
    <row r="526" spans="1:13" x14ac:dyDescent="0.25">
      <c r="A526">
        <v>0</v>
      </c>
      <c r="B526" s="40">
        <f t="shared" si="48"/>
        <v>42917</v>
      </c>
      <c r="C526">
        <v>7</v>
      </c>
      <c r="D526">
        <f t="shared" si="49"/>
        <v>2017</v>
      </c>
      <c r="E526" t="s">
        <v>432</v>
      </c>
      <c r="F526" t="s">
        <v>125</v>
      </c>
      <c r="G526" t="s">
        <v>37</v>
      </c>
      <c r="H526" t="s">
        <v>424</v>
      </c>
      <c r="I526">
        <v>0</v>
      </c>
      <c r="J526">
        <v>0</v>
      </c>
      <c r="K526">
        <v>0</v>
      </c>
      <c r="L526" s="8">
        <v>12171</v>
      </c>
      <c r="M526" s="8">
        <v>12171</v>
      </c>
    </row>
    <row r="527" spans="1:13" x14ac:dyDescent="0.25">
      <c r="A527">
        <v>1</v>
      </c>
      <c r="B527" s="40">
        <f t="shared" si="48"/>
        <v>42917</v>
      </c>
      <c r="C527">
        <v>7</v>
      </c>
      <c r="D527">
        <f t="shared" si="49"/>
        <v>2017</v>
      </c>
      <c r="E527" t="s">
        <v>432</v>
      </c>
      <c r="F527" t="s">
        <v>337</v>
      </c>
      <c r="G527" t="s">
        <v>37</v>
      </c>
      <c r="H527" t="s">
        <v>423</v>
      </c>
      <c r="I527">
        <v>2</v>
      </c>
      <c r="J527">
        <v>2</v>
      </c>
      <c r="K527">
        <v>4</v>
      </c>
      <c r="L527" s="8">
        <v>4681</v>
      </c>
      <c r="M527" s="8">
        <v>4685</v>
      </c>
    </row>
    <row r="528" spans="1:13" x14ac:dyDescent="0.25">
      <c r="A528">
        <v>1</v>
      </c>
      <c r="B528" s="40">
        <f t="shared" si="48"/>
        <v>42917</v>
      </c>
      <c r="C528">
        <v>7</v>
      </c>
      <c r="D528">
        <f t="shared" si="49"/>
        <v>2017</v>
      </c>
      <c r="E528" t="s">
        <v>432</v>
      </c>
      <c r="F528" t="s">
        <v>337</v>
      </c>
      <c r="G528" t="s">
        <v>37</v>
      </c>
      <c r="H528" t="s">
        <v>424</v>
      </c>
      <c r="I528">
        <v>0</v>
      </c>
      <c r="J528">
        <v>0</v>
      </c>
      <c r="K528">
        <v>0</v>
      </c>
      <c r="L528" s="8">
        <v>3793</v>
      </c>
      <c r="M528" s="8">
        <v>3793</v>
      </c>
    </row>
    <row r="529" spans="1:13" x14ac:dyDescent="0.25">
      <c r="A529">
        <v>0</v>
      </c>
      <c r="B529" s="40">
        <f t="shared" si="48"/>
        <v>42917</v>
      </c>
      <c r="C529">
        <v>7</v>
      </c>
      <c r="D529">
        <f t="shared" si="49"/>
        <v>2017</v>
      </c>
      <c r="E529" t="s">
        <v>432</v>
      </c>
      <c r="F529" t="s">
        <v>105</v>
      </c>
      <c r="G529" t="s">
        <v>37</v>
      </c>
      <c r="H529" t="s">
        <v>423</v>
      </c>
      <c r="I529">
        <v>34</v>
      </c>
      <c r="J529">
        <v>47</v>
      </c>
      <c r="K529">
        <v>81</v>
      </c>
      <c r="L529" s="8">
        <v>57600</v>
      </c>
      <c r="M529" s="8">
        <v>57681</v>
      </c>
    </row>
    <row r="530" spans="1:13" x14ac:dyDescent="0.25">
      <c r="A530">
        <v>0</v>
      </c>
      <c r="B530" s="40">
        <f t="shared" si="48"/>
        <v>42917</v>
      </c>
      <c r="C530">
        <v>7</v>
      </c>
      <c r="D530">
        <f t="shared" si="49"/>
        <v>2017</v>
      </c>
      <c r="E530" t="s">
        <v>432</v>
      </c>
      <c r="F530" t="s">
        <v>105</v>
      </c>
      <c r="G530" t="s">
        <v>37</v>
      </c>
      <c r="H530" t="s">
        <v>424</v>
      </c>
      <c r="I530">
        <v>0</v>
      </c>
      <c r="J530">
        <v>0</v>
      </c>
      <c r="K530">
        <v>0</v>
      </c>
      <c r="L530" s="8">
        <v>18937</v>
      </c>
      <c r="M530" s="8">
        <v>18937</v>
      </c>
    </row>
    <row r="531" spans="1:13" x14ac:dyDescent="0.25">
      <c r="A531">
        <v>0</v>
      </c>
      <c r="B531" s="40">
        <f t="shared" si="48"/>
        <v>42917</v>
      </c>
      <c r="C531">
        <v>7</v>
      </c>
      <c r="D531">
        <f t="shared" si="49"/>
        <v>2017</v>
      </c>
      <c r="E531" t="s">
        <v>432</v>
      </c>
      <c r="F531" t="s">
        <v>338</v>
      </c>
      <c r="G531" t="s">
        <v>37</v>
      </c>
      <c r="H531" t="s">
        <v>423</v>
      </c>
      <c r="I531">
        <v>0</v>
      </c>
      <c r="J531">
        <v>1</v>
      </c>
      <c r="K531">
        <v>1</v>
      </c>
      <c r="L531" s="8">
        <v>1363</v>
      </c>
      <c r="M531" s="8">
        <v>1364</v>
      </c>
    </row>
    <row r="532" spans="1:13" x14ac:dyDescent="0.25">
      <c r="A532">
        <v>0</v>
      </c>
      <c r="B532" s="40">
        <f t="shared" si="48"/>
        <v>42917</v>
      </c>
      <c r="C532">
        <v>7</v>
      </c>
      <c r="D532">
        <f t="shared" si="49"/>
        <v>2017</v>
      </c>
      <c r="E532" t="s">
        <v>432</v>
      </c>
      <c r="F532" t="s">
        <v>338</v>
      </c>
      <c r="G532" t="s">
        <v>37</v>
      </c>
      <c r="H532" t="s">
        <v>424</v>
      </c>
      <c r="I532">
        <v>0</v>
      </c>
      <c r="J532">
        <v>0</v>
      </c>
      <c r="K532">
        <v>0</v>
      </c>
      <c r="L532">
        <v>984</v>
      </c>
      <c r="M532">
        <v>984</v>
      </c>
    </row>
    <row r="533" spans="1:13" x14ac:dyDescent="0.25">
      <c r="A533">
        <v>0</v>
      </c>
      <c r="B533" s="40">
        <f t="shared" si="48"/>
        <v>42917</v>
      </c>
      <c r="C533">
        <v>7</v>
      </c>
      <c r="D533">
        <f t="shared" si="49"/>
        <v>2017</v>
      </c>
      <c r="E533" t="s">
        <v>432</v>
      </c>
      <c r="F533" t="s">
        <v>339</v>
      </c>
      <c r="G533" t="s">
        <v>37</v>
      </c>
      <c r="H533" t="s">
        <v>423</v>
      </c>
      <c r="I533">
        <v>25</v>
      </c>
      <c r="J533">
        <v>38</v>
      </c>
      <c r="K533">
        <v>63</v>
      </c>
      <c r="L533" s="8">
        <v>63954</v>
      </c>
      <c r="M533" s="8">
        <v>64017</v>
      </c>
    </row>
    <row r="534" spans="1:13" x14ac:dyDescent="0.25">
      <c r="A534">
        <v>0</v>
      </c>
      <c r="B534" s="40">
        <f t="shared" si="48"/>
        <v>42917</v>
      </c>
      <c r="C534">
        <v>7</v>
      </c>
      <c r="D534">
        <f t="shared" si="49"/>
        <v>2017</v>
      </c>
      <c r="E534" t="s">
        <v>432</v>
      </c>
      <c r="F534" t="s">
        <v>339</v>
      </c>
      <c r="G534" t="s">
        <v>37</v>
      </c>
      <c r="H534" t="s">
        <v>424</v>
      </c>
      <c r="I534">
        <v>0</v>
      </c>
      <c r="J534">
        <v>0</v>
      </c>
      <c r="K534">
        <v>0</v>
      </c>
      <c r="L534" s="8">
        <v>26845</v>
      </c>
      <c r="M534" s="8">
        <v>26845</v>
      </c>
    </row>
    <row r="535" spans="1:13" x14ac:dyDescent="0.25">
      <c r="A535">
        <v>0</v>
      </c>
      <c r="B535" s="40">
        <f t="shared" si="48"/>
        <v>42917</v>
      </c>
      <c r="C535">
        <v>7</v>
      </c>
      <c r="D535">
        <f t="shared" si="49"/>
        <v>2017</v>
      </c>
      <c r="E535" t="s">
        <v>432</v>
      </c>
      <c r="F535" t="s">
        <v>425</v>
      </c>
      <c r="G535" t="s">
        <v>37</v>
      </c>
      <c r="H535" t="s">
        <v>423</v>
      </c>
      <c r="I535">
        <v>48</v>
      </c>
      <c r="J535">
        <v>45</v>
      </c>
      <c r="K535">
        <v>93</v>
      </c>
      <c r="L535" s="8">
        <v>47185</v>
      </c>
      <c r="M535" s="8">
        <v>47278</v>
      </c>
    </row>
    <row r="536" spans="1:13" x14ac:dyDescent="0.25">
      <c r="A536">
        <v>0</v>
      </c>
      <c r="B536" s="40">
        <f t="shared" si="48"/>
        <v>42917</v>
      </c>
      <c r="C536">
        <v>7</v>
      </c>
      <c r="D536">
        <f t="shared" si="49"/>
        <v>2017</v>
      </c>
      <c r="E536" t="s">
        <v>432</v>
      </c>
      <c r="F536" t="s">
        <v>425</v>
      </c>
      <c r="G536" t="s">
        <v>37</v>
      </c>
      <c r="H536" t="s">
        <v>424</v>
      </c>
      <c r="I536">
        <v>0</v>
      </c>
      <c r="J536">
        <v>0</v>
      </c>
      <c r="K536">
        <v>0</v>
      </c>
      <c r="L536" s="8">
        <v>20993</v>
      </c>
      <c r="M536" s="8">
        <v>20993</v>
      </c>
    </row>
    <row r="537" spans="1:13" x14ac:dyDescent="0.25">
      <c r="A537">
        <v>0</v>
      </c>
      <c r="B537" s="40">
        <f t="shared" si="48"/>
        <v>42917</v>
      </c>
      <c r="C537">
        <v>7</v>
      </c>
      <c r="D537">
        <f t="shared" si="49"/>
        <v>2017</v>
      </c>
      <c r="E537" t="s">
        <v>432</v>
      </c>
      <c r="F537" t="s">
        <v>341</v>
      </c>
      <c r="G537" t="s">
        <v>37</v>
      </c>
      <c r="H537" t="s">
        <v>423</v>
      </c>
      <c r="I537">
        <v>144</v>
      </c>
      <c r="J537">
        <v>158</v>
      </c>
      <c r="K537">
        <v>302</v>
      </c>
      <c r="L537" s="8">
        <v>64149</v>
      </c>
      <c r="M537" s="8">
        <v>64451</v>
      </c>
    </row>
    <row r="538" spans="1:13" x14ac:dyDescent="0.25">
      <c r="A538">
        <v>0</v>
      </c>
      <c r="B538" s="40">
        <f t="shared" si="48"/>
        <v>42917</v>
      </c>
      <c r="C538">
        <v>7</v>
      </c>
      <c r="D538">
        <f t="shared" si="49"/>
        <v>2017</v>
      </c>
      <c r="E538" t="s">
        <v>432</v>
      </c>
      <c r="F538" t="s">
        <v>341</v>
      </c>
      <c r="G538" t="s">
        <v>37</v>
      </c>
      <c r="H538" t="s">
        <v>424</v>
      </c>
      <c r="I538">
        <v>0</v>
      </c>
      <c r="J538">
        <v>0</v>
      </c>
      <c r="K538">
        <v>0</v>
      </c>
      <c r="L538" s="8">
        <v>21729</v>
      </c>
      <c r="M538" s="8">
        <v>21729</v>
      </c>
    </row>
    <row r="539" spans="1:13" x14ac:dyDescent="0.25">
      <c r="A539">
        <v>0</v>
      </c>
      <c r="B539" s="40">
        <f t="shared" si="48"/>
        <v>42917</v>
      </c>
      <c r="C539">
        <v>7</v>
      </c>
      <c r="D539">
        <f t="shared" si="49"/>
        <v>2017</v>
      </c>
      <c r="E539" t="s">
        <v>432</v>
      </c>
      <c r="F539" t="s">
        <v>126</v>
      </c>
      <c r="G539" t="s">
        <v>37</v>
      </c>
      <c r="H539" t="s">
        <v>423</v>
      </c>
      <c r="I539">
        <v>118</v>
      </c>
      <c r="J539">
        <v>69</v>
      </c>
      <c r="K539">
        <v>187</v>
      </c>
      <c r="L539" s="8">
        <v>25198</v>
      </c>
      <c r="M539" s="8">
        <v>25385</v>
      </c>
    </row>
    <row r="540" spans="1:13" x14ac:dyDescent="0.25">
      <c r="A540">
        <v>0</v>
      </c>
      <c r="B540" s="40">
        <f t="shared" ref="B540:B603" si="50">DATE(D540,C540,1)</f>
        <v>42917</v>
      </c>
      <c r="C540">
        <v>7</v>
      </c>
      <c r="D540">
        <f t="shared" ref="D540:D603" si="51">VALUE(RIGHT(E540,4))</f>
        <v>2017</v>
      </c>
      <c r="E540" t="s">
        <v>432</v>
      </c>
      <c r="F540" t="s">
        <v>126</v>
      </c>
      <c r="G540" t="s">
        <v>37</v>
      </c>
      <c r="H540" t="s">
        <v>424</v>
      </c>
      <c r="I540">
        <v>0</v>
      </c>
      <c r="J540">
        <v>0</v>
      </c>
      <c r="K540">
        <v>0</v>
      </c>
      <c r="L540" s="8">
        <v>9919</v>
      </c>
      <c r="M540" s="8">
        <v>9919</v>
      </c>
    </row>
    <row r="541" spans="1:13" x14ac:dyDescent="0.25">
      <c r="A541">
        <v>0</v>
      </c>
      <c r="B541" s="40">
        <f t="shared" si="50"/>
        <v>42917</v>
      </c>
      <c r="C541">
        <v>7</v>
      </c>
      <c r="D541">
        <f t="shared" si="51"/>
        <v>2017</v>
      </c>
      <c r="E541" t="s">
        <v>432</v>
      </c>
      <c r="F541" t="s">
        <v>342</v>
      </c>
      <c r="G541" t="s">
        <v>37</v>
      </c>
      <c r="H541" t="s">
        <v>423</v>
      </c>
      <c r="I541" s="8">
        <v>10390</v>
      </c>
      <c r="J541" s="8">
        <v>4422</v>
      </c>
      <c r="K541" s="8">
        <v>14812</v>
      </c>
      <c r="L541" s="8">
        <v>1375523</v>
      </c>
      <c r="M541" s="8">
        <v>1390335</v>
      </c>
    </row>
    <row r="542" spans="1:13" x14ac:dyDescent="0.25">
      <c r="A542">
        <v>0</v>
      </c>
      <c r="B542" s="40">
        <f t="shared" si="50"/>
        <v>42917</v>
      </c>
      <c r="C542">
        <v>7</v>
      </c>
      <c r="D542">
        <f t="shared" si="51"/>
        <v>2017</v>
      </c>
      <c r="E542" t="s">
        <v>432</v>
      </c>
      <c r="F542" t="s">
        <v>342</v>
      </c>
      <c r="G542" t="s">
        <v>37</v>
      </c>
      <c r="H542" t="s">
        <v>424</v>
      </c>
      <c r="I542">
        <v>8</v>
      </c>
      <c r="J542">
        <v>1</v>
      </c>
      <c r="K542">
        <v>9</v>
      </c>
      <c r="L542" s="8">
        <v>187962</v>
      </c>
      <c r="M542" s="8">
        <v>187971</v>
      </c>
    </row>
    <row r="543" spans="1:13" x14ac:dyDescent="0.25">
      <c r="A543">
        <v>0</v>
      </c>
      <c r="B543" s="40">
        <f t="shared" si="50"/>
        <v>42917</v>
      </c>
      <c r="C543">
        <v>7</v>
      </c>
      <c r="D543">
        <f t="shared" si="51"/>
        <v>2017</v>
      </c>
      <c r="E543" t="s">
        <v>432</v>
      </c>
      <c r="F543" t="s">
        <v>343</v>
      </c>
      <c r="G543" t="s">
        <v>37</v>
      </c>
      <c r="H543" t="s">
        <v>423</v>
      </c>
      <c r="I543">
        <v>690</v>
      </c>
      <c r="J543">
        <v>347</v>
      </c>
      <c r="K543" s="8">
        <v>1037</v>
      </c>
      <c r="L543" s="8">
        <v>180558</v>
      </c>
      <c r="M543" s="8">
        <v>181595</v>
      </c>
    </row>
    <row r="544" spans="1:13" x14ac:dyDescent="0.25">
      <c r="A544">
        <v>0</v>
      </c>
      <c r="B544" s="40">
        <f t="shared" si="50"/>
        <v>42917</v>
      </c>
      <c r="C544">
        <v>7</v>
      </c>
      <c r="D544">
        <f t="shared" si="51"/>
        <v>2017</v>
      </c>
      <c r="E544" t="s">
        <v>432</v>
      </c>
      <c r="F544" t="s">
        <v>343</v>
      </c>
      <c r="G544" t="s">
        <v>37</v>
      </c>
      <c r="H544" t="s">
        <v>424</v>
      </c>
      <c r="I544">
        <v>1</v>
      </c>
      <c r="J544">
        <v>0</v>
      </c>
      <c r="K544">
        <v>1</v>
      </c>
      <c r="L544" s="8">
        <v>54596</v>
      </c>
      <c r="M544" s="8">
        <v>54597</v>
      </c>
    </row>
    <row r="545" spans="1:13" x14ac:dyDescent="0.25">
      <c r="A545">
        <v>0</v>
      </c>
      <c r="B545" s="40">
        <f t="shared" si="50"/>
        <v>42917</v>
      </c>
      <c r="C545">
        <v>7</v>
      </c>
      <c r="D545">
        <f t="shared" si="51"/>
        <v>2017</v>
      </c>
      <c r="E545" t="s">
        <v>432</v>
      </c>
      <c r="F545" t="s">
        <v>344</v>
      </c>
      <c r="G545" t="s">
        <v>37</v>
      </c>
      <c r="H545" t="s">
        <v>423</v>
      </c>
      <c r="I545">
        <v>38</v>
      </c>
      <c r="J545">
        <v>26</v>
      </c>
      <c r="K545">
        <v>64</v>
      </c>
      <c r="L545" s="8">
        <v>29983</v>
      </c>
      <c r="M545" s="8">
        <v>30047</v>
      </c>
    </row>
    <row r="546" spans="1:13" x14ac:dyDescent="0.25">
      <c r="A546">
        <v>0</v>
      </c>
      <c r="B546" s="40">
        <f t="shared" si="50"/>
        <v>42917</v>
      </c>
      <c r="C546">
        <v>7</v>
      </c>
      <c r="D546">
        <f t="shared" si="51"/>
        <v>2017</v>
      </c>
      <c r="E546" t="s">
        <v>432</v>
      </c>
      <c r="F546" t="s">
        <v>344</v>
      </c>
      <c r="G546" t="s">
        <v>37</v>
      </c>
      <c r="H546" t="s">
        <v>424</v>
      </c>
      <c r="I546">
        <v>0</v>
      </c>
      <c r="J546">
        <v>0</v>
      </c>
      <c r="K546">
        <v>0</v>
      </c>
      <c r="L546" s="8">
        <v>14715</v>
      </c>
      <c r="M546" s="8">
        <v>14715</v>
      </c>
    </row>
    <row r="547" spans="1:13" x14ac:dyDescent="0.25">
      <c r="A547">
        <v>0</v>
      </c>
      <c r="B547" s="40">
        <f t="shared" si="50"/>
        <v>42917</v>
      </c>
      <c r="C547">
        <v>7</v>
      </c>
      <c r="D547">
        <f t="shared" si="51"/>
        <v>2017</v>
      </c>
      <c r="E547" t="s">
        <v>432</v>
      </c>
      <c r="F547" t="s">
        <v>345</v>
      </c>
      <c r="G547" t="s">
        <v>37</v>
      </c>
      <c r="H547" t="s">
        <v>423</v>
      </c>
      <c r="I547">
        <v>26</v>
      </c>
      <c r="J547">
        <v>29</v>
      </c>
      <c r="K547">
        <v>55</v>
      </c>
      <c r="L547" s="8">
        <v>15393</v>
      </c>
      <c r="M547" s="8">
        <v>15448</v>
      </c>
    </row>
    <row r="548" spans="1:13" x14ac:dyDescent="0.25">
      <c r="A548">
        <v>0</v>
      </c>
      <c r="B548" s="40">
        <f t="shared" si="50"/>
        <v>42917</v>
      </c>
      <c r="C548">
        <v>7</v>
      </c>
      <c r="D548">
        <f t="shared" si="51"/>
        <v>2017</v>
      </c>
      <c r="E548" t="s">
        <v>432</v>
      </c>
      <c r="F548" t="s">
        <v>345</v>
      </c>
      <c r="G548" t="s">
        <v>37</v>
      </c>
      <c r="H548" t="s">
        <v>424</v>
      </c>
      <c r="I548">
        <v>0</v>
      </c>
      <c r="J548">
        <v>0</v>
      </c>
      <c r="K548">
        <v>0</v>
      </c>
      <c r="L548" s="8">
        <v>8350</v>
      </c>
      <c r="M548" s="8">
        <v>8350</v>
      </c>
    </row>
    <row r="549" spans="1:13" x14ac:dyDescent="0.25">
      <c r="A549">
        <v>0</v>
      </c>
      <c r="B549" s="40">
        <f t="shared" si="50"/>
        <v>42917</v>
      </c>
      <c r="C549">
        <v>7</v>
      </c>
      <c r="D549">
        <f t="shared" si="51"/>
        <v>2017</v>
      </c>
      <c r="E549" t="s">
        <v>432</v>
      </c>
      <c r="F549" t="s">
        <v>346</v>
      </c>
      <c r="G549" t="s">
        <v>37</v>
      </c>
      <c r="H549" t="s">
        <v>423</v>
      </c>
      <c r="I549">
        <v>63</v>
      </c>
      <c r="J549">
        <v>53</v>
      </c>
      <c r="K549">
        <v>116</v>
      </c>
      <c r="L549" s="8">
        <v>58285</v>
      </c>
      <c r="M549" s="8">
        <v>58401</v>
      </c>
    </row>
    <row r="550" spans="1:13" x14ac:dyDescent="0.25">
      <c r="A550">
        <v>0</v>
      </c>
      <c r="B550" s="40">
        <f t="shared" si="50"/>
        <v>42917</v>
      </c>
      <c r="C550">
        <v>7</v>
      </c>
      <c r="D550">
        <f t="shared" si="51"/>
        <v>2017</v>
      </c>
      <c r="E550" t="s">
        <v>432</v>
      </c>
      <c r="F550" t="s">
        <v>346</v>
      </c>
      <c r="G550" t="s">
        <v>37</v>
      </c>
      <c r="H550" t="s">
        <v>424</v>
      </c>
      <c r="I550">
        <v>0</v>
      </c>
      <c r="J550">
        <v>0</v>
      </c>
      <c r="K550">
        <v>0</v>
      </c>
      <c r="L550" s="8">
        <v>26526</v>
      </c>
      <c r="M550" s="8">
        <v>26526</v>
      </c>
    </row>
    <row r="551" spans="1:13" x14ac:dyDescent="0.25">
      <c r="A551">
        <v>1</v>
      </c>
      <c r="B551" s="40">
        <f t="shared" si="50"/>
        <v>42917</v>
      </c>
      <c r="C551">
        <v>7</v>
      </c>
      <c r="D551">
        <f t="shared" si="51"/>
        <v>2017</v>
      </c>
      <c r="E551" t="s">
        <v>432</v>
      </c>
      <c r="F551" t="s">
        <v>53</v>
      </c>
      <c r="G551" t="s">
        <v>37</v>
      </c>
      <c r="H551" t="s">
        <v>423</v>
      </c>
      <c r="I551">
        <v>2</v>
      </c>
      <c r="J551">
        <v>6</v>
      </c>
      <c r="K551">
        <v>8</v>
      </c>
      <c r="L551" s="8">
        <v>8058</v>
      </c>
      <c r="M551" s="8">
        <v>8066</v>
      </c>
    </row>
    <row r="552" spans="1:13" x14ac:dyDescent="0.25">
      <c r="A552">
        <v>1</v>
      </c>
      <c r="B552" s="40">
        <f t="shared" si="50"/>
        <v>42917</v>
      </c>
      <c r="C552">
        <v>7</v>
      </c>
      <c r="D552">
        <f t="shared" si="51"/>
        <v>2017</v>
      </c>
      <c r="E552" t="s">
        <v>432</v>
      </c>
      <c r="F552" t="s">
        <v>53</v>
      </c>
      <c r="G552" t="s">
        <v>37</v>
      </c>
      <c r="H552" t="s">
        <v>424</v>
      </c>
      <c r="I552">
        <v>0</v>
      </c>
      <c r="J552">
        <v>0</v>
      </c>
      <c r="K552">
        <v>0</v>
      </c>
      <c r="L552" s="8">
        <v>4779</v>
      </c>
      <c r="M552" s="8">
        <v>4779</v>
      </c>
    </row>
    <row r="553" spans="1:13" x14ac:dyDescent="0.25">
      <c r="A553">
        <v>0</v>
      </c>
      <c r="B553" s="40">
        <f t="shared" si="50"/>
        <v>42917</v>
      </c>
      <c r="C553">
        <v>7</v>
      </c>
      <c r="D553">
        <f t="shared" si="51"/>
        <v>2017</v>
      </c>
      <c r="E553" t="s">
        <v>432</v>
      </c>
      <c r="F553" t="s">
        <v>347</v>
      </c>
      <c r="G553" t="s">
        <v>37</v>
      </c>
      <c r="H553" t="s">
        <v>423</v>
      </c>
      <c r="I553">
        <v>83</v>
      </c>
      <c r="J553">
        <v>71</v>
      </c>
      <c r="K553">
        <v>154</v>
      </c>
      <c r="L553" s="8">
        <v>46521</v>
      </c>
      <c r="M553" s="8">
        <v>46675</v>
      </c>
    </row>
    <row r="554" spans="1:13" x14ac:dyDescent="0.25">
      <c r="A554">
        <v>0</v>
      </c>
      <c r="B554" s="40">
        <f t="shared" si="50"/>
        <v>42917</v>
      </c>
      <c r="C554">
        <v>7</v>
      </c>
      <c r="D554">
        <f t="shared" si="51"/>
        <v>2017</v>
      </c>
      <c r="E554" t="s">
        <v>432</v>
      </c>
      <c r="F554" t="s">
        <v>347</v>
      </c>
      <c r="G554" t="s">
        <v>37</v>
      </c>
      <c r="H554" t="s">
        <v>424</v>
      </c>
      <c r="I554">
        <v>0</v>
      </c>
      <c r="J554">
        <v>0</v>
      </c>
      <c r="K554">
        <v>0</v>
      </c>
      <c r="L554" s="8">
        <v>20565</v>
      </c>
      <c r="M554" s="8">
        <v>20565</v>
      </c>
    </row>
    <row r="555" spans="1:13" x14ac:dyDescent="0.25">
      <c r="A555">
        <v>0</v>
      </c>
      <c r="B555" s="40">
        <f t="shared" si="50"/>
        <v>42917</v>
      </c>
      <c r="C555">
        <v>7</v>
      </c>
      <c r="D555">
        <f t="shared" si="51"/>
        <v>2017</v>
      </c>
      <c r="E555" t="s">
        <v>432</v>
      </c>
      <c r="F555" t="s">
        <v>348</v>
      </c>
      <c r="G555" t="s">
        <v>37</v>
      </c>
      <c r="H555" t="s">
        <v>423</v>
      </c>
      <c r="I555">
        <v>5</v>
      </c>
      <c r="J555">
        <v>21</v>
      </c>
      <c r="K555">
        <v>26</v>
      </c>
      <c r="L555" s="8">
        <v>27115</v>
      </c>
      <c r="M555" s="8">
        <v>27141</v>
      </c>
    </row>
    <row r="556" spans="1:13" x14ac:dyDescent="0.25">
      <c r="A556">
        <v>0</v>
      </c>
      <c r="B556" s="40">
        <f t="shared" si="50"/>
        <v>42917</v>
      </c>
      <c r="C556">
        <v>7</v>
      </c>
      <c r="D556">
        <f t="shared" si="51"/>
        <v>2017</v>
      </c>
      <c r="E556" t="s">
        <v>432</v>
      </c>
      <c r="F556" t="s">
        <v>348</v>
      </c>
      <c r="G556" t="s">
        <v>37</v>
      </c>
      <c r="H556" t="s">
        <v>424</v>
      </c>
      <c r="I556">
        <v>0</v>
      </c>
      <c r="J556">
        <v>0</v>
      </c>
      <c r="K556">
        <v>0</v>
      </c>
      <c r="L556" s="8">
        <v>17371</v>
      </c>
      <c r="M556" s="8">
        <v>17371</v>
      </c>
    </row>
    <row r="557" spans="1:13" x14ac:dyDescent="0.25">
      <c r="A557">
        <v>0</v>
      </c>
      <c r="B557" s="40">
        <f t="shared" si="50"/>
        <v>42917</v>
      </c>
      <c r="C557">
        <v>7</v>
      </c>
      <c r="D557">
        <f t="shared" si="51"/>
        <v>2017</v>
      </c>
      <c r="E557" t="s">
        <v>432</v>
      </c>
      <c r="F557" t="s">
        <v>349</v>
      </c>
      <c r="G557" t="s">
        <v>37</v>
      </c>
      <c r="H557" t="s">
        <v>423</v>
      </c>
      <c r="I557">
        <v>19</v>
      </c>
      <c r="J557">
        <v>12</v>
      </c>
      <c r="K557">
        <v>31</v>
      </c>
      <c r="L557" s="8">
        <v>16062</v>
      </c>
      <c r="M557" s="8">
        <v>16093</v>
      </c>
    </row>
    <row r="558" spans="1:13" x14ac:dyDescent="0.25">
      <c r="A558">
        <v>0</v>
      </c>
      <c r="B558" s="40">
        <f t="shared" si="50"/>
        <v>42917</v>
      </c>
      <c r="C558">
        <v>7</v>
      </c>
      <c r="D558">
        <f t="shared" si="51"/>
        <v>2017</v>
      </c>
      <c r="E558" t="s">
        <v>432</v>
      </c>
      <c r="F558" t="s">
        <v>349</v>
      </c>
      <c r="G558" t="s">
        <v>37</v>
      </c>
      <c r="H558" t="s">
        <v>424</v>
      </c>
      <c r="I558">
        <v>0</v>
      </c>
      <c r="J558">
        <v>0</v>
      </c>
      <c r="K558">
        <v>0</v>
      </c>
      <c r="L558" s="8">
        <v>7962</v>
      </c>
      <c r="M558" s="8">
        <v>7962</v>
      </c>
    </row>
    <row r="559" spans="1:13" x14ac:dyDescent="0.25">
      <c r="A559">
        <v>0</v>
      </c>
      <c r="B559" s="40">
        <f t="shared" si="50"/>
        <v>42917</v>
      </c>
      <c r="C559">
        <v>7</v>
      </c>
      <c r="D559">
        <f t="shared" si="51"/>
        <v>2017</v>
      </c>
      <c r="E559" t="s">
        <v>432</v>
      </c>
      <c r="F559" t="s">
        <v>426</v>
      </c>
      <c r="G559" t="s">
        <v>37</v>
      </c>
      <c r="H559" t="s">
        <v>423</v>
      </c>
      <c r="I559">
        <v>5</v>
      </c>
      <c r="J559">
        <v>4</v>
      </c>
      <c r="K559">
        <v>9</v>
      </c>
      <c r="L559" s="8">
        <v>9845</v>
      </c>
      <c r="M559" s="8">
        <v>9854</v>
      </c>
    </row>
    <row r="560" spans="1:13" x14ac:dyDescent="0.25">
      <c r="A560">
        <v>0</v>
      </c>
      <c r="B560" s="40">
        <f t="shared" si="50"/>
        <v>42917</v>
      </c>
      <c r="C560">
        <v>7</v>
      </c>
      <c r="D560">
        <f t="shared" si="51"/>
        <v>2017</v>
      </c>
      <c r="E560" t="s">
        <v>432</v>
      </c>
      <c r="F560" t="s">
        <v>426</v>
      </c>
      <c r="G560" t="s">
        <v>37</v>
      </c>
      <c r="H560" t="s">
        <v>424</v>
      </c>
      <c r="I560">
        <v>0</v>
      </c>
      <c r="J560">
        <v>0</v>
      </c>
      <c r="K560">
        <v>0</v>
      </c>
      <c r="L560" s="8">
        <v>5968</v>
      </c>
      <c r="M560" s="8">
        <v>5968</v>
      </c>
    </row>
    <row r="561" spans="1:13" x14ac:dyDescent="0.25">
      <c r="A561">
        <v>0</v>
      </c>
      <c r="B561" s="40">
        <f t="shared" si="50"/>
        <v>42917</v>
      </c>
      <c r="C561">
        <v>7</v>
      </c>
      <c r="D561">
        <f t="shared" si="51"/>
        <v>2017</v>
      </c>
      <c r="E561" t="s">
        <v>432</v>
      </c>
      <c r="F561" t="s">
        <v>350</v>
      </c>
      <c r="G561" t="s">
        <v>37</v>
      </c>
      <c r="H561" t="s">
        <v>423</v>
      </c>
      <c r="I561" s="8">
        <v>1100</v>
      </c>
      <c r="J561">
        <v>954</v>
      </c>
      <c r="K561" s="8">
        <v>2054</v>
      </c>
      <c r="L561" s="8">
        <v>544153</v>
      </c>
      <c r="M561" s="8">
        <v>546207</v>
      </c>
    </row>
    <row r="562" spans="1:13" x14ac:dyDescent="0.25">
      <c r="A562">
        <v>0</v>
      </c>
      <c r="B562" s="40">
        <f t="shared" si="50"/>
        <v>42917</v>
      </c>
      <c r="C562">
        <v>7</v>
      </c>
      <c r="D562">
        <f t="shared" si="51"/>
        <v>2017</v>
      </c>
      <c r="E562" t="s">
        <v>432</v>
      </c>
      <c r="F562" t="s">
        <v>350</v>
      </c>
      <c r="G562" t="s">
        <v>37</v>
      </c>
      <c r="H562" t="s">
        <v>424</v>
      </c>
      <c r="I562">
        <v>0</v>
      </c>
      <c r="J562">
        <v>0</v>
      </c>
      <c r="K562">
        <v>0</v>
      </c>
      <c r="L562" s="8">
        <v>142725</v>
      </c>
      <c r="M562" s="8">
        <v>142725</v>
      </c>
    </row>
    <row r="563" spans="1:13" x14ac:dyDescent="0.25">
      <c r="A563">
        <v>0</v>
      </c>
      <c r="B563" s="40">
        <f t="shared" si="50"/>
        <v>42917</v>
      </c>
      <c r="C563">
        <v>7</v>
      </c>
      <c r="D563">
        <f t="shared" si="51"/>
        <v>2017</v>
      </c>
      <c r="E563" t="s">
        <v>432</v>
      </c>
      <c r="F563" t="s">
        <v>41</v>
      </c>
      <c r="G563" t="s">
        <v>37</v>
      </c>
      <c r="H563" t="s">
        <v>423</v>
      </c>
      <c r="I563">
        <v>128</v>
      </c>
      <c r="J563">
        <v>45</v>
      </c>
      <c r="K563">
        <v>173</v>
      </c>
      <c r="L563" s="8">
        <v>14326</v>
      </c>
      <c r="M563" s="8">
        <v>14499</v>
      </c>
    </row>
    <row r="564" spans="1:13" x14ac:dyDescent="0.25">
      <c r="A564">
        <v>0</v>
      </c>
      <c r="B564" s="40">
        <f t="shared" si="50"/>
        <v>42917</v>
      </c>
      <c r="C564">
        <v>7</v>
      </c>
      <c r="D564">
        <f t="shared" si="51"/>
        <v>2017</v>
      </c>
      <c r="E564" t="s">
        <v>432</v>
      </c>
      <c r="F564" t="s">
        <v>41</v>
      </c>
      <c r="G564" t="s">
        <v>37</v>
      </c>
      <c r="H564" t="s">
        <v>424</v>
      </c>
      <c r="I564">
        <v>0</v>
      </c>
      <c r="J564">
        <v>0</v>
      </c>
      <c r="K564">
        <v>0</v>
      </c>
      <c r="L564" s="8">
        <v>5815</v>
      </c>
      <c r="M564" s="8">
        <v>5815</v>
      </c>
    </row>
    <row r="565" spans="1:13" x14ac:dyDescent="0.25">
      <c r="A565">
        <v>0</v>
      </c>
      <c r="B565" s="40">
        <f t="shared" si="50"/>
        <v>42917</v>
      </c>
      <c r="C565">
        <v>7</v>
      </c>
      <c r="D565">
        <f t="shared" si="51"/>
        <v>2017</v>
      </c>
      <c r="E565" t="s">
        <v>432</v>
      </c>
      <c r="F565" t="s">
        <v>351</v>
      </c>
      <c r="G565" t="s">
        <v>37</v>
      </c>
      <c r="H565" t="s">
        <v>423</v>
      </c>
      <c r="I565">
        <v>173</v>
      </c>
      <c r="J565">
        <v>133</v>
      </c>
      <c r="K565">
        <v>306</v>
      </c>
      <c r="L565" s="8">
        <v>91642</v>
      </c>
      <c r="M565" s="8">
        <v>91948</v>
      </c>
    </row>
    <row r="566" spans="1:13" x14ac:dyDescent="0.25">
      <c r="A566">
        <v>0</v>
      </c>
      <c r="B566" s="40">
        <f t="shared" si="50"/>
        <v>42917</v>
      </c>
      <c r="C566">
        <v>7</v>
      </c>
      <c r="D566">
        <f t="shared" si="51"/>
        <v>2017</v>
      </c>
      <c r="E566" t="s">
        <v>432</v>
      </c>
      <c r="F566" t="s">
        <v>351</v>
      </c>
      <c r="G566" t="s">
        <v>37</v>
      </c>
      <c r="H566" t="s">
        <v>424</v>
      </c>
      <c r="I566">
        <v>1</v>
      </c>
      <c r="J566">
        <v>0</v>
      </c>
      <c r="K566">
        <v>1</v>
      </c>
      <c r="L566" s="8">
        <v>32874</v>
      </c>
      <c r="M566" s="8">
        <v>32875</v>
      </c>
    </row>
    <row r="567" spans="1:13" x14ac:dyDescent="0.25">
      <c r="A567">
        <v>0</v>
      </c>
      <c r="B567" s="40">
        <f t="shared" si="50"/>
        <v>42917</v>
      </c>
      <c r="C567">
        <v>7</v>
      </c>
      <c r="D567">
        <f t="shared" si="51"/>
        <v>2017</v>
      </c>
      <c r="E567" t="s">
        <v>432</v>
      </c>
      <c r="F567" t="s">
        <v>352</v>
      </c>
      <c r="G567" t="s">
        <v>37</v>
      </c>
      <c r="H567" t="s">
        <v>423</v>
      </c>
      <c r="I567">
        <v>10</v>
      </c>
      <c r="J567">
        <v>7</v>
      </c>
      <c r="K567">
        <v>17</v>
      </c>
      <c r="L567" s="8">
        <v>8790</v>
      </c>
      <c r="M567" s="8">
        <v>8807</v>
      </c>
    </row>
    <row r="568" spans="1:13" x14ac:dyDescent="0.25">
      <c r="A568">
        <v>0</v>
      </c>
      <c r="B568" s="40">
        <f t="shared" si="50"/>
        <v>42917</v>
      </c>
      <c r="C568">
        <v>7</v>
      </c>
      <c r="D568">
        <f t="shared" si="51"/>
        <v>2017</v>
      </c>
      <c r="E568" t="s">
        <v>432</v>
      </c>
      <c r="F568" t="s">
        <v>352</v>
      </c>
      <c r="G568" t="s">
        <v>37</v>
      </c>
      <c r="H568" t="s">
        <v>424</v>
      </c>
      <c r="I568">
        <v>0</v>
      </c>
      <c r="J568">
        <v>0</v>
      </c>
      <c r="K568">
        <v>0</v>
      </c>
      <c r="L568" s="8">
        <v>4093</v>
      </c>
      <c r="M568" s="8">
        <v>4093</v>
      </c>
    </row>
    <row r="569" spans="1:13" x14ac:dyDescent="0.25">
      <c r="A569">
        <v>0</v>
      </c>
      <c r="B569" s="40">
        <f t="shared" si="50"/>
        <v>42917</v>
      </c>
      <c r="C569">
        <v>7</v>
      </c>
      <c r="D569">
        <f t="shared" si="51"/>
        <v>2017</v>
      </c>
      <c r="E569" t="s">
        <v>432</v>
      </c>
      <c r="F569" t="s">
        <v>146</v>
      </c>
      <c r="G569" t="s">
        <v>37</v>
      </c>
      <c r="H569" t="s">
        <v>423</v>
      </c>
      <c r="I569" s="8">
        <v>1900</v>
      </c>
      <c r="J569" s="8">
        <v>1024</v>
      </c>
      <c r="K569" s="8">
        <v>2924</v>
      </c>
      <c r="L569" s="8">
        <v>527836</v>
      </c>
      <c r="M569" s="8">
        <v>530760</v>
      </c>
    </row>
    <row r="570" spans="1:13" x14ac:dyDescent="0.25">
      <c r="A570">
        <v>0</v>
      </c>
      <c r="B570" s="40">
        <f t="shared" si="50"/>
        <v>42917</v>
      </c>
      <c r="C570">
        <v>7</v>
      </c>
      <c r="D570">
        <f t="shared" si="51"/>
        <v>2017</v>
      </c>
      <c r="E570" t="s">
        <v>432</v>
      </c>
      <c r="F570" t="s">
        <v>146</v>
      </c>
      <c r="G570" t="s">
        <v>37</v>
      </c>
      <c r="H570" t="s">
        <v>424</v>
      </c>
      <c r="I570">
        <v>1</v>
      </c>
      <c r="J570">
        <v>0</v>
      </c>
      <c r="K570">
        <v>1</v>
      </c>
      <c r="L570" s="8">
        <v>125506</v>
      </c>
      <c r="M570" s="8">
        <v>125507</v>
      </c>
    </row>
    <row r="571" spans="1:13" x14ac:dyDescent="0.25">
      <c r="A571">
        <v>1</v>
      </c>
      <c r="B571" s="40">
        <f t="shared" si="50"/>
        <v>42917</v>
      </c>
      <c r="C571">
        <v>7</v>
      </c>
      <c r="D571">
        <f t="shared" si="51"/>
        <v>2017</v>
      </c>
      <c r="E571" t="s">
        <v>432</v>
      </c>
      <c r="F571" t="s">
        <v>42</v>
      </c>
      <c r="G571" t="s">
        <v>37</v>
      </c>
      <c r="H571" t="s">
        <v>423</v>
      </c>
      <c r="I571">
        <v>294</v>
      </c>
      <c r="J571">
        <v>265</v>
      </c>
      <c r="K571">
        <v>559</v>
      </c>
      <c r="L571" s="8">
        <v>307581</v>
      </c>
      <c r="M571" s="8">
        <v>308140</v>
      </c>
    </row>
    <row r="572" spans="1:13" x14ac:dyDescent="0.25">
      <c r="A572">
        <v>1</v>
      </c>
      <c r="B572" s="40">
        <f t="shared" si="50"/>
        <v>42917</v>
      </c>
      <c r="C572">
        <v>7</v>
      </c>
      <c r="D572">
        <f t="shared" si="51"/>
        <v>2017</v>
      </c>
      <c r="E572" t="s">
        <v>432</v>
      </c>
      <c r="F572" t="s">
        <v>42</v>
      </c>
      <c r="G572" t="s">
        <v>37</v>
      </c>
      <c r="H572" t="s">
        <v>424</v>
      </c>
      <c r="I572">
        <v>1</v>
      </c>
      <c r="J572">
        <v>0</v>
      </c>
      <c r="K572">
        <v>1</v>
      </c>
      <c r="L572" s="8">
        <v>95213</v>
      </c>
      <c r="M572" s="8">
        <v>95214</v>
      </c>
    </row>
    <row r="573" spans="1:13" x14ac:dyDescent="0.25">
      <c r="A573">
        <v>1</v>
      </c>
      <c r="B573" s="40">
        <f t="shared" si="50"/>
        <v>42917</v>
      </c>
      <c r="C573">
        <v>7</v>
      </c>
      <c r="D573">
        <f t="shared" si="51"/>
        <v>2017</v>
      </c>
      <c r="E573" t="s">
        <v>432</v>
      </c>
      <c r="F573" t="s">
        <v>353</v>
      </c>
      <c r="G573" t="s">
        <v>37</v>
      </c>
      <c r="H573" t="s">
        <v>423</v>
      </c>
      <c r="I573">
        <v>11</v>
      </c>
      <c r="J573">
        <v>26</v>
      </c>
      <c r="K573">
        <v>37</v>
      </c>
      <c r="L573" s="8">
        <v>32631</v>
      </c>
      <c r="M573" s="8">
        <v>32668</v>
      </c>
    </row>
    <row r="574" spans="1:13" x14ac:dyDescent="0.25">
      <c r="A574">
        <v>1</v>
      </c>
      <c r="B574" s="40">
        <f t="shared" si="50"/>
        <v>42917</v>
      </c>
      <c r="C574">
        <v>7</v>
      </c>
      <c r="D574">
        <f t="shared" si="51"/>
        <v>2017</v>
      </c>
      <c r="E574" t="s">
        <v>432</v>
      </c>
      <c r="F574" t="s">
        <v>353</v>
      </c>
      <c r="G574" t="s">
        <v>37</v>
      </c>
      <c r="H574" t="s">
        <v>424</v>
      </c>
      <c r="I574">
        <v>0</v>
      </c>
      <c r="J574">
        <v>0</v>
      </c>
      <c r="K574">
        <v>0</v>
      </c>
      <c r="L574" s="8">
        <v>19281</v>
      </c>
      <c r="M574" s="8">
        <v>19281</v>
      </c>
    </row>
    <row r="575" spans="1:13" x14ac:dyDescent="0.25">
      <c r="A575">
        <v>0</v>
      </c>
      <c r="B575" s="40">
        <f t="shared" si="50"/>
        <v>42917</v>
      </c>
      <c r="C575">
        <v>7</v>
      </c>
      <c r="D575">
        <f t="shared" si="51"/>
        <v>2017</v>
      </c>
      <c r="E575" t="s">
        <v>432</v>
      </c>
      <c r="F575" t="s">
        <v>354</v>
      </c>
      <c r="G575" t="s">
        <v>37</v>
      </c>
      <c r="H575" t="s">
        <v>423</v>
      </c>
      <c r="I575">
        <v>475</v>
      </c>
      <c r="J575">
        <v>393</v>
      </c>
      <c r="K575">
        <v>868</v>
      </c>
      <c r="L575" s="8">
        <v>194902</v>
      </c>
      <c r="M575" s="8">
        <v>195770</v>
      </c>
    </row>
    <row r="576" spans="1:13" x14ac:dyDescent="0.25">
      <c r="A576">
        <v>0</v>
      </c>
      <c r="B576" s="40">
        <f t="shared" si="50"/>
        <v>42917</v>
      </c>
      <c r="C576">
        <v>7</v>
      </c>
      <c r="D576">
        <f t="shared" si="51"/>
        <v>2017</v>
      </c>
      <c r="E576" t="s">
        <v>432</v>
      </c>
      <c r="F576" t="s">
        <v>354</v>
      </c>
      <c r="G576" t="s">
        <v>37</v>
      </c>
      <c r="H576" t="s">
        <v>424</v>
      </c>
      <c r="I576">
        <v>0</v>
      </c>
      <c r="J576">
        <v>0</v>
      </c>
      <c r="K576">
        <v>0</v>
      </c>
      <c r="L576" s="8">
        <v>55827</v>
      </c>
      <c r="M576" s="8">
        <v>55827</v>
      </c>
    </row>
    <row r="577" spans="1:13" x14ac:dyDescent="0.25">
      <c r="A577">
        <v>0</v>
      </c>
      <c r="B577" s="40">
        <f t="shared" si="50"/>
        <v>42917</v>
      </c>
      <c r="C577">
        <v>7</v>
      </c>
      <c r="D577">
        <f t="shared" si="51"/>
        <v>2017</v>
      </c>
      <c r="E577" t="s">
        <v>432</v>
      </c>
      <c r="F577" t="s">
        <v>355</v>
      </c>
      <c r="G577" t="s">
        <v>37</v>
      </c>
      <c r="H577" t="s">
        <v>423</v>
      </c>
      <c r="I577">
        <v>2</v>
      </c>
      <c r="J577">
        <v>3</v>
      </c>
      <c r="K577">
        <v>5</v>
      </c>
      <c r="L577" s="8">
        <v>2981</v>
      </c>
      <c r="M577" s="8">
        <v>2986</v>
      </c>
    </row>
    <row r="578" spans="1:13" x14ac:dyDescent="0.25">
      <c r="A578">
        <v>0</v>
      </c>
      <c r="B578" s="40">
        <f t="shared" si="50"/>
        <v>42917</v>
      </c>
      <c r="C578">
        <v>7</v>
      </c>
      <c r="D578">
        <f t="shared" si="51"/>
        <v>2017</v>
      </c>
      <c r="E578" t="s">
        <v>432</v>
      </c>
      <c r="F578" t="s">
        <v>355</v>
      </c>
      <c r="G578" t="s">
        <v>37</v>
      </c>
      <c r="H578" t="s">
        <v>424</v>
      </c>
      <c r="I578">
        <v>0</v>
      </c>
      <c r="J578">
        <v>0</v>
      </c>
      <c r="K578">
        <v>0</v>
      </c>
      <c r="L578" s="8">
        <v>1741</v>
      </c>
      <c r="M578" s="8">
        <v>1741</v>
      </c>
    </row>
    <row r="579" spans="1:13" x14ac:dyDescent="0.25">
      <c r="A579">
        <v>0</v>
      </c>
      <c r="B579" s="40">
        <f t="shared" si="50"/>
        <v>42917</v>
      </c>
      <c r="C579">
        <v>7</v>
      </c>
      <c r="D579">
        <f t="shared" si="51"/>
        <v>2017</v>
      </c>
      <c r="E579" t="s">
        <v>432</v>
      </c>
      <c r="F579" t="s">
        <v>59</v>
      </c>
      <c r="G579" t="s">
        <v>37</v>
      </c>
      <c r="H579" t="s">
        <v>423</v>
      </c>
      <c r="I579">
        <v>28</v>
      </c>
      <c r="J579">
        <v>28</v>
      </c>
      <c r="K579">
        <v>56</v>
      </c>
      <c r="L579" s="8">
        <v>35963</v>
      </c>
      <c r="M579" s="8">
        <v>36019</v>
      </c>
    </row>
    <row r="580" spans="1:13" x14ac:dyDescent="0.25">
      <c r="A580">
        <v>0</v>
      </c>
      <c r="B580" s="40">
        <f t="shared" si="50"/>
        <v>42917</v>
      </c>
      <c r="C580">
        <v>7</v>
      </c>
      <c r="D580">
        <f t="shared" si="51"/>
        <v>2017</v>
      </c>
      <c r="E580" t="s">
        <v>432</v>
      </c>
      <c r="F580" t="s">
        <v>59</v>
      </c>
      <c r="G580" t="s">
        <v>37</v>
      </c>
      <c r="H580" t="s">
        <v>424</v>
      </c>
      <c r="I580">
        <v>0</v>
      </c>
      <c r="J580">
        <v>0</v>
      </c>
      <c r="K580">
        <v>0</v>
      </c>
      <c r="L580" s="8">
        <v>13691</v>
      </c>
      <c r="M580" s="8">
        <v>13691</v>
      </c>
    </row>
    <row r="581" spans="1:13" x14ac:dyDescent="0.25">
      <c r="A581">
        <v>0</v>
      </c>
      <c r="B581" s="40">
        <f t="shared" si="50"/>
        <v>42917</v>
      </c>
      <c r="C581">
        <v>7</v>
      </c>
      <c r="D581">
        <f t="shared" si="51"/>
        <v>2017</v>
      </c>
      <c r="E581" t="s">
        <v>432</v>
      </c>
      <c r="F581" t="s">
        <v>356</v>
      </c>
      <c r="G581" t="s">
        <v>37</v>
      </c>
      <c r="H581" t="s">
        <v>423</v>
      </c>
      <c r="I581">
        <v>505</v>
      </c>
      <c r="J581">
        <v>207</v>
      </c>
      <c r="K581">
        <v>712</v>
      </c>
      <c r="L581" s="8">
        <v>147273</v>
      </c>
      <c r="M581" s="8">
        <v>147985</v>
      </c>
    </row>
    <row r="582" spans="1:13" x14ac:dyDescent="0.25">
      <c r="A582">
        <v>0</v>
      </c>
      <c r="B582" s="40">
        <f t="shared" si="50"/>
        <v>42917</v>
      </c>
      <c r="C582">
        <v>7</v>
      </c>
      <c r="D582">
        <f t="shared" si="51"/>
        <v>2017</v>
      </c>
      <c r="E582" t="s">
        <v>432</v>
      </c>
      <c r="F582" t="s">
        <v>356</v>
      </c>
      <c r="G582" t="s">
        <v>37</v>
      </c>
      <c r="H582" t="s">
        <v>424</v>
      </c>
      <c r="I582">
        <v>2</v>
      </c>
      <c r="J582">
        <v>0</v>
      </c>
      <c r="K582">
        <v>2</v>
      </c>
      <c r="L582" s="8">
        <v>43079</v>
      </c>
      <c r="M582" s="8">
        <v>43081</v>
      </c>
    </row>
    <row r="583" spans="1:13" x14ac:dyDescent="0.25">
      <c r="A583">
        <v>1</v>
      </c>
      <c r="B583" s="40">
        <f t="shared" si="50"/>
        <v>42917</v>
      </c>
      <c r="C583">
        <v>7</v>
      </c>
      <c r="D583">
        <f t="shared" si="51"/>
        <v>2017</v>
      </c>
      <c r="E583" t="s">
        <v>432</v>
      </c>
      <c r="F583" t="s">
        <v>357</v>
      </c>
      <c r="G583" t="s">
        <v>37</v>
      </c>
      <c r="H583" t="s">
        <v>423</v>
      </c>
      <c r="I583">
        <v>12</v>
      </c>
      <c r="J583">
        <v>20</v>
      </c>
      <c r="K583">
        <v>32</v>
      </c>
      <c r="L583" s="8">
        <v>22650</v>
      </c>
      <c r="M583" s="8">
        <v>22682</v>
      </c>
    </row>
    <row r="584" spans="1:13" x14ac:dyDescent="0.25">
      <c r="A584">
        <v>1</v>
      </c>
      <c r="B584" s="40">
        <f t="shared" si="50"/>
        <v>42917</v>
      </c>
      <c r="C584">
        <v>7</v>
      </c>
      <c r="D584">
        <f t="shared" si="51"/>
        <v>2017</v>
      </c>
      <c r="E584" t="s">
        <v>432</v>
      </c>
      <c r="F584" t="s">
        <v>357</v>
      </c>
      <c r="G584" t="s">
        <v>37</v>
      </c>
      <c r="H584" t="s">
        <v>424</v>
      </c>
      <c r="I584">
        <v>0</v>
      </c>
      <c r="J584">
        <v>0</v>
      </c>
      <c r="K584">
        <v>0</v>
      </c>
      <c r="L584" s="8">
        <v>8722</v>
      </c>
      <c r="M584" s="8">
        <v>8722</v>
      </c>
    </row>
    <row r="585" spans="1:13" x14ac:dyDescent="0.25">
      <c r="A585">
        <v>0</v>
      </c>
      <c r="B585" s="40">
        <f t="shared" si="50"/>
        <v>42917</v>
      </c>
      <c r="C585">
        <v>7</v>
      </c>
      <c r="D585">
        <f t="shared" si="51"/>
        <v>2017</v>
      </c>
      <c r="E585" t="s">
        <v>432</v>
      </c>
      <c r="F585" t="s">
        <v>56</v>
      </c>
      <c r="G585" t="s">
        <v>37</v>
      </c>
      <c r="H585" t="s">
        <v>423</v>
      </c>
      <c r="I585">
        <v>56</v>
      </c>
      <c r="J585">
        <v>66</v>
      </c>
      <c r="K585">
        <v>122</v>
      </c>
      <c r="L585" s="8">
        <v>164387</v>
      </c>
      <c r="M585" s="8">
        <v>164509</v>
      </c>
    </row>
    <row r="586" spans="1:13" x14ac:dyDescent="0.25">
      <c r="A586">
        <v>0</v>
      </c>
      <c r="B586" s="40">
        <f t="shared" si="50"/>
        <v>42917</v>
      </c>
      <c r="C586">
        <v>7</v>
      </c>
      <c r="D586">
        <f t="shared" si="51"/>
        <v>2017</v>
      </c>
      <c r="E586" t="s">
        <v>432</v>
      </c>
      <c r="F586" t="s">
        <v>56</v>
      </c>
      <c r="G586" t="s">
        <v>37</v>
      </c>
      <c r="H586" t="s">
        <v>424</v>
      </c>
      <c r="I586">
        <v>0</v>
      </c>
      <c r="J586">
        <v>0</v>
      </c>
      <c r="K586">
        <v>0</v>
      </c>
      <c r="L586" s="8">
        <v>59873</v>
      </c>
      <c r="M586" s="8">
        <v>59873</v>
      </c>
    </row>
    <row r="587" spans="1:13" x14ac:dyDescent="0.25">
      <c r="A587">
        <v>0</v>
      </c>
      <c r="B587" s="40">
        <f t="shared" si="50"/>
        <v>42826</v>
      </c>
      <c r="C587">
        <v>4</v>
      </c>
      <c r="D587">
        <f t="shared" si="51"/>
        <v>2017</v>
      </c>
      <c r="E587" t="s">
        <v>433</v>
      </c>
      <c r="F587" t="s">
        <v>422</v>
      </c>
      <c r="G587" t="s">
        <v>37</v>
      </c>
      <c r="H587" t="s">
        <v>423</v>
      </c>
      <c r="I587">
        <v>0</v>
      </c>
      <c r="J587">
        <v>0</v>
      </c>
      <c r="K587">
        <v>0</v>
      </c>
      <c r="L587">
        <v>3</v>
      </c>
      <c r="M587">
        <v>3</v>
      </c>
    </row>
    <row r="588" spans="1:13" x14ac:dyDescent="0.25">
      <c r="A588">
        <v>0</v>
      </c>
      <c r="B588" s="40">
        <f t="shared" si="50"/>
        <v>42826</v>
      </c>
      <c r="C588">
        <v>4</v>
      </c>
      <c r="D588">
        <f t="shared" si="51"/>
        <v>2017</v>
      </c>
      <c r="E588" t="s">
        <v>433</v>
      </c>
      <c r="F588" t="s">
        <v>422</v>
      </c>
      <c r="G588" t="s">
        <v>37</v>
      </c>
      <c r="H588" t="s">
        <v>424</v>
      </c>
      <c r="I588">
        <v>0</v>
      </c>
      <c r="J588">
        <v>0</v>
      </c>
      <c r="K588">
        <v>0</v>
      </c>
      <c r="L588">
        <v>1</v>
      </c>
      <c r="M588">
        <v>1</v>
      </c>
    </row>
    <row r="589" spans="1:13" x14ac:dyDescent="0.25">
      <c r="A589">
        <v>1</v>
      </c>
      <c r="B589" s="40">
        <f t="shared" si="50"/>
        <v>42826</v>
      </c>
      <c r="C589">
        <v>4</v>
      </c>
      <c r="D589">
        <f t="shared" si="51"/>
        <v>2017</v>
      </c>
      <c r="E589" t="s">
        <v>433</v>
      </c>
      <c r="F589" t="s">
        <v>331</v>
      </c>
      <c r="G589" t="s">
        <v>37</v>
      </c>
      <c r="H589" t="s">
        <v>423</v>
      </c>
      <c r="I589">
        <v>4</v>
      </c>
      <c r="J589">
        <v>3</v>
      </c>
      <c r="K589">
        <v>7</v>
      </c>
      <c r="L589" s="8">
        <v>12442</v>
      </c>
      <c r="M589" s="8">
        <v>12449</v>
      </c>
    </row>
    <row r="590" spans="1:13" x14ac:dyDescent="0.25">
      <c r="A590">
        <v>1</v>
      </c>
      <c r="B590" s="40">
        <f t="shared" si="50"/>
        <v>42826</v>
      </c>
      <c r="C590">
        <v>4</v>
      </c>
      <c r="D590">
        <f t="shared" si="51"/>
        <v>2017</v>
      </c>
      <c r="E590" t="s">
        <v>433</v>
      </c>
      <c r="F590" t="s">
        <v>331</v>
      </c>
      <c r="G590" t="s">
        <v>37</v>
      </c>
      <c r="H590" t="s">
        <v>424</v>
      </c>
      <c r="I590">
        <v>0</v>
      </c>
      <c r="J590">
        <v>0</v>
      </c>
      <c r="K590">
        <v>0</v>
      </c>
      <c r="L590" s="8">
        <v>5307</v>
      </c>
      <c r="M590" s="8">
        <v>5307</v>
      </c>
    </row>
    <row r="591" spans="1:13" x14ac:dyDescent="0.25">
      <c r="A591">
        <v>1</v>
      </c>
      <c r="B591" s="40">
        <f t="shared" si="50"/>
        <v>42826</v>
      </c>
      <c r="C591">
        <v>4</v>
      </c>
      <c r="D591">
        <f t="shared" si="51"/>
        <v>2017</v>
      </c>
      <c r="E591" t="s">
        <v>433</v>
      </c>
      <c r="F591" t="s">
        <v>332</v>
      </c>
      <c r="G591" t="s">
        <v>37</v>
      </c>
      <c r="H591" t="s">
        <v>423</v>
      </c>
      <c r="I591">
        <v>8</v>
      </c>
      <c r="J591">
        <v>6</v>
      </c>
      <c r="K591">
        <v>14</v>
      </c>
      <c r="L591" s="8">
        <v>12813</v>
      </c>
      <c r="M591" s="8">
        <v>12827</v>
      </c>
    </row>
    <row r="592" spans="1:13" x14ac:dyDescent="0.25">
      <c r="A592">
        <v>1</v>
      </c>
      <c r="B592" s="40">
        <f t="shared" si="50"/>
        <v>42826</v>
      </c>
      <c r="C592">
        <v>4</v>
      </c>
      <c r="D592">
        <f t="shared" si="51"/>
        <v>2017</v>
      </c>
      <c r="E592" t="s">
        <v>433</v>
      </c>
      <c r="F592" t="s">
        <v>332</v>
      </c>
      <c r="G592" t="s">
        <v>37</v>
      </c>
      <c r="H592" t="s">
        <v>424</v>
      </c>
      <c r="I592">
        <v>0</v>
      </c>
      <c r="J592">
        <v>0</v>
      </c>
      <c r="K592">
        <v>0</v>
      </c>
      <c r="L592" s="8">
        <v>6821</v>
      </c>
      <c r="M592" s="8">
        <v>6821</v>
      </c>
    </row>
    <row r="593" spans="1:13" x14ac:dyDescent="0.25">
      <c r="A593">
        <v>0</v>
      </c>
      <c r="B593" s="40">
        <f t="shared" si="50"/>
        <v>42826</v>
      </c>
      <c r="C593">
        <v>4</v>
      </c>
      <c r="D593">
        <f t="shared" si="51"/>
        <v>2017</v>
      </c>
      <c r="E593" t="s">
        <v>433</v>
      </c>
      <c r="F593" t="s">
        <v>333</v>
      </c>
      <c r="G593" t="s">
        <v>37</v>
      </c>
      <c r="H593" t="s">
        <v>423</v>
      </c>
      <c r="I593">
        <v>166</v>
      </c>
      <c r="J593">
        <v>154</v>
      </c>
      <c r="K593">
        <v>320</v>
      </c>
      <c r="L593" s="8">
        <v>132835</v>
      </c>
      <c r="M593" s="8">
        <v>133155</v>
      </c>
    </row>
    <row r="594" spans="1:13" x14ac:dyDescent="0.25">
      <c r="A594">
        <v>0</v>
      </c>
      <c r="B594" s="40">
        <f t="shared" si="50"/>
        <v>42826</v>
      </c>
      <c r="C594">
        <v>4</v>
      </c>
      <c r="D594">
        <f t="shared" si="51"/>
        <v>2017</v>
      </c>
      <c r="E594" t="s">
        <v>433</v>
      </c>
      <c r="F594" t="s">
        <v>333</v>
      </c>
      <c r="G594" t="s">
        <v>37</v>
      </c>
      <c r="H594" t="s">
        <v>424</v>
      </c>
      <c r="I594">
        <v>0</v>
      </c>
      <c r="J594">
        <v>0</v>
      </c>
      <c r="K594">
        <v>0</v>
      </c>
      <c r="L594" s="8">
        <v>41797</v>
      </c>
      <c r="M594" s="8">
        <v>41797</v>
      </c>
    </row>
    <row r="595" spans="1:13" x14ac:dyDescent="0.25">
      <c r="A595">
        <v>0</v>
      </c>
      <c r="B595" s="40">
        <f t="shared" si="50"/>
        <v>42826</v>
      </c>
      <c r="C595">
        <v>4</v>
      </c>
      <c r="D595">
        <f t="shared" si="51"/>
        <v>2017</v>
      </c>
      <c r="E595" t="s">
        <v>433</v>
      </c>
      <c r="F595" t="s">
        <v>119</v>
      </c>
      <c r="G595" t="s">
        <v>37</v>
      </c>
      <c r="H595" t="s">
        <v>423</v>
      </c>
      <c r="I595">
        <v>87</v>
      </c>
      <c r="J595">
        <v>44</v>
      </c>
      <c r="K595">
        <v>131</v>
      </c>
      <c r="L595" s="8">
        <v>54588</v>
      </c>
      <c r="M595" s="8">
        <v>54719</v>
      </c>
    </row>
    <row r="596" spans="1:13" x14ac:dyDescent="0.25">
      <c r="A596">
        <v>0</v>
      </c>
      <c r="B596" s="40">
        <f t="shared" si="50"/>
        <v>42826</v>
      </c>
      <c r="C596">
        <v>4</v>
      </c>
      <c r="D596">
        <f t="shared" si="51"/>
        <v>2017</v>
      </c>
      <c r="E596" t="s">
        <v>433</v>
      </c>
      <c r="F596" t="s">
        <v>119</v>
      </c>
      <c r="G596" t="s">
        <v>37</v>
      </c>
      <c r="H596" t="s">
        <v>424</v>
      </c>
      <c r="I596">
        <v>0</v>
      </c>
      <c r="J596">
        <v>0</v>
      </c>
      <c r="K596">
        <v>0</v>
      </c>
      <c r="L596" s="8">
        <v>22327</v>
      </c>
      <c r="M596" s="8">
        <v>22327</v>
      </c>
    </row>
    <row r="597" spans="1:13" x14ac:dyDescent="0.25">
      <c r="A597">
        <v>0</v>
      </c>
      <c r="B597" s="40">
        <f t="shared" si="50"/>
        <v>42826</v>
      </c>
      <c r="C597">
        <v>4</v>
      </c>
      <c r="D597">
        <f t="shared" si="51"/>
        <v>2017</v>
      </c>
      <c r="E597" t="s">
        <v>433</v>
      </c>
      <c r="F597" t="s">
        <v>334</v>
      </c>
      <c r="G597" t="s">
        <v>37</v>
      </c>
      <c r="H597" t="s">
        <v>423</v>
      </c>
      <c r="I597">
        <v>111</v>
      </c>
      <c r="J597">
        <v>83</v>
      </c>
      <c r="K597">
        <v>194</v>
      </c>
      <c r="L597" s="8">
        <v>50433</v>
      </c>
      <c r="M597" s="8">
        <v>50627</v>
      </c>
    </row>
    <row r="598" spans="1:13" x14ac:dyDescent="0.25">
      <c r="A598">
        <v>0</v>
      </c>
      <c r="B598" s="40">
        <f t="shared" si="50"/>
        <v>42826</v>
      </c>
      <c r="C598">
        <v>4</v>
      </c>
      <c r="D598">
        <f t="shared" si="51"/>
        <v>2017</v>
      </c>
      <c r="E598" t="s">
        <v>433</v>
      </c>
      <c r="F598" t="s">
        <v>334</v>
      </c>
      <c r="G598" t="s">
        <v>37</v>
      </c>
      <c r="H598" t="s">
        <v>424</v>
      </c>
      <c r="I598">
        <v>0</v>
      </c>
      <c r="J598">
        <v>0</v>
      </c>
      <c r="K598">
        <v>0</v>
      </c>
      <c r="L598" s="8">
        <v>21947</v>
      </c>
      <c r="M598" s="8">
        <v>21947</v>
      </c>
    </row>
    <row r="599" spans="1:13" x14ac:dyDescent="0.25">
      <c r="A599">
        <v>0</v>
      </c>
      <c r="B599" s="40">
        <f t="shared" si="50"/>
        <v>42826</v>
      </c>
      <c r="C599">
        <v>4</v>
      </c>
      <c r="D599">
        <f t="shared" si="51"/>
        <v>2017</v>
      </c>
      <c r="E599" t="s">
        <v>433</v>
      </c>
      <c r="F599" t="s">
        <v>335</v>
      </c>
      <c r="G599" t="s">
        <v>37</v>
      </c>
      <c r="H599" t="s">
        <v>423</v>
      </c>
      <c r="I599">
        <v>856</v>
      </c>
      <c r="J599">
        <v>559</v>
      </c>
      <c r="K599" s="8">
        <v>1415</v>
      </c>
      <c r="L599" s="8">
        <v>307599</v>
      </c>
      <c r="M599" s="8">
        <v>309014</v>
      </c>
    </row>
    <row r="600" spans="1:13" x14ac:dyDescent="0.25">
      <c r="A600">
        <v>0</v>
      </c>
      <c r="B600" s="40">
        <f t="shared" si="50"/>
        <v>42826</v>
      </c>
      <c r="C600">
        <v>4</v>
      </c>
      <c r="D600">
        <f t="shared" si="51"/>
        <v>2017</v>
      </c>
      <c r="E600" t="s">
        <v>433</v>
      </c>
      <c r="F600" t="s">
        <v>335</v>
      </c>
      <c r="G600" t="s">
        <v>37</v>
      </c>
      <c r="H600" t="s">
        <v>424</v>
      </c>
      <c r="I600">
        <v>0</v>
      </c>
      <c r="J600">
        <v>0</v>
      </c>
      <c r="K600">
        <v>0</v>
      </c>
      <c r="L600" s="8">
        <v>80188</v>
      </c>
      <c r="M600" s="8">
        <v>80188</v>
      </c>
    </row>
    <row r="601" spans="1:13" x14ac:dyDescent="0.25">
      <c r="A601">
        <v>0</v>
      </c>
      <c r="B601" s="40">
        <f t="shared" si="50"/>
        <v>42826</v>
      </c>
      <c r="C601">
        <v>4</v>
      </c>
      <c r="D601">
        <f t="shared" si="51"/>
        <v>2017</v>
      </c>
      <c r="E601" t="s">
        <v>433</v>
      </c>
      <c r="F601" t="s">
        <v>44</v>
      </c>
      <c r="G601" t="s">
        <v>37</v>
      </c>
      <c r="H601" t="s">
        <v>423</v>
      </c>
      <c r="I601">
        <v>1</v>
      </c>
      <c r="J601">
        <v>1</v>
      </c>
      <c r="K601">
        <v>2</v>
      </c>
      <c r="L601" s="8">
        <v>2424</v>
      </c>
      <c r="M601" s="8">
        <v>2426</v>
      </c>
    </row>
    <row r="602" spans="1:13" x14ac:dyDescent="0.25">
      <c r="A602">
        <v>0</v>
      </c>
      <c r="B602" s="40">
        <f t="shared" si="50"/>
        <v>42826</v>
      </c>
      <c r="C602">
        <v>4</v>
      </c>
      <c r="D602">
        <f t="shared" si="51"/>
        <v>2017</v>
      </c>
      <c r="E602" t="s">
        <v>433</v>
      </c>
      <c r="F602" t="s">
        <v>44</v>
      </c>
      <c r="G602" t="s">
        <v>37</v>
      </c>
      <c r="H602" t="s">
        <v>424</v>
      </c>
      <c r="I602">
        <v>0</v>
      </c>
      <c r="J602">
        <v>0</v>
      </c>
      <c r="K602">
        <v>0</v>
      </c>
      <c r="L602" s="8">
        <v>1617</v>
      </c>
      <c r="M602" s="8">
        <v>1617</v>
      </c>
    </row>
    <row r="603" spans="1:13" x14ac:dyDescent="0.25">
      <c r="A603">
        <v>0</v>
      </c>
      <c r="B603" s="40">
        <f t="shared" si="50"/>
        <v>42826</v>
      </c>
      <c r="C603">
        <v>4</v>
      </c>
      <c r="D603">
        <f t="shared" si="51"/>
        <v>2017</v>
      </c>
      <c r="E603" t="s">
        <v>433</v>
      </c>
      <c r="F603" t="s">
        <v>336</v>
      </c>
      <c r="G603" t="s">
        <v>37</v>
      </c>
      <c r="H603" t="s">
        <v>423</v>
      </c>
      <c r="I603">
        <v>56</v>
      </c>
      <c r="J603">
        <v>71</v>
      </c>
      <c r="K603">
        <v>127</v>
      </c>
      <c r="L603" s="8">
        <v>71739</v>
      </c>
      <c r="M603" s="8">
        <v>71866</v>
      </c>
    </row>
    <row r="604" spans="1:13" x14ac:dyDescent="0.25">
      <c r="A604">
        <v>0</v>
      </c>
      <c r="B604" s="40">
        <f t="shared" ref="B604:B667" si="52">DATE(D604,C604,1)</f>
        <v>42826</v>
      </c>
      <c r="C604">
        <v>4</v>
      </c>
      <c r="D604">
        <f t="shared" ref="D604:D667" si="53">VALUE(RIGHT(E604,4))</f>
        <v>2017</v>
      </c>
      <c r="E604" t="s">
        <v>433</v>
      </c>
      <c r="F604" t="s">
        <v>336</v>
      </c>
      <c r="G604" t="s">
        <v>37</v>
      </c>
      <c r="H604" t="s">
        <v>424</v>
      </c>
      <c r="I604">
        <v>0</v>
      </c>
      <c r="J604">
        <v>0</v>
      </c>
      <c r="K604">
        <v>0</v>
      </c>
      <c r="L604" s="8">
        <v>29139</v>
      </c>
      <c r="M604" s="8">
        <v>29139</v>
      </c>
    </row>
    <row r="605" spans="1:13" x14ac:dyDescent="0.25">
      <c r="A605">
        <v>0</v>
      </c>
      <c r="B605" s="40">
        <f t="shared" si="52"/>
        <v>42826</v>
      </c>
      <c r="C605">
        <v>4</v>
      </c>
      <c r="D605">
        <f t="shared" si="53"/>
        <v>2017</v>
      </c>
      <c r="E605" t="s">
        <v>433</v>
      </c>
      <c r="F605" t="s">
        <v>125</v>
      </c>
      <c r="G605" t="s">
        <v>37</v>
      </c>
      <c r="H605" t="s">
        <v>423</v>
      </c>
      <c r="I605">
        <v>40</v>
      </c>
      <c r="J605">
        <v>27</v>
      </c>
      <c r="K605">
        <v>67</v>
      </c>
      <c r="L605" s="8">
        <v>28128</v>
      </c>
      <c r="M605" s="8">
        <v>28195</v>
      </c>
    </row>
    <row r="606" spans="1:13" x14ac:dyDescent="0.25">
      <c r="A606">
        <v>0</v>
      </c>
      <c r="B606" s="40">
        <f t="shared" si="52"/>
        <v>42826</v>
      </c>
      <c r="C606">
        <v>4</v>
      </c>
      <c r="D606">
        <f t="shared" si="53"/>
        <v>2017</v>
      </c>
      <c r="E606" t="s">
        <v>433</v>
      </c>
      <c r="F606" t="s">
        <v>125</v>
      </c>
      <c r="G606" t="s">
        <v>37</v>
      </c>
      <c r="H606" t="s">
        <v>424</v>
      </c>
      <c r="I606">
        <v>0</v>
      </c>
      <c r="J606">
        <v>0</v>
      </c>
      <c r="K606">
        <v>0</v>
      </c>
      <c r="L606" s="8">
        <v>12230</v>
      </c>
      <c r="M606" s="8">
        <v>12230</v>
      </c>
    </row>
    <row r="607" spans="1:13" x14ac:dyDescent="0.25">
      <c r="A607">
        <v>1</v>
      </c>
      <c r="B607" s="40">
        <f t="shared" si="52"/>
        <v>42826</v>
      </c>
      <c r="C607">
        <v>4</v>
      </c>
      <c r="D607">
        <f t="shared" si="53"/>
        <v>2017</v>
      </c>
      <c r="E607" t="s">
        <v>433</v>
      </c>
      <c r="F607" t="s">
        <v>337</v>
      </c>
      <c r="G607" t="s">
        <v>37</v>
      </c>
      <c r="H607" t="s">
        <v>423</v>
      </c>
      <c r="I607">
        <v>2</v>
      </c>
      <c r="J607">
        <v>2</v>
      </c>
      <c r="K607">
        <v>4</v>
      </c>
      <c r="L607" s="8">
        <v>4672</v>
      </c>
      <c r="M607" s="8">
        <v>4676</v>
      </c>
    </row>
    <row r="608" spans="1:13" x14ac:dyDescent="0.25">
      <c r="A608">
        <v>1</v>
      </c>
      <c r="B608" s="40">
        <f t="shared" si="52"/>
        <v>42826</v>
      </c>
      <c r="C608">
        <v>4</v>
      </c>
      <c r="D608">
        <f t="shared" si="53"/>
        <v>2017</v>
      </c>
      <c r="E608" t="s">
        <v>433</v>
      </c>
      <c r="F608" t="s">
        <v>337</v>
      </c>
      <c r="G608" t="s">
        <v>37</v>
      </c>
      <c r="H608" t="s">
        <v>424</v>
      </c>
      <c r="I608">
        <v>0</v>
      </c>
      <c r="J608">
        <v>0</v>
      </c>
      <c r="K608">
        <v>0</v>
      </c>
      <c r="L608" s="8">
        <v>3804</v>
      </c>
      <c r="M608" s="8">
        <v>3804</v>
      </c>
    </row>
    <row r="609" spans="1:13" x14ac:dyDescent="0.25">
      <c r="A609">
        <v>0</v>
      </c>
      <c r="B609" s="40">
        <f t="shared" si="52"/>
        <v>42826</v>
      </c>
      <c r="C609">
        <v>4</v>
      </c>
      <c r="D609">
        <f t="shared" si="53"/>
        <v>2017</v>
      </c>
      <c r="E609" t="s">
        <v>433</v>
      </c>
      <c r="F609" t="s">
        <v>105</v>
      </c>
      <c r="G609" t="s">
        <v>37</v>
      </c>
      <c r="H609" t="s">
        <v>423</v>
      </c>
      <c r="I609">
        <v>34</v>
      </c>
      <c r="J609">
        <v>47</v>
      </c>
      <c r="K609">
        <v>81</v>
      </c>
      <c r="L609" s="8">
        <v>57798</v>
      </c>
      <c r="M609" s="8">
        <v>57879</v>
      </c>
    </row>
    <row r="610" spans="1:13" x14ac:dyDescent="0.25">
      <c r="A610">
        <v>0</v>
      </c>
      <c r="B610" s="40">
        <f t="shared" si="52"/>
        <v>42826</v>
      </c>
      <c r="C610">
        <v>4</v>
      </c>
      <c r="D610">
        <f t="shared" si="53"/>
        <v>2017</v>
      </c>
      <c r="E610" t="s">
        <v>433</v>
      </c>
      <c r="F610" t="s">
        <v>105</v>
      </c>
      <c r="G610" t="s">
        <v>37</v>
      </c>
      <c r="H610" t="s">
        <v>424</v>
      </c>
      <c r="I610">
        <v>0</v>
      </c>
      <c r="J610">
        <v>0</v>
      </c>
      <c r="K610">
        <v>0</v>
      </c>
      <c r="L610" s="8">
        <v>18988</v>
      </c>
      <c r="M610" s="8">
        <v>18988</v>
      </c>
    </row>
    <row r="611" spans="1:13" x14ac:dyDescent="0.25">
      <c r="A611">
        <v>0</v>
      </c>
      <c r="B611" s="40">
        <f t="shared" si="52"/>
        <v>42826</v>
      </c>
      <c r="C611">
        <v>4</v>
      </c>
      <c r="D611">
        <f t="shared" si="53"/>
        <v>2017</v>
      </c>
      <c r="E611" t="s">
        <v>433</v>
      </c>
      <c r="F611" t="s">
        <v>338</v>
      </c>
      <c r="G611" t="s">
        <v>37</v>
      </c>
      <c r="H611" t="s">
        <v>423</v>
      </c>
      <c r="I611">
        <v>1</v>
      </c>
      <c r="J611">
        <v>1</v>
      </c>
      <c r="K611">
        <v>2</v>
      </c>
      <c r="L611" s="8">
        <v>1374</v>
      </c>
      <c r="M611" s="8">
        <v>1376</v>
      </c>
    </row>
    <row r="612" spans="1:13" x14ac:dyDescent="0.25">
      <c r="A612">
        <v>0</v>
      </c>
      <c r="B612" s="40">
        <f t="shared" si="52"/>
        <v>42826</v>
      </c>
      <c r="C612">
        <v>4</v>
      </c>
      <c r="D612">
        <f t="shared" si="53"/>
        <v>2017</v>
      </c>
      <c r="E612" t="s">
        <v>433</v>
      </c>
      <c r="F612" t="s">
        <v>338</v>
      </c>
      <c r="G612" t="s">
        <v>37</v>
      </c>
      <c r="H612" t="s">
        <v>424</v>
      </c>
      <c r="I612">
        <v>0</v>
      </c>
      <c r="J612">
        <v>0</v>
      </c>
      <c r="K612">
        <v>0</v>
      </c>
      <c r="L612">
        <v>987</v>
      </c>
      <c r="M612">
        <v>987</v>
      </c>
    </row>
    <row r="613" spans="1:13" x14ac:dyDescent="0.25">
      <c r="A613">
        <v>0</v>
      </c>
      <c r="B613" s="40">
        <f t="shared" si="52"/>
        <v>42826</v>
      </c>
      <c r="C613">
        <v>4</v>
      </c>
      <c r="D613">
        <f t="shared" si="53"/>
        <v>2017</v>
      </c>
      <c r="E613" t="s">
        <v>433</v>
      </c>
      <c r="F613" t="s">
        <v>339</v>
      </c>
      <c r="G613" t="s">
        <v>37</v>
      </c>
      <c r="H613" t="s">
        <v>423</v>
      </c>
      <c r="I613">
        <v>25</v>
      </c>
      <c r="J613">
        <v>41</v>
      </c>
      <c r="K613">
        <v>66</v>
      </c>
      <c r="L613" s="8">
        <v>64192</v>
      </c>
      <c r="M613" s="8">
        <v>64258</v>
      </c>
    </row>
    <row r="614" spans="1:13" x14ac:dyDescent="0.25">
      <c r="A614">
        <v>0</v>
      </c>
      <c r="B614" s="40">
        <f t="shared" si="52"/>
        <v>42826</v>
      </c>
      <c r="C614">
        <v>4</v>
      </c>
      <c r="D614">
        <f t="shared" si="53"/>
        <v>2017</v>
      </c>
      <c r="E614" t="s">
        <v>433</v>
      </c>
      <c r="F614" t="s">
        <v>339</v>
      </c>
      <c r="G614" t="s">
        <v>37</v>
      </c>
      <c r="H614" t="s">
        <v>424</v>
      </c>
      <c r="I614">
        <v>0</v>
      </c>
      <c r="J614">
        <v>0</v>
      </c>
      <c r="K614">
        <v>0</v>
      </c>
      <c r="L614" s="8">
        <v>26916</v>
      </c>
      <c r="M614" s="8">
        <v>26916</v>
      </c>
    </row>
    <row r="615" spans="1:13" x14ac:dyDescent="0.25">
      <c r="A615">
        <v>0</v>
      </c>
      <c r="B615" s="40">
        <f t="shared" si="52"/>
        <v>42826</v>
      </c>
      <c r="C615">
        <v>4</v>
      </c>
      <c r="D615">
        <f t="shared" si="53"/>
        <v>2017</v>
      </c>
      <c r="E615" t="s">
        <v>433</v>
      </c>
      <c r="F615" t="s">
        <v>425</v>
      </c>
      <c r="G615" t="s">
        <v>37</v>
      </c>
      <c r="H615" t="s">
        <v>423</v>
      </c>
      <c r="I615">
        <v>53</v>
      </c>
      <c r="J615">
        <v>46</v>
      </c>
      <c r="K615">
        <v>99</v>
      </c>
      <c r="L615" s="8">
        <v>47286</v>
      </c>
      <c r="M615" s="8">
        <v>47385</v>
      </c>
    </row>
    <row r="616" spans="1:13" x14ac:dyDescent="0.25">
      <c r="A616">
        <v>0</v>
      </c>
      <c r="B616" s="40">
        <f t="shared" si="52"/>
        <v>42826</v>
      </c>
      <c r="C616">
        <v>4</v>
      </c>
      <c r="D616">
        <f t="shared" si="53"/>
        <v>2017</v>
      </c>
      <c r="E616" t="s">
        <v>433</v>
      </c>
      <c r="F616" t="s">
        <v>425</v>
      </c>
      <c r="G616" t="s">
        <v>37</v>
      </c>
      <c r="H616" t="s">
        <v>424</v>
      </c>
      <c r="I616">
        <v>0</v>
      </c>
      <c r="J616">
        <v>0</v>
      </c>
      <c r="K616">
        <v>0</v>
      </c>
      <c r="L616" s="8">
        <v>20990</v>
      </c>
      <c r="M616" s="8">
        <v>20990</v>
      </c>
    </row>
    <row r="617" spans="1:13" x14ac:dyDescent="0.25">
      <c r="A617">
        <v>0</v>
      </c>
      <c r="B617" s="40">
        <f t="shared" si="52"/>
        <v>42826</v>
      </c>
      <c r="C617">
        <v>4</v>
      </c>
      <c r="D617">
        <f t="shared" si="53"/>
        <v>2017</v>
      </c>
      <c r="E617" t="s">
        <v>433</v>
      </c>
      <c r="F617" t="s">
        <v>341</v>
      </c>
      <c r="G617" t="s">
        <v>37</v>
      </c>
      <c r="H617" t="s">
        <v>423</v>
      </c>
      <c r="I617">
        <v>148</v>
      </c>
      <c r="J617">
        <v>165</v>
      </c>
      <c r="K617">
        <v>313</v>
      </c>
      <c r="L617" s="8">
        <v>64348</v>
      </c>
      <c r="M617" s="8">
        <v>64661</v>
      </c>
    </row>
    <row r="618" spans="1:13" x14ac:dyDescent="0.25">
      <c r="A618">
        <v>0</v>
      </c>
      <c r="B618" s="40">
        <f t="shared" si="52"/>
        <v>42826</v>
      </c>
      <c r="C618">
        <v>4</v>
      </c>
      <c r="D618">
        <f t="shared" si="53"/>
        <v>2017</v>
      </c>
      <c r="E618" t="s">
        <v>433</v>
      </c>
      <c r="F618" t="s">
        <v>341</v>
      </c>
      <c r="G618" t="s">
        <v>37</v>
      </c>
      <c r="H618" t="s">
        <v>424</v>
      </c>
      <c r="I618">
        <v>0</v>
      </c>
      <c r="J618">
        <v>0</v>
      </c>
      <c r="K618">
        <v>0</v>
      </c>
      <c r="L618" s="8">
        <v>21759</v>
      </c>
      <c r="M618" s="8">
        <v>21759</v>
      </c>
    </row>
    <row r="619" spans="1:13" x14ac:dyDescent="0.25">
      <c r="A619">
        <v>0</v>
      </c>
      <c r="B619" s="40">
        <f t="shared" si="52"/>
        <v>42826</v>
      </c>
      <c r="C619">
        <v>4</v>
      </c>
      <c r="D619">
        <f t="shared" si="53"/>
        <v>2017</v>
      </c>
      <c r="E619" t="s">
        <v>433</v>
      </c>
      <c r="F619" t="s">
        <v>126</v>
      </c>
      <c r="G619" t="s">
        <v>37</v>
      </c>
      <c r="H619" t="s">
        <v>423</v>
      </c>
      <c r="I619">
        <v>124</v>
      </c>
      <c r="J619">
        <v>72</v>
      </c>
      <c r="K619">
        <v>196</v>
      </c>
      <c r="L619" s="8">
        <v>25245</v>
      </c>
      <c r="M619" s="8">
        <v>25441</v>
      </c>
    </row>
    <row r="620" spans="1:13" x14ac:dyDescent="0.25">
      <c r="A620">
        <v>0</v>
      </c>
      <c r="B620" s="40">
        <f t="shared" si="52"/>
        <v>42826</v>
      </c>
      <c r="C620">
        <v>4</v>
      </c>
      <c r="D620">
        <f t="shared" si="53"/>
        <v>2017</v>
      </c>
      <c r="E620" t="s">
        <v>433</v>
      </c>
      <c r="F620" t="s">
        <v>126</v>
      </c>
      <c r="G620" t="s">
        <v>37</v>
      </c>
      <c r="H620" t="s">
        <v>424</v>
      </c>
      <c r="I620">
        <v>0</v>
      </c>
      <c r="J620">
        <v>0</v>
      </c>
      <c r="K620">
        <v>0</v>
      </c>
      <c r="L620" s="8">
        <v>9926</v>
      </c>
      <c r="M620" s="8">
        <v>9926</v>
      </c>
    </row>
    <row r="621" spans="1:13" x14ac:dyDescent="0.25">
      <c r="A621">
        <v>0</v>
      </c>
      <c r="B621" s="40">
        <f t="shared" si="52"/>
        <v>42826</v>
      </c>
      <c r="C621">
        <v>4</v>
      </c>
      <c r="D621">
        <f t="shared" si="53"/>
        <v>2017</v>
      </c>
      <c r="E621" t="s">
        <v>433</v>
      </c>
      <c r="F621" t="s">
        <v>342</v>
      </c>
      <c r="G621" t="s">
        <v>37</v>
      </c>
      <c r="H621" t="s">
        <v>423</v>
      </c>
      <c r="I621" s="8">
        <v>10608</v>
      </c>
      <c r="J621" s="8">
        <v>4518</v>
      </c>
      <c r="K621" s="8">
        <v>15126</v>
      </c>
      <c r="L621" s="8">
        <v>1377135</v>
      </c>
      <c r="M621" s="8">
        <v>1392261</v>
      </c>
    </row>
    <row r="622" spans="1:13" x14ac:dyDescent="0.25">
      <c r="A622">
        <v>0</v>
      </c>
      <c r="B622" s="40">
        <f t="shared" si="52"/>
        <v>42826</v>
      </c>
      <c r="C622">
        <v>4</v>
      </c>
      <c r="D622">
        <f t="shared" si="53"/>
        <v>2017</v>
      </c>
      <c r="E622" t="s">
        <v>433</v>
      </c>
      <c r="F622" t="s">
        <v>342</v>
      </c>
      <c r="G622" t="s">
        <v>37</v>
      </c>
      <c r="H622" t="s">
        <v>424</v>
      </c>
      <c r="I622">
        <v>7</v>
      </c>
      <c r="J622">
        <v>1</v>
      </c>
      <c r="K622">
        <v>8</v>
      </c>
      <c r="L622" s="8">
        <v>187859</v>
      </c>
      <c r="M622" s="8">
        <v>187867</v>
      </c>
    </row>
    <row r="623" spans="1:13" x14ac:dyDescent="0.25">
      <c r="A623">
        <v>0</v>
      </c>
      <c r="B623" s="40">
        <f t="shared" si="52"/>
        <v>42826</v>
      </c>
      <c r="C623">
        <v>4</v>
      </c>
      <c r="D623">
        <f t="shared" si="53"/>
        <v>2017</v>
      </c>
      <c r="E623" t="s">
        <v>433</v>
      </c>
      <c r="F623" t="s">
        <v>343</v>
      </c>
      <c r="G623" t="s">
        <v>37</v>
      </c>
      <c r="H623" t="s">
        <v>423</v>
      </c>
      <c r="I623">
        <v>717</v>
      </c>
      <c r="J623">
        <v>356</v>
      </c>
      <c r="K623" s="8">
        <v>1073</v>
      </c>
      <c r="L623" s="8">
        <v>180968</v>
      </c>
      <c r="M623" s="8">
        <v>182041</v>
      </c>
    </row>
    <row r="624" spans="1:13" x14ac:dyDescent="0.25">
      <c r="A624">
        <v>0</v>
      </c>
      <c r="B624" s="40">
        <f t="shared" si="52"/>
        <v>42826</v>
      </c>
      <c r="C624">
        <v>4</v>
      </c>
      <c r="D624">
        <f t="shared" si="53"/>
        <v>2017</v>
      </c>
      <c r="E624" t="s">
        <v>433</v>
      </c>
      <c r="F624" t="s">
        <v>343</v>
      </c>
      <c r="G624" t="s">
        <v>37</v>
      </c>
      <c r="H624" t="s">
        <v>424</v>
      </c>
      <c r="I624">
        <v>1</v>
      </c>
      <c r="J624">
        <v>0</v>
      </c>
      <c r="K624">
        <v>1</v>
      </c>
      <c r="L624" s="8">
        <v>54639</v>
      </c>
      <c r="M624" s="8">
        <v>54640</v>
      </c>
    </row>
    <row r="625" spans="1:13" x14ac:dyDescent="0.25">
      <c r="A625">
        <v>0</v>
      </c>
      <c r="B625" s="40">
        <f t="shared" si="52"/>
        <v>42826</v>
      </c>
      <c r="C625">
        <v>4</v>
      </c>
      <c r="D625">
        <f t="shared" si="53"/>
        <v>2017</v>
      </c>
      <c r="E625" t="s">
        <v>433</v>
      </c>
      <c r="F625" t="s">
        <v>344</v>
      </c>
      <c r="G625" t="s">
        <v>37</v>
      </c>
      <c r="H625" t="s">
        <v>423</v>
      </c>
      <c r="I625">
        <v>42</v>
      </c>
      <c r="J625">
        <v>28</v>
      </c>
      <c r="K625">
        <v>70</v>
      </c>
      <c r="L625" s="8">
        <v>30127</v>
      </c>
      <c r="M625" s="8">
        <v>30197</v>
      </c>
    </row>
    <row r="626" spans="1:13" x14ac:dyDescent="0.25">
      <c r="A626">
        <v>0</v>
      </c>
      <c r="B626" s="40">
        <f t="shared" si="52"/>
        <v>42826</v>
      </c>
      <c r="C626">
        <v>4</v>
      </c>
      <c r="D626">
        <f t="shared" si="53"/>
        <v>2017</v>
      </c>
      <c r="E626" t="s">
        <v>433</v>
      </c>
      <c r="F626" t="s">
        <v>344</v>
      </c>
      <c r="G626" t="s">
        <v>37</v>
      </c>
      <c r="H626" t="s">
        <v>424</v>
      </c>
      <c r="I626">
        <v>0</v>
      </c>
      <c r="J626">
        <v>0</v>
      </c>
      <c r="K626">
        <v>0</v>
      </c>
      <c r="L626" s="8">
        <v>14721</v>
      </c>
      <c r="M626" s="8">
        <v>14721</v>
      </c>
    </row>
    <row r="627" spans="1:13" x14ac:dyDescent="0.25">
      <c r="A627">
        <v>0</v>
      </c>
      <c r="B627" s="40">
        <f t="shared" si="52"/>
        <v>42826</v>
      </c>
      <c r="C627">
        <v>4</v>
      </c>
      <c r="D627">
        <f t="shared" si="53"/>
        <v>2017</v>
      </c>
      <c r="E627" t="s">
        <v>433</v>
      </c>
      <c r="F627" t="s">
        <v>345</v>
      </c>
      <c r="G627" t="s">
        <v>37</v>
      </c>
      <c r="H627" t="s">
        <v>423</v>
      </c>
      <c r="I627">
        <v>25</v>
      </c>
      <c r="J627">
        <v>29</v>
      </c>
      <c r="K627">
        <v>54</v>
      </c>
      <c r="L627" s="8">
        <v>15366</v>
      </c>
      <c r="M627" s="8">
        <v>15420</v>
      </c>
    </row>
    <row r="628" spans="1:13" x14ac:dyDescent="0.25">
      <c r="A628">
        <v>0</v>
      </c>
      <c r="B628" s="40">
        <f t="shared" si="52"/>
        <v>42826</v>
      </c>
      <c r="C628">
        <v>4</v>
      </c>
      <c r="D628">
        <f t="shared" si="53"/>
        <v>2017</v>
      </c>
      <c r="E628" t="s">
        <v>433</v>
      </c>
      <c r="F628" t="s">
        <v>345</v>
      </c>
      <c r="G628" t="s">
        <v>37</v>
      </c>
      <c r="H628" t="s">
        <v>424</v>
      </c>
      <c r="I628">
        <v>0</v>
      </c>
      <c r="J628">
        <v>0</v>
      </c>
      <c r="K628">
        <v>0</v>
      </c>
      <c r="L628" s="8">
        <v>8360</v>
      </c>
      <c r="M628" s="8">
        <v>8360</v>
      </c>
    </row>
    <row r="629" spans="1:13" x14ac:dyDescent="0.25">
      <c r="A629">
        <v>0</v>
      </c>
      <c r="B629" s="40">
        <f t="shared" si="52"/>
        <v>42826</v>
      </c>
      <c r="C629">
        <v>4</v>
      </c>
      <c r="D629">
        <f t="shared" si="53"/>
        <v>2017</v>
      </c>
      <c r="E629" t="s">
        <v>433</v>
      </c>
      <c r="F629" t="s">
        <v>346</v>
      </c>
      <c r="G629" t="s">
        <v>37</v>
      </c>
      <c r="H629" t="s">
        <v>423</v>
      </c>
      <c r="I629">
        <v>65</v>
      </c>
      <c r="J629">
        <v>55</v>
      </c>
      <c r="K629">
        <v>120</v>
      </c>
      <c r="L629" s="8">
        <v>58502</v>
      </c>
      <c r="M629" s="8">
        <v>58622</v>
      </c>
    </row>
    <row r="630" spans="1:13" x14ac:dyDescent="0.25">
      <c r="A630">
        <v>0</v>
      </c>
      <c r="B630" s="40">
        <f t="shared" si="52"/>
        <v>42826</v>
      </c>
      <c r="C630">
        <v>4</v>
      </c>
      <c r="D630">
        <f t="shared" si="53"/>
        <v>2017</v>
      </c>
      <c r="E630" t="s">
        <v>433</v>
      </c>
      <c r="F630" t="s">
        <v>346</v>
      </c>
      <c r="G630" t="s">
        <v>37</v>
      </c>
      <c r="H630" t="s">
        <v>424</v>
      </c>
      <c r="I630">
        <v>0</v>
      </c>
      <c r="J630">
        <v>0</v>
      </c>
      <c r="K630">
        <v>0</v>
      </c>
      <c r="L630" s="8">
        <v>26592</v>
      </c>
      <c r="M630" s="8">
        <v>26592</v>
      </c>
    </row>
    <row r="631" spans="1:13" x14ac:dyDescent="0.25">
      <c r="A631">
        <v>1</v>
      </c>
      <c r="B631" s="40">
        <f t="shared" si="52"/>
        <v>42826</v>
      </c>
      <c r="C631">
        <v>4</v>
      </c>
      <c r="D631">
        <f t="shared" si="53"/>
        <v>2017</v>
      </c>
      <c r="E631" t="s">
        <v>433</v>
      </c>
      <c r="F631" t="s">
        <v>53</v>
      </c>
      <c r="G631" t="s">
        <v>37</v>
      </c>
      <c r="H631" t="s">
        <v>423</v>
      </c>
      <c r="I631">
        <v>3</v>
      </c>
      <c r="J631">
        <v>6</v>
      </c>
      <c r="K631">
        <v>9</v>
      </c>
      <c r="L631" s="8">
        <v>8098</v>
      </c>
      <c r="M631" s="8">
        <v>8107</v>
      </c>
    </row>
    <row r="632" spans="1:13" x14ac:dyDescent="0.25">
      <c r="A632">
        <v>1</v>
      </c>
      <c r="B632" s="40">
        <f t="shared" si="52"/>
        <v>42826</v>
      </c>
      <c r="C632">
        <v>4</v>
      </c>
      <c r="D632">
        <f t="shared" si="53"/>
        <v>2017</v>
      </c>
      <c r="E632" t="s">
        <v>433</v>
      </c>
      <c r="F632" t="s">
        <v>53</v>
      </c>
      <c r="G632" t="s">
        <v>37</v>
      </c>
      <c r="H632" t="s">
        <v>424</v>
      </c>
      <c r="I632">
        <v>0</v>
      </c>
      <c r="J632">
        <v>0</v>
      </c>
      <c r="K632">
        <v>0</v>
      </c>
      <c r="L632" s="8">
        <v>4783</v>
      </c>
      <c r="M632" s="8">
        <v>4783</v>
      </c>
    </row>
    <row r="633" spans="1:13" x14ac:dyDescent="0.25">
      <c r="A633">
        <v>0</v>
      </c>
      <c r="B633" s="40">
        <f t="shared" si="52"/>
        <v>42826</v>
      </c>
      <c r="C633">
        <v>4</v>
      </c>
      <c r="D633">
        <f t="shared" si="53"/>
        <v>2017</v>
      </c>
      <c r="E633" t="s">
        <v>433</v>
      </c>
      <c r="F633" t="s">
        <v>347</v>
      </c>
      <c r="G633" t="s">
        <v>37</v>
      </c>
      <c r="H633" t="s">
        <v>423</v>
      </c>
      <c r="I633">
        <v>91</v>
      </c>
      <c r="J633">
        <v>71</v>
      </c>
      <c r="K633">
        <v>162</v>
      </c>
      <c r="L633" s="8">
        <v>46699</v>
      </c>
      <c r="M633" s="8">
        <v>46861</v>
      </c>
    </row>
    <row r="634" spans="1:13" x14ac:dyDescent="0.25">
      <c r="A634">
        <v>0</v>
      </c>
      <c r="B634" s="40">
        <f t="shared" si="52"/>
        <v>42826</v>
      </c>
      <c r="C634">
        <v>4</v>
      </c>
      <c r="D634">
        <f t="shared" si="53"/>
        <v>2017</v>
      </c>
      <c r="E634" t="s">
        <v>433</v>
      </c>
      <c r="F634" t="s">
        <v>347</v>
      </c>
      <c r="G634" t="s">
        <v>37</v>
      </c>
      <c r="H634" t="s">
        <v>424</v>
      </c>
      <c r="I634">
        <v>0</v>
      </c>
      <c r="J634">
        <v>0</v>
      </c>
      <c r="K634">
        <v>0</v>
      </c>
      <c r="L634" s="8">
        <v>20594</v>
      </c>
      <c r="M634" s="8">
        <v>20594</v>
      </c>
    </row>
    <row r="635" spans="1:13" x14ac:dyDescent="0.25">
      <c r="A635">
        <v>0</v>
      </c>
      <c r="B635" s="40">
        <f t="shared" si="52"/>
        <v>42826</v>
      </c>
      <c r="C635">
        <v>4</v>
      </c>
      <c r="D635">
        <f t="shared" si="53"/>
        <v>2017</v>
      </c>
      <c r="E635" t="s">
        <v>433</v>
      </c>
      <c r="F635" t="s">
        <v>348</v>
      </c>
      <c r="G635" t="s">
        <v>37</v>
      </c>
      <c r="H635" t="s">
        <v>423</v>
      </c>
      <c r="I635">
        <v>6</v>
      </c>
      <c r="J635">
        <v>20</v>
      </c>
      <c r="K635">
        <v>26</v>
      </c>
      <c r="L635" s="8">
        <v>27135</v>
      </c>
      <c r="M635" s="8">
        <v>27161</v>
      </c>
    </row>
    <row r="636" spans="1:13" x14ac:dyDescent="0.25">
      <c r="A636">
        <v>0</v>
      </c>
      <c r="B636" s="40">
        <f t="shared" si="52"/>
        <v>42826</v>
      </c>
      <c r="C636">
        <v>4</v>
      </c>
      <c r="D636">
        <f t="shared" si="53"/>
        <v>2017</v>
      </c>
      <c r="E636" t="s">
        <v>433</v>
      </c>
      <c r="F636" t="s">
        <v>348</v>
      </c>
      <c r="G636" t="s">
        <v>37</v>
      </c>
      <c r="H636" t="s">
        <v>424</v>
      </c>
      <c r="I636">
        <v>0</v>
      </c>
      <c r="J636">
        <v>0</v>
      </c>
      <c r="K636">
        <v>0</v>
      </c>
      <c r="L636" s="8">
        <v>17379</v>
      </c>
      <c r="M636" s="8">
        <v>17379</v>
      </c>
    </row>
    <row r="637" spans="1:13" x14ac:dyDescent="0.25">
      <c r="A637">
        <v>0</v>
      </c>
      <c r="B637" s="40">
        <f t="shared" si="52"/>
        <v>42826</v>
      </c>
      <c r="C637">
        <v>4</v>
      </c>
      <c r="D637">
        <f t="shared" si="53"/>
        <v>2017</v>
      </c>
      <c r="E637" t="s">
        <v>433</v>
      </c>
      <c r="F637" t="s">
        <v>349</v>
      </c>
      <c r="G637" t="s">
        <v>37</v>
      </c>
      <c r="H637" t="s">
        <v>423</v>
      </c>
      <c r="I637">
        <v>20</v>
      </c>
      <c r="J637">
        <v>12</v>
      </c>
      <c r="K637">
        <v>32</v>
      </c>
      <c r="L637" s="8">
        <v>16095</v>
      </c>
      <c r="M637" s="8">
        <v>16127</v>
      </c>
    </row>
    <row r="638" spans="1:13" x14ac:dyDescent="0.25">
      <c r="A638">
        <v>0</v>
      </c>
      <c r="B638" s="40">
        <f t="shared" si="52"/>
        <v>42826</v>
      </c>
      <c r="C638">
        <v>4</v>
      </c>
      <c r="D638">
        <f t="shared" si="53"/>
        <v>2017</v>
      </c>
      <c r="E638" t="s">
        <v>433</v>
      </c>
      <c r="F638" t="s">
        <v>349</v>
      </c>
      <c r="G638" t="s">
        <v>37</v>
      </c>
      <c r="H638" t="s">
        <v>424</v>
      </c>
      <c r="I638">
        <v>0</v>
      </c>
      <c r="J638">
        <v>0</v>
      </c>
      <c r="K638">
        <v>0</v>
      </c>
      <c r="L638" s="8">
        <v>7970</v>
      </c>
      <c r="M638" s="8">
        <v>7970</v>
      </c>
    </row>
    <row r="639" spans="1:13" x14ac:dyDescent="0.25">
      <c r="A639">
        <v>0</v>
      </c>
      <c r="B639" s="40">
        <f t="shared" si="52"/>
        <v>42826</v>
      </c>
      <c r="C639">
        <v>4</v>
      </c>
      <c r="D639">
        <f t="shared" si="53"/>
        <v>2017</v>
      </c>
      <c r="E639" t="s">
        <v>433</v>
      </c>
      <c r="F639" t="s">
        <v>426</v>
      </c>
      <c r="G639" t="s">
        <v>37</v>
      </c>
      <c r="H639" t="s">
        <v>423</v>
      </c>
      <c r="I639">
        <v>5</v>
      </c>
      <c r="J639">
        <v>4</v>
      </c>
      <c r="K639">
        <v>9</v>
      </c>
      <c r="L639" s="8">
        <v>9889</v>
      </c>
      <c r="M639" s="8">
        <v>9898</v>
      </c>
    </row>
    <row r="640" spans="1:13" x14ac:dyDescent="0.25">
      <c r="A640">
        <v>0</v>
      </c>
      <c r="B640" s="40">
        <f t="shared" si="52"/>
        <v>42826</v>
      </c>
      <c r="C640">
        <v>4</v>
      </c>
      <c r="D640">
        <f t="shared" si="53"/>
        <v>2017</v>
      </c>
      <c r="E640" t="s">
        <v>433</v>
      </c>
      <c r="F640" t="s">
        <v>426</v>
      </c>
      <c r="G640" t="s">
        <v>37</v>
      </c>
      <c r="H640" t="s">
        <v>424</v>
      </c>
      <c r="I640">
        <v>0</v>
      </c>
      <c r="J640">
        <v>0</v>
      </c>
      <c r="K640">
        <v>0</v>
      </c>
      <c r="L640" s="8">
        <v>5948</v>
      </c>
      <c r="M640" s="8">
        <v>5948</v>
      </c>
    </row>
    <row r="641" spans="1:13" x14ac:dyDescent="0.25">
      <c r="A641">
        <v>0</v>
      </c>
      <c r="B641" s="40">
        <f t="shared" si="52"/>
        <v>42826</v>
      </c>
      <c r="C641">
        <v>4</v>
      </c>
      <c r="D641">
        <f t="shared" si="53"/>
        <v>2017</v>
      </c>
      <c r="E641" t="s">
        <v>433</v>
      </c>
      <c r="F641" t="s">
        <v>350</v>
      </c>
      <c r="G641" t="s">
        <v>37</v>
      </c>
      <c r="H641" t="s">
        <v>423</v>
      </c>
      <c r="I641" s="8">
        <v>1147</v>
      </c>
      <c r="J641">
        <v>974</v>
      </c>
      <c r="K641" s="8">
        <v>2121</v>
      </c>
      <c r="L641" s="8">
        <v>545191</v>
      </c>
      <c r="M641" s="8">
        <v>547312</v>
      </c>
    </row>
    <row r="642" spans="1:13" x14ac:dyDescent="0.25">
      <c r="A642">
        <v>0</v>
      </c>
      <c r="B642" s="40">
        <f t="shared" si="52"/>
        <v>42826</v>
      </c>
      <c r="C642">
        <v>4</v>
      </c>
      <c r="D642">
        <f t="shared" si="53"/>
        <v>2017</v>
      </c>
      <c r="E642" t="s">
        <v>433</v>
      </c>
      <c r="F642" t="s">
        <v>350</v>
      </c>
      <c r="G642" t="s">
        <v>37</v>
      </c>
      <c r="H642" t="s">
        <v>424</v>
      </c>
      <c r="I642">
        <v>0</v>
      </c>
      <c r="J642">
        <v>0</v>
      </c>
      <c r="K642">
        <v>0</v>
      </c>
      <c r="L642" s="8">
        <v>142821</v>
      </c>
      <c r="M642" s="8">
        <v>142821</v>
      </c>
    </row>
    <row r="643" spans="1:13" x14ac:dyDescent="0.25">
      <c r="A643">
        <v>0</v>
      </c>
      <c r="B643" s="40">
        <f t="shared" si="52"/>
        <v>42826</v>
      </c>
      <c r="C643">
        <v>4</v>
      </c>
      <c r="D643">
        <f t="shared" si="53"/>
        <v>2017</v>
      </c>
      <c r="E643" t="s">
        <v>433</v>
      </c>
      <c r="F643" t="s">
        <v>41</v>
      </c>
      <c r="G643" t="s">
        <v>37</v>
      </c>
      <c r="H643" t="s">
        <v>423</v>
      </c>
      <c r="I643">
        <v>129</v>
      </c>
      <c r="J643">
        <v>45</v>
      </c>
      <c r="K643">
        <v>174</v>
      </c>
      <c r="L643" s="8">
        <v>14375</v>
      </c>
      <c r="M643" s="8">
        <v>14549</v>
      </c>
    </row>
    <row r="644" spans="1:13" x14ac:dyDescent="0.25">
      <c r="A644">
        <v>0</v>
      </c>
      <c r="B644" s="40">
        <f t="shared" si="52"/>
        <v>42826</v>
      </c>
      <c r="C644">
        <v>4</v>
      </c>
      <c r="D644">
        <f t="shared" si="53"/>
        <v>2017</v>
      </c>
      <c r="E644" t="s">
        <v>433</v>
      </c>
      <c r="F644" t="s">
        <v>41</v>
      </c>
      <c r="G644" t="s">
        <v>37</v>
      </c>
      <c r="H644" t="s">
        <v>424</v>
      </c>
      <c r="I644">
        <v>0</v>
      </c>
      <c r="J644">
        <v>0</v>
      </c>
      <c r="K644">
        <v>0</v>
      </c>
      <c r="L644" s="8">
        <v>5820</v>
      </c>
      <c r="M644" s="8">
        <v>5820</v>
      </c>
    </row>
    <row r="645" spans="1:13" x14ac:dyDescent="0.25">
      <c r="A645">
        <v>0</v>
      </c>
      <c r="B645" s="40">
        <f t="shared" si="52"/>
        <v>42826</v>
      </c>
      <c r="C645">
        <v>4</v>
      </c>
      <c r="D645">
        <f t="shared" si="53"/>
        <v>2017</v>
      </c>
      <c r="E645" t="s">
        <v>433</v>
      </c>
      <c r="F645" t="s">
        <v>351</v>
      </c>
      <c r="G645" t="s">
        <v>37</v>
      </c>
      <c r="H645" t="s">
        <v>423</v>
      </c>
      <c r="I645">
        <v>174</v>
      </c>
      <c r="J645">
        <v>141</v>
      </c>
      <c r="K645">
        <v>315</v>
      </c>
      <c r="L645" s="8">
        <v>91853</v>
      </c>
      <c r="M645" s="8">
        <v>92168</v>
      </c>
    </row>
    <row r="646" spans="1:13" x14ac:dyDescent="0.25">
      <c r="A646">
        <v>0</v>
      </c>
      <c r="B646" s="40">
        <f t="shared" si="52"/>
        <v>42826</v>
      </c>
      <c r="C646">
        <v>4</v>
      </c>
      <c r="D646">
        <f t="shared" si="53"/>
        <v>2017</v>
      </c>
      <c r="E646" t="s">
        <v>433</v>
      </c>
      <c r="F646" t="s">
        <v>351</v>
      </c>
      <c r="G646" t="s">
        <v>37</v>
      </c>
      <c r="H646" t="s">
        <v>424</v>
      </c>
      <c r="I646">
        <v>1</v>
      </c>
      <c r="J646">
        <v>0</v>
      </c>
      <c r="K646">
        <v>1</v>
      </c>
      <c r="L646" s="8">
        <v>32886</v>
      </c>
      <c r="M646" s="8">
        <v>32887</v>
      </c>
    </row>
    <row r="647" spans="1:13" x14ac:dyDescent="0.25">
      <c r="A647">
        <v>0</v>
      </c>
      <c r="B647" s="40">
        <f t="shared" si="52"/>
        <v>42826</v>
      </c>
      <c r="C647">
        <v>4</v>
      </c>
      <c r="D647">
        <f t="shared" si="53"/>
        <v>2017</v>
      </c>
      <c r="E647" t="s">
        <v>433</v>
      </c>
      <c r="F647" t="s">
        <v>352</v>
      </c>
      <c r="G647" t="s">
        <v>37</v>
      </c>
      <c r="H647" t="s">
        <v>423</v>
      </c>
      <c r="I647">
        <v>11</v>
      </c>
      <c r="J647">
        <v>7</v>
      </c>
      <c r="K647">
        <v>18</v>
      </c>
      <c r="L647" s="8">
        <v>8814</v>
      </c>
      <c r="M647" s="8">
        <v>8832</v>
      </c>
    </row>
    <row r="648" spans="1:13" x14ac:dyDescent="0.25">
      <c r="A648">
        <v>0</v>
      </c>
      <c r="B648" s="40">
        <f t="shared" si="52"/>
        <v>42826</v>
      </c>
      <c r="C648">
        <v>4</v>
      </c>
      <c r="D648">
        <f t="shared" si="53"/>
        <v>2017</v>
      </c>
      <c r="E648" t="s">
        <v>433</v>
      </c>
      <c r="F648" t="s">
        <v>352</v>
      </c>
      <c r="G648" t="s">
        <v>37</v>
      </c>
      <c r="H648" t="s">
        <v>424</v>
      </c>
      <c r="I648">
        <v>0</v>
      </c>
      <c r="J648">
        <v>0</v>
      </c>
      <c r="K648">
        <v>0</v>
      </c>
      <c r="L648" s="8">
        <v>4090</v>
      </c>
      <c r="M648" s="8">
        <v>4090</v>
      </c>
    </row>
    <row r="649" spans="1:13" x14ac:dyDescent="0.25">
      <c r="A649">
        <v>0</v>
      </c>
      <c r="B649" s="40">
        <f t="shared" si="52"/>
        <v>42826</v>
      </c>
      <c r="C649">
        <v>4</v>
      </c>
      <c r="D649">
        <f t="shared" si="53"/>
        <v>2017</v>
      </c>
      <c r="E649" t="s">
        <v>433</v>
      </c>
      <c r="F649" t="s">
        <v>146</v>
      </c>
      <c r="G649" t="s">
        <v>37</v>
      </c>
      <c r="H649" t="s">
        <v>423</v>
      </c>
      <c r="I649" s="8">
        <v>1949</v>
      </c>
      <c r="J649" s="8">
        <v>1046</v>
      </c>
      <c r="K649" s="8">
        <v>2995</v>
      </c>
      <c r="L649" s="8">
        <v>528612</v>
      </c>
      <c r="M649" s="8">
        <v>531607</v>
      </c>
    </row>
    <row r="650" spans="1:13" x14ac:dyDescent="0.25">
      <c r="A650">
        <v>0</v>
      </c>
      <c r="B650" s="40">
        <f t="shared" si="52"/>
        <v>42826</v>
      </c>
      <c r="C650">
        <v>4</v>
      </c>
      <c r="D650">
        <f t="shared" si="53"/>
        <v>2017</v>
      </c>
      <c r="E650" t="s">
        <v>433</v>
      </c>
      <c r="F650" t="s">
        <v>146</v>
      </c>
      <c r="G650" t="s">
        <v>37</v>
      </c>
      <c r="H650" t="s">
        <v>424</v>
      </c>
      <c r="I650">
        <v>1</v>
      </c>
      <c r="J650">
        <v>0</v>
      </c>
      <c r="K650">
        <v>1</v>
      </c>
      <c r="L650" s="8">
        <v>125473</v>
      </c>
      <c r="M650" s="8">
        <v>125474</v>
      </c>
    </row>
    <row r="651" spans="1:13" x14ac:dyDescent="0.25">
      <c r="A651">
        <v>1</v>
      </c>
      <c r="B651" s="40">
        <f t="shared" si="52"/>
        <v>42826</v>
      </c>
      <c r="C651">
        <v>4</v>
      </c>
      <c r="D651">
        <f t="shared" si="53"/>
        <v>2017</v>
      </c>
      <c r="E651" t="s">
        <v>433</v>
      </c>
      <c r="F651" t="s">
        <v>42</v>
      </c>
      <c r="G651" t="s">
        <v>37</v>
      </c>
      <c r="H651" t="s">
        <v>423</v>
      </c>
      <c r="I651">
        <v>307</v>
      </c>
      <c r="J651">
        <v>272</v>
      </c>
      <c r="K651">
        <v>579</v>
      </c>
      <c r="L651" s="8">
        <v>308524</v>
      </c>
      <c r="M651" s="8">
        <v>309103</v>
      </c>
    </row>
    <row r="652" spans="1:13" x14ac:dyDescent="0.25">
      <c r="A652">
        <v>1</v>
      </c>
      <c r="B652" s="40">
        <f t="shared" si="52"/>
        <v>42826</v>
      </c>
      <c r="C652">
        <v>4</v>
      </c>
      <c r="D652">
        <f t="shared" si="53"/>
        <v>2017</v>
      </c>
      <c r="E652" t="s">
        <v>433</v>
      </c>
      <c r="F652" t="s">
        <v>42</v>
      </c>
      <c r="G652" t="s">
        <v>37</v>
      </c>
      <c r="H652" t="s">
        <v>424</v>
      </c>
      <c r="I652">
        <v>1</v>
      </c>
      <c r="J652">
        <v>0</v>
      </c>
      <c r="K652">
        <v>1</v>
      </c>
      <c r="L652" s="8">
        <v>95515</v>
      </c>
      <c r="M652" s="8">
        <v>95516</v>
      </c>
    </row>
    <row r="653" spans="1:13" x14ac:dyDescent="0.25">
      <c r="A653">
        <v>1</v>
      </c>
      <c r="B653" s="40">
        <f t="shared" si="52"/>
        <v>42826</v>
      </c>
      <c r="C653">
        <v>4</v>
      </c>
      <c r="D653">
        <f t="shared" si="53"/>
        <v>2017</v>
      </c>
      <c r="E653" t="s">
        <v>433</v>
      </c>
      <c r="F653" t="s">
        <v>353</v>
      </c>
      <c r="G653" t="s">
        <v>37</v>
      </c>
      <c r="H653" t="s">
        <v>423</v>
      </c>
      <c r="I653">
        <v>12</v>
      </c>
      <c r="J653">
        <v>26</v>
      </c>
      <c r="K653">
        <v>38</v>
      </c>
      <c r="L653" s="8">
        <v>32717</v>
      </c>
      <c r="M653" s="8">
        <v>32755</v>
      </c>
    </row>
    <row r="654" spans="1:13" x14ac:dyDescent="0.25">
      <c r="A654">
        <v>1</v>
      </c>
      <c r="B654" s="40">
        <f t="shared" si="52"/>
        <v>42826</v>
      </c>
      <c r="C654">
        <v>4</v>
      </c>
      <c r="D654">
        <f t="shared" si="53"/>
        <v>2017</v>
      </c>
      <c r="E654" t="s">
        <v>433</v>
      </c>
      <c r="F654" t="s">
        <v>353</v>
      </c>
      <c r="G654" t="s">
        <v>37</v>
      </c>
      <c r="H654" t="s">
        <v>424</v>
      </c>
      <c r="I654">
        <v>0</v>
      </c>
      <c r="J654">
        <v>0</v>
      </c>
      <c r="K654">
        <v>0</v>
      </c>
      <c r="L654" s="8">
        <v>19287</v>
      </c>
      <c r="M654" s="8">
        <v>19287</v>
      </c>
    </row>
    <row r="655" spans="1:13" x14ac:dyDescent="0.25">
      <c r="A655">
        <v>0</v>
      </c>
      <c r="B655" s="40">
        <f t="shared" si="52"/>
        <v>42826</v>
      </c>
      <c r="C655">
        <v>4</v>
      </c>
      <c r="D655">
        <f t="shared" si="53"/>
        <v>2017</v>
      </c>
      <c r="E655" t="s">
        <v>433</v>
      </c>
      <c r="F655" t="s">
        <v>354</v>
      </c>
      <c r="G655" t="s">
        <v>37</v>
      </c>
      <c r="H655" t="s">
        <v>423</v>
      </c>
      <c r="I655">
        <v>487</v>
      </c>
      <c r="J655">
        <v>399</v>
      </c>
      <c r="K655">
        <v>886</v>
      </c>
      <c r="L655" s="8">
        <v>195544</v>
      </c>
      <c r="M655" s="8">
        <v>196430</v>
      </c>
    </row>
    <row r="656" spans="1:13" x14ac:dyDescent="0.25">
      <c r="A656">
        <v>0</v>
      </c>
      <c r="B656" s="40">
        <f t="shared" si="52"/>
        <v>42826</v>
      </c>
      <c r="C656">
        <v>4</v>
      </c>
      <c r="D656">
        <f t="shared" si="53"/>
        <v>2017</v>
      </c>
      <c r="E656" t="s">
        <v>433</v>
      </c>
      <c r="F656" t="s">
        <v>354</v>
      </c>
      <c r="G656" t="s">
        <v>37</v>
      </c>
      <c r="H656" t="s">
        <v>424</v>
      </c>
      <c r="I656">
        <v>0</v>
      </c>
      <c r="J656">
        <v>0</v>
      </c>
      <c r="K656">
        <v>0</v>
      </c>
      <c r="L656" s="8">
        <v>55980</v>
      </c>
      <c r="M656" s="8">
        <v>55980</v>
      </c>
    </row>
    <row r="657" spans="1:13" x14ac:dyDescent="0.25">
      <c r="A657">
        <v>0</v>
      </c>
      <c r="B657" s="40">
        <f t="shared" si="52"/>
        <v>42826</v>
      </c>
      <c r="C657">
        <v>4</v>
      </c>
      <c r="D657">
        <f t="shared" si="53"/>
        <v>2017</v>
      </c>
      <c r="E657" t="s">
        <v>433</v>
      </c>
      <c r="F657" t="s">
        <v>355</v>
      </c>
      <c r="G657" t="s">
        <v>37</v>
      </c>
      <c r="H657" t="s">
        <v>423</v>
      </c>
      <c r="I657">
        <v>3</v>
      </c>
      <c r="J657">
        <v>4</v>
      </c>
      <c r="K657">
        <v>7</v>
      </c>
      <c r="L657" s="8">
        <v>2973</v>
      </c>
      <c r="M657" s="8">
        <v>2980</v>
      </c>
    </row>
    <row r="658" spans="1:13" x14ac:dyDescent="0.25">
      <c r="A658">
        <v>0</v>
      </c>
      <c r="B658" s="40">
        <f t="shared" si="52"/>
        <v>42826</v>
      </c>
      <c r="C658">
        <v>4</v>
      </c>
      <c r="D658">
        <f t="shared" si="53"/>
        <v>2017</v>
      </c>
      <c r="E658" t="s">
        <v>433</v>
      </c>
      <c r="F658" t="s">
        <v>355</v>
      </c>
      <c r="G658" t="s">
        <v>37</v>
      </c>
      <c r="H658" t="s">
        <v>424</v>
      </c>
      <c r="I658">
        <v>0</v>
      </c>
      <c r="J658">
        <v>0</v>
      </c>
      <c r="K658">
        <v>0</v>
      </c>
      <c r="L658" s="8">
        <v>1744</v>
      </c>
      <c r="M658" s="8">
        <v>1744</v>
      </c>
    </row>
    <row r="659" spans="1:13" x14ac:dyDescent="0.25">
      <c r="A659">
        <v>0</v>
      </c>
      <c r="B659" s="40">
        <f t="shared" si="52"/>
        <v>42826</v>
      </c>
      <c r="C659">
        <v>4</v>
      </c>
      <c r="D659">
        <f t="shared" si="53"/>
        <v>2017</v>
      </c>
      <c r="E659" t="s">
        <v>433</v>
      </c>
      <c r="F659" t="s">
        <v>59</v>
      </c>
      <c r="G659" t="s">
        <v>37</v>
      </c>
      <c r="H659" t="s">
        <v>423</v>
      </c>
      <c r="I659">
        <v>28</v>
      </c>
      <c r="J659">
        <v>29</v>
      </c>
      <c r="K659">
        <v>57</v>
      </c>
      <c r="L659" s="8">
        <v>36068</v>
      </c>
      <c r="M659" s="8">
        <v>36125</v>
      </c>
    </row>
    <row r="660" spans="1:13" x14ac:dyDescent="0.25">
      <c r="A660">
        <v>0</v>
      </c>
      <c r="B660" s="40">
        <f t="shared" si="52"/>
        <v>42826</v>
      </c>
      <c r="C660">
        <v>4</v>
      </c>
      <c r="D660">
        <f t="shared" si="53"/>
        <v>2017</v>
      </c>
      <c r="E660" t="s">
        <v>433</v>
      </c>
      <c r="F660" t="s">
        <v>59</v>
      </c>
      <c r="G660" t="s">
        <v>37</v>
      </c>
      <c r="H660" t="s">
        <v>424</v>
      </c>
      <c r="I660">
        <v>0</v>
      </c>
      <c r="J660">
        <v>0</v>
      </c>
      <c r="K660">
        <v>0</v>
      </c>
      <c r="L660" s="8">
        <v>13708</v>
      </c>
      <c r="M660" s="8">
        <v>13708</v>
      </c>
    </row>
    <row r="661" spans="1:13" x14ac:dyDescent="0.25">
      <c r="A661">
        <v>0</v>
      </c>
      <c r="B661" s="40">
        <f t="shared" si="52"/>
        <v>42826</v>
      </c>
      <c r="C661">
        <v>4</v>
      </c>
      <c r="D661">
        <f t="shared" si="53"/>
        <v>2017</v>
      </c>
      <c r="E661" t="s">
        <v>433</v>
      </c>
      <c r="F661" t="s">
        <v>356</v>
      </c>
      <c r="G661" t="s">
        <v>37</v>
      </c>
      <c r="H661" t="s">
        <v>423</v>
      </c>
      <c r="I661">
        <v>515</v>
      </c>
      <c r="J661">
        <v>213</v>
      </c>
      <c r="K661">
        <v>728</v>
      </c>
      <c r="L661" s="8">
        <v>147689</v>
      </c>
      <c r="M661" s="8">
        <v>148417</v>
      </c>
    </row>
    <row r="662" spans="1:13" x14ac:dyDescent="0.25">
      <c r="A662">
        <v>0</v>
      </c>
      <c r="B662" s="40">
        <f t="shared" si="52"/>
        <v>42826</v>
      </c>
      <c r="C662">
        <v>4</v>
      </c>
      <c r="D662">
        <f t="shared" si="53"/>
        <v>2017</v>
      </c>
      <c r="E662" t="s">
        <v>433</v>
      </c>
      <c r="F662" t="s">
        <v>356</v>
      </c>
      <c r="G662" t="s">
        <v>37</v>
      </c>
      <c r="H662" t="s">
        <v>424</v>
      </c>
      <c r="I662">
        <v>2</v>
      </c>
      <c r="J662">
        <v>0</v>
      </c>
      <c r="K662">
        <v>2</v>
      </c>
      <c r="L662" s="8">
        <v>43159</v>
      </c>
      <c r="M662" s="8">
        <v>43161</v>
      </c>
    </row>
    <row r="663" spans="1:13" x14ac:dyDescent="0.25">
      <c r="A663">
        <v>1</v>
      </c>
      <c r="B663" s="40">
        <f t="shared" si="52"/>
        <v>42826</v>
      </c>
      <c r="C663">
        <v>4</v>
      </c>
      <c r="D663">
        <f t="shared" si="53"/>
        <v>2017</v>
      </c>
      <c r="E663" t="s">
        <v>433</v>
      </c>
      <c r="F663" t="s">
        <v>357</v>
      </c>
      <c r="G663" t="s">
        <v>37</v>
      </c>
      <c r="H663" t="s">
        <v>423</v>
      </c>
      <c r="I663">
        <v>11</v>
      </c>
      <c r="J663">
        <v>23</v>
      </c>
      <c r="K663">
        <v>34</v>
      </c>
      <c r="L663" s="8">
        <v>22652</v>
      </c>
      <c r="M663" s="8">
        <v>22686</v>
      </c>
    </row>
    <row r="664" spans="1:13" x14ac:dyDescent="0.25">
      <c r="A664">
        <v>1</v>
      </c>
      <c r="B664" s="40">
        <f t="shared" si="52"/>
        <v>42826</v>
      </c>
      <c r="C664">
        <v>4</v>
      </c>
      <c r="D664">
        <f t="shared" si="53"/>
        <v>2017</v>
      </c>
      <c r="E664" t="s">
        <v>433</v>
      </c>
      <c r="F664" t="s">
        <v>357</v>
      </c>
      <c r="G664" t="s">
        <v>37</v>
      </c>
      <c r="H664" t="s">
        <v>424</v>
      </c>
      <c r="I664">
        <v>0</v>
      </c>
      <c r="J664">
        <v>0</v>
      </c>
      <c r="K664">
        <v>0</v>
      </c>
      <c r="L664" s="8">
        <v>8731</v>
      </c>
      <c r="M664" s="8">
        <v>8731</v>
      </c>
    </row>
    <row r="665" spans="1:13" x14ac:dyDescent="0.25">
      <c r="A665">
        <v>0</v>
      </c>
      <c r="B665" s="40">
        <f t="shared" si="52"/>
        <v>42826</v>
      </c>
      <c r="C665">
        <v>4</v>
      </c>
      <c r="D665">
        <f t="shared" si="53"/>
        <v>2017</v>
      </c>
      <c r="E665" t="s">
        <v>433</v>
      </c>
      <c r="F665" t="s">
        <v>56</v>
      </c>
      <c r="G665" t="s">
        <v>37</v>
      </c>
      <c r="H665" t="s">
        <v>423</v>
      </c>
      <c r="I665">
        <v>62</v>
      </c>
      <c r="J665">
        <v>71</v>
      </c>
      <c r="K665">
        <v>133</v>
      </c>
      <c r="L665" s="8">
        <v>164877</v>
      </c>
      <c r="M665" s="8">
        <v>165010</v>
      </c>
    </row>
    <row r="666" spans="1:13" x14ac:dyDescent="0.25">
      <c r="A666">
        <v>0</v>
      </c>
      <c r="B666" s="40">
        <f t="shared" si="52"/>
        <v>42826</v>
      </c>
      <c r="C666">
        <v>4</v>
      </c>
      <c r="D666">
        <f t="shared" si="53"/>
        <v>2017</v>
      </c>
      <c r="E666" t="s">
        <v>433</v>
      </c>
      <c r="F666" t="s">
        <v>56</v>
      </c>
      <c r="G666" t="s">
        <v>37</v>
      </c>
      <c r="H666" t="s">
        <v>424</v>
      </c>
      <c r="I666">
        <v>0</v>
      </c>
      <c r="J666">
        <v>0</v>
      </c>
      <c r="K666">
        <v>0</v>
      </c>
      <c r="L666" s="8">
        <v>60052</v>
      </c>
      <c r="M666" s="8">
        <v>60052</v>
      </c>
    </row>
    <row r="667" spans="1:13" x14ac:dyDescent="0.25">
      <c r="A667">
        <v>0</v>
      </c>
      <c r="B667" s="40">
        <f t="shared" si="52"/>
        <v>42979</v>
      </c>
      <c r="C667">
        <v>9</v>
      </c>
      <c r="D667">
        <f t="shared" si="53"/>
        <v>2017</v>
      </c>
      <c r="E667" t="s">
        <v>434</v>
      </c>
      <c r="F667" t="s">
        <v>422</v>
      </c>
      <c r="G667" t="s">
        <v>37</v>
      </c>
      <c r="H667" t="s">
        <v>423</v>
      </c>
      <c r="I667">
        <v>0</v>
      </c>
      <c r="J667">
        <v>0</v>
      </c>
      <c r="K667">
        <v>0</v>
      </c>
      <c r="L667">
        <v>3</v>
      </c>
      <c r="M667">
        <v>3</v>
      </c>
    </row>
    <row r="668" spans="1:13" x14ac:dyDescent="0.25">
      <c r="A668">
        <v>0</v>
      </c>
      <c r="B668" s="40">
        <f t="shared" ref="B668:B731" si="54">DATE(D668,C668,1)</f>
        <v>42979</v>
      </c>
      <c r="C668">
        <v>9</v>
      </c>
      <c r="D668">
        <f t="shared" ref="D668:D731" si="55">VALUE(RIGHT(E668,4))</f>
        <v>2017</v>
      </c>
      <c r="E668" t="s">
        <v>434</v>
      </c>
      <c r="F668" t="s">
        <v>422</v>
      </c>
      <c r="G668" t="s">
        <v>37</v>
      </c>
      <c r="H668" t="s">
        <v>424</v>
      </c>
      <c r="I668">
        <v>0</v>
      </c>
      <c r="J668">
        <v>0</v>
      </c>
      <c r="K668">
        <v>0</v>
      </c>
      <c r="L668">
        <v>2</v>
      </c>
      <c r="M668">
        <v>2</v>
      </c>
    </row>
    <row r="669" spans="1:13" x14ac:dyDescent="0.25">
      <c r="A669">
        <v>1</v>
      </c>
      <c r="B669" s="40">
        <f t="shared" si="54"/>
        <v>42979</v>
      </c>
      <c r="C669">
        <v>9</v>
      </c>
      <c r="D669">
        <f t="shared" si="55"/>
        <v>2017</v>
      </c>
      <c r="E669" t="s">
        <v>434</v>
      </c>
      <c r="F669" t="s">
        <v>331</v>
      </c>
      <c r="G669" t="s">
        <v>37</v>
      </c>
      <c r="H669" t="s">
        <v>423</v>
      </c>
      <c r="I669">
        <v>4</v>
      </c>
      <c r="J669">
        <v>3</v>
      </c>
      <c r="K669">
        <v>7</v>
      </c>
      <c r="L669" s="8">
        <v>12512</v>
      </c>
      <c r="M669" s="8">
        <v>12519</v>
      </c>
    </row>
    <row r="670" spans="1:13" x14ac:dyDescent="0.25">
      <c r="A670">
        <v>1</v>
      </c>
      <c r="B670" s="40">
        <f t="shared" si="54"/>
        <v>42979</v>
      </c>
      <c r="C670">
        <v>9</v>
      </c>
      <c r="D670">
        <f t="shared" si="55"/>
        <v>2017</v>
      </c>
      <c r="E670" t="s">
        <v>434</v>
      </c>
      <c r="F670" t="s">
        <v>331</v>
      </c>
      <c r="G670" t="s">
        <v>37</v>
      </c>
      <c r="H670" t="s">
        <v>424</v>
      </c>
      <c r="I670">
        <v>0</v>
      </c>
      <c r="J670">
        <v>0</v>
      </c>
      <c r="K670">
        <v>0</v>
      </c>
      <c r="L670" s="8">
        <v>5326</v>
      </c>
      <c r="M670" s="8">
        <v>5326</v>
      </c>
    </row>
    <row r="671" spans="1:13" x14ac:dyDescent="0.25">
      <c r="A671">
        <v>1</v>
      </c>
      <c r="B671" s="40">
        <f t="shared" si="54"/>
        <v>42979</v>
      </c>
      <c r="C671">
        <v>9</v>
      </c>
      <c r="D671">
        <f t="shared" si="55"/>
        <v>2017</v>
      </c>
      <c r="E671" t="s">
        <v>434</v>
      </c>
      <c r="F671" t="s">
        <v>332</v>
      </c>
      <c r="G671" t="s">
        <v>37</v>
      </c>
      <c r="H671" t="s">
        <v>423</v>
      </c>
      <c r="I671">
        <v>8</v>
      </c>
      <c r="J671">
        <v>6</v>
      </c>
      <c r="K671">
        <v>14</v>
      </c>
      <c r="L671" s="8">
        <v>12848</v>
      </c>
      <c r="M671" s="8">
        <v>12862</v>
      </c>
    </row>
    <row r="672" spans="1:13" x14ac:dyDescent="0.25">
      <c r="A672">
        <v>1</v>
      </c>
      <c r="B672" s="40">
        <f t="shared" si="54"/>
        <v>42979</v>
      </c>
      <c r="C672">
        <v>9</v>
      </c>
      <c r="D672">
        <f t="shared" si="55"/>
        <v>2017</v>
      </c>
      <c r="E672" t="s">
        <v>434</v>
      </c>
      <c r="F672" t="s">
        <v>332</v>
      </c>
      <c r="G672" t="s">
        <v>37</v>
      </c>
      <c r="H672" t="s">
        <v>424</v>
      </c>
      <c r="I672">
        <v>0</v>
      </c>
      <c r="J672">
        <v>0</v>
      </c>
      <c r="K672">
        <v>0</v>
      </c>
      <c r="L672" s="8">
        <v>6812</v>
      </c>
      <c r="M672" s="8">
        <v>6812</v>
      </c>
    </row>
    <row r="673" spans="1:13" x14ac:dyDescent="0.25">
      <c r="A673">
        <v>0</v>
      </c>
      <c r="B673" s="40">
        <f t="shared" si="54"/>
        <v>42979</v>
      </c>
      <c r="C673">
        <v>9</v>
      </c>
      <c r="D673">
        <f t="shared" si="55"/>
        <v>2017</v>
      </c>
      <c r="E673" t="s">
        <v>434</v>
      </c>
      <c r="F673" t="s">
        <v>333</v>
      </c>
      <c r="G673" t="s">
        <v>37</v>
      </c>
      <c r="H673" t="s">
        <v>423</v>
      </c>
      <c r="I673">
        <v>169</v>
      </c>
      <c r="J673">
        <v>159</v>
      </c>
      <c r="K673">
        <v>328</v>
      </c>
      <c r="L673" s="8">
        <v>133136</v>
      </c>
      <c r="M673" s="8">
        <v>133464</v>
      </c>
    </row>
    <row r="674" spans="1:13" x14ac:dyDescent="0.25">
      <c r="A674">
        <v>0</v>
      </c>
      <c r="B674" s="40">
        <f t="shared" si="54"/>
        <v>42979</v>
      </c>
      <c r="C674">
        <v>9</v>
      </c>
      <c r="D674">
        <f t="shared" si="55"/>
        <v>2017</v>
      </c>
      <c r="E674" t="s">
        <v>434</v>
      </c>
      <c r="F674" t="s">
        <v>333</v>
      </c>
      <c r="G674" t="s">
        <v>37</v>
      </c>
      <c r="H674" t="s">
        <v>424</v>
      </c>
      <c r="I674">
        <v>0</v>
      </c>
      <c r="J674">
        <v>0</v>
      </c>
      <c r="K674">
        <v>0</v>
      </c>
      <c r="L674" s="8">
        <v>41891</v>
      </c>
      <c r="M674" s="8">
        <v>41891</v>
      </c>
    </row>
    <row r="675" spans="1:13" x14ac:dyDescent="0.25">
      <c r="A675">
        <v>0</v>
      </c>
      <c r="B675" s="40">
        <f t="shared" si="54"/>
        <v>42979</v>
      </c>
      <c r="C675">
        <v>9</v>
      </c>
      <c r="D675">
        <f t="shared" si="55"/>
        <v>2017</v>
      </c>
      <c r="E675" t="s">
        <v>434</v>
      </c>
      <c r="F675" t="s">
        <v>119</v>
      </c>
      <c r="G675" t="s">
        <v>37</v>
      </c>
      <c r="H675" t="s">
        <v>423</v>
      </c>
      <c r="I675">
        <v>91</v>
      </c>
      <c r="J675">
        <v>45</v>
      </c>
      <c r="K675">
        <v>136</v>
      </c>
      <c r="L675" s="8">
        <v>54757</v>
      </c>
      <c r="M675" s="8">
        <v>54893</v>
      </c>
    </row>
    <row r="676" spans="1:13" x14ac:dyDescent="0.25">
      <c r="A676">
        <v>0</v>
      </c>
      <c r="B676" s="40">
        <f t="shared" si="54"/>
        <v>42979</v>
      </c>
      <c r="C676">
        <v>9</v>
      </c>
      <c r="D676">
        <f t="shared" si="55"/>
        <v>2017</v>
      </c>
      <c r="E676" t="s">
        <v>434</v>
      </c>
      <c r="F676" t="s">
        <v>119</v>
      </c>
      <c r="G676" t="s">
        <v>37</v>
      </c>
      <c r="H676" t="s">
        <v>424</v>
      </c>
      <c r="I676">
        <v>0</v>
      </c>
      <c r="J676">
        <v>0</v>
      </c>
      <c r="K676">
        <v>0</v>
      </c>
      <c r="L676" s="8">
        <v>22327</v>
      </c>
      <c r="M676" s="8">
        <v>22327</v>
      </c>
    </row>
    <row r="677" spans="1:13" x14ac:dyDescent="0.25">
      <c r="A677">
        <v>0</v>
      </c>
      <c r="B677" s="40">
        <f t="shared" si="54"/>
        <v>42979</v>
      </c>
      <c r="C677">
        <v>9</v>
      </c>
      <c r="D677">
        <f t="shared" si="55"/>
        <v>2017</v>
      </c>
      <c r="E677" t="s">
        <v>434</v>
      </c>
      <c r="F677" t="s">
        <v>334</v>
      </c>
      <c r="G677" t="s">
        <v>37</v>
      </c>
      <c r="H677" t="s">
        <v>423</v>
      </c>
      <c r="I677">
        <v>111</v>
      </c>
      <c r="J677">
        <v>88</v>
      </c>
      <c r="K677">
        <v>199</v>
      </c>
      <c r="L677" s="8">
        <v>50484</v>
      </c>
      <c r="M677" s="8">
        <v>50683</v>
      </c>
    </row>
    <row r="678" spans="1:13" x14ac:dyDescent="0.25">
      <c r="A678">
        <v>0</v>
      </c>
      <c r="B678" s="40">
        <f t="shared" si="54"/>
        <v>42979</v>
      </c>
      <c r="C678">
        <v>9</v>
      </c>
      <c r="D678">
        <f t="shared" si="55"/>
        <v>2017</v>
      </c>
      <c r="E678" t="s">
        <v>434</v>
      </c>
      <c r="F678" t="s">
        <v>334</v>
      </c>
      <c r="G678" t="s">
        <v>37</v>
      </c>
      <c r="H678" t="s">
        <v>424</v>
      </c>
      <c r="I678">
        <v>0</v>
      </c>
      <c r="J678">
        <v>0</v>
      </c>
      <c r="K678">
        <v>0</v>
      </c>
      <c r="L678" s="8">
        <v>21967</v>
      </c>
      <c r="M678" s="8">
        <v>21967</v>
      </c>
    </row>
    <row r="679" spans="1:13" x14ac:dyDescent="0.25">
      <c r="A679">
        <v>0</v>
      </c>
      <c r="B679" s="40">
        <f t="shared" si="54"/>
        <v>42979</v>
      </c>
      <c r="C679">
        <v>9</v>
      </c>
      <c r="D679">
        <f t="shared" si="55"/>
        <v>2017</v>
      </c>
      <c r="E679" t="s">
        <v>434</v>
      </c>
      <c r="F679" t="s">
        <v>335</v>
      </c>
      <c r="G679" t="s">
        <v>37</v>
      </c>
      <c r="H679" t="s">
        <v>423</v>
      </c>
      <c r="I679">
        <v>883</v>
      </c>
      <c r="J679">
        <v>573</v>
      </c>
      <c r="K679" s="8">
        <v>1456</v>
      </c>
      <c r="L679" s="8">
        <v>308424</v>
      </c>
      <c r="M679" s="8">
        <v>309880</v>
      </c>
    </row>
    <row r="680" spans="1:13" x14ac:dyDescent="0.25">
      <c r="A680">
        <v>0</v>
      </c>
      <c r="B680" s="40">
        <f t="shared" si="54"/>
        <v>42979</v>
      </c>
      <c r="C680">
        <v>9</v>
      </c>
      <c r="D680">
        <f t="shared" si="55"/>
        <v>2017</v>
      </c>
      <c r="E680" t="s">
        <v>434</v>
      </c>
      <c r="F680" t="s">
        <v>335</v>
      </c>
      <c r="G680" t="s">
        <v>37</v>
      </c>
      <c r="H680" t="s">
        <v>424</v>
      </c>
      <c r="I680">
        <v>0</v>
      </c>
      <c r="J680">
        <v>0</v>
      </c>
      <c r="K680">
        <v>0</v>
      </c>
      <c r="L680" s="8">
        <v>80241</v>
      </c>
      <c r="M680" s="8">
        <v>80241</v>
      </c>
    </row>
    <row r="681" spans="1:13" x14ac:dyDescent="0.25">
      <c r="A681">
        <v>0</v>
      </c>
      <c r="B681" s="40">
        <f t="shared" si="54"/>
        <v>42979</v>
      </c>
      <c r="C681">
        <v>9</v>
      </c>
      <c r="D681">
        <f t="shared" si="55"/>
        <v>2017</v>
      </c>
      <c r="E681" t="s">
        <v>434</v>
      </c>
      <c r="F681" t="s">
        <v>44</v>
      </c>
      <c r="G681" t="s">
        <v>37</v>
      </c>
      <c r="H681" t="s">
        <v>423</v>
      </c>
      <c r="I681">
        <v>1</v>
      </c>
      <c r="J681">
        <v>1</v>
      </c>
      <c r="K681">
        <v>2</v>
      </c>
      <c r="L681" s="8">
        <v>2450</v>
      </c>
      <c r="M681" s="8">
        <v>2452</v>
      </c>
    </row>
    <row r="682" spans="1:13" x14ac:dyDescent="0.25">
      <c r="A682">
        <v>0</v>
      </c>
      <c r="B682" s="40">
        <f t="shared" si="54"/>
        <v>42979</v>
      </c>
      <c r="C682">
        <v>9</v>
      </c>
      <c r="D682">
        <f t="shared" si="55"/>
        <v>2017</v>
      </c>
      <c r="E682" t="s">
        <v>434</v>
      </c>
      <c r="F682" t="s">
        <v>44</v>
      </c>
      <c r="G682" t="s">
        <v>37</v>
      </c>
      <c r="H682" t="s">
        <v>424</v>
      </c>
      <c r="I682">
        <v>0</v>
      </c>
      <c r="J682">
        <v>0</v>
      </c>
      <c r="K682">
        <v>0</v>
      </c>
      <c r="L682" s="8">
        <v>1638</v>
      </c>
      <c r="M682" s="8">
        <v>1638</v>
      </c>
    </row>
    <row r="683" spans="1:13" x14ac:dyDescent="0.25">
      <c r="A683">
        <v>0</v>
      </c>
      <c r="B683" s="40">
        <f t="shared" si="54"/>
        <v>42979</v>
      </c>
      <c r="C683">
        <v>9</v>
      </c>
      <c r="D683">
        <f t="shared" si="55"/>
        <v>2017</v>
      </c>
      <c r="E683" t="s">
        <v>434</v>
      </c>
      <c r="F683" t="s">
        <v>336</v>
      </c>
      <c r="G683" t="s">
        <v>37</v>
      </c>
      <c r="H683" t="s">
        <v>423</v>
      </c>
      <c r="I683">
        <v>62</v>
      </c>
      <c r="J683">
        <v>74</v>
      </c>
      <c r="K683">
        <v>136</v>
      </c>
      <c r="L683" s="8">
        <v>71976</v>
      </c>
      <c r="M683" s="8">
        <v>72112</v>
      </c>
    </row>
    <row r="684" spans="1:13" x14ac:dyDescent="0.25">
      <c r="A684">
        <v>0</v>
      </c>
      <c r="B684" s="40">
        <f t="shared" si="54"/>
        <v>42979</v>
      </c>
      <c r="C684">
        <v>9</v>
      </c>
      <c r="D684">
        <f t="shared" si="55"/>
        <v>2017</v>
      </c>
      <c r="E684" t="s">
        <v>434</v>
      </c>
      <c r="F684" t="s">
        <v>336</v>
      </c>
      <c r="G684" t="s">
        <v>37</v>
      </c>
      <c r="H684" t="s">
        <v>424</v>
      </c>
      <c r="I684">
        <v>0</v>
      </c>
      <c r="J684">
        <v>0</v>
      </c>
      <c r="K684">
        <v>0</v>
      </c>
      <c r="L684" s="8">
        <v>29163</v>
      </c>
      <c r="M684" s="8">
        <v>29163</v>
      </c>
    </row>
    <row r="685" spans="1:13" x14ac:dyDescent="0.25">
      <c r="A685">
        <v>0</v>
      </c>
      <c r="B685" s="40">
        <f t="shared" si="54"/>
        <v>42979</v>
      </c>
      <c r="C685">
        <v>9</v>
      </c>
      <c r="D685">
        <f t="shared" si="55"/>
        <v>2017</v>
      </c>
      <c r="E685" t="s">
        <v>434</v>
      </c>
      <c r="F685" t="s">
        <v>125</v>
      </c>
      <c r="G685" t="s">
        <v>37</v>
      </c>
      <c r="H685" t="s">
        <v>423</v>
      </c>
      <c r="I685">
        <v>40</v>
      </c>
      <c r="J685">
        <v>27</v>
      </c>
      <c r="K685">
        <v>67</v>
      </c>
      <c r="L685" s="8">
        <v>28187</v>
      </c>
      <c r="M685" s="8">
        <v>28254</v>
      </c>
    </row>
    <row r="686" spans="1:13" x14ac:dyDescent="0.25">
      <c r="A686">
        <v>0</v>
      </c>
      <c r="B686" s="40">
        <f t="shared" si="54"/>
        <v>42979</v>
      </c>
      <c r="C686">
        <v>9</v>
      </c>
      <c r="D686">
        <f t="shared" si="55"/>
        <v>2017</v>
      </c>
      <c r="E686" t="s">
        <v>434</v>
      </c>
      <c r="F686" t="s">
        <v>125</v>
      </c>
      <c r="G686" t="s">
        <v>37</v>
      </c>
      <c r="H686" t="s">
        <v>424</v>
      </c>
      <c r="I686">
        <v>0</v>
      </c>
      <c r="J686">
        <v>0</v>
      </c>
      <c r="K686">
        <v>0</v>
      </c>
      <c r="L686" s="8">
        <v>12248</v>
      </c>
      <c r="M686" s="8">
        <v>12248</v>
      </c>
    </row>
    <row r="687" spans="1:13" x14ac:dyDescent="0.25">
      <c r="A687">
        <v>1</v>
      </c>
      <c r="B687" s="40">
        <f t="shared" si="54"/>
        <v>42979</v>
      </c>
      <c r="C687">
        <v>9</v>
      </c>
      <c r="D687">
        <f t="shared" si="55"/>
        <v>2017</v>
      </c>
      <c r="E687" t="s">
        <v>434</v>
      </c>
      <c r="F687" t="s">
        <v>337</v>
      </c>
      <c r="G687" t="s">
        <v>37</v>
      </c>
      <c r="H687" t="s">
        <v>423</v>
      </c>
      <c r="I687">
        <v>2</v>
      </c>
      <c r="J687">
        <v>2</v>
      </c>
      <c r="K687">
        <v>4</v>
      </c>
      <c r="L687" s="8">
        <v>4658</v>
      </c>
      <c r="M687" s="8">
        <v>4662</v>
      </c>
    </row>
    <row r="688" spans="1:13" x14ac:dyDescent="0.25">
      <c r="A688">
        <v>1</v>
      </c>
      <c r="B688" s="40">
        <f t="shared" si="54"/>
        <v>42979</v>
      </c>
      <c r="C688">
        <v>9</v>
      </c>
      <c r="D688">
        <f t="shared" si="55"/>
        <v>2017</v>
      </c>
      <c r="E688" t="s">
        <v>434</v>
      </c>
      <c r="F688" t="s">
        <v>337</v>
      </c>
      <c r="G688" t="s">
        <v>37</v>
      </c>
      <c r="H688" t="s">
        <v>424</v>
      </c>
      <c r="I688">
        <v>0</v>
      </c>
      <c r="J688">
        <v>0</v>
      </c>
      <c r="K688">
        <v>0</v>
      </c>
      <c r="L688" s="8">
        <v>3800</v>
      </c>
      <c r="M688" s="8">
        <v>3800</v>
      </c>
    </row>
    <row r="689" spans="1:13" x14ac:dyDescent="0.25">
      <c r="A689">
        <v>0</v>
      </c>
      <c r="B689" s="40">
        <f t="shared" si="54"/>
        <v>42979</v>
      </c>
      <c r="C689">
        <v>9</v>
      </c>
      <c r="D689">
        <f t="shared" si="55"/>
        <v>2017</v>
      </c>
      <c r="E689" t="s">
        <v>434</v>
      </c>
      <c r="F689" t="s">
        <v>105</v>
      </c>
      <c r="G689" t="s">
        <v>37</v>
      </c>
      <c r="H689" t="s">
        <v>423</v>
      </c>
      <c r="I689">
        <v>38</v>
      </c>
      <c r="J689">
        <v>48</v>
      </c>
      <c r="K689">
        <v>86</v>
      </c>
      <c r="L689" s="8">
        <v>58037</v>
      </c>
      <c r="M689" s="8">
        <v>58123</v>
      </c>
    </row>
    <row r="690" spans="1:13" x14ac:dyDescent="0.25">
      <c r="A690">
        <v>0</v>
      </c>
      <c r="B690" s="40">
        <f t="shared" si="54"/>
        <v>42979</v>
      </c>
      <c r="C690">
        <v>9</v>
      </c>
      <c r="D690">
        <f t="shared" si="55"/>
        <v>2017</v>
      </c>
      <c r="E690" t="s">
        <v>434</v>
      </c>
      <c r="F690" t="s">
        <v>105</v>
      </c>
      <c r="G690" t="s">
        <v>37</v>
      </c>
      <c r="H690" t="s">
        <v>424</v>
      </c>
      <c r="I690">
        <v>0</v>
      </c>
      <c r="J690">
        <v>0</v>
      </c>
      <c r="K690">
        <v>0</v>
      </c>
      <c r="L690" s="8">
        <v>19021</v>
      </c>
      <c r="M690" s="8">
        <v>19021</v>
      </c>
    </row>
    <row r="691" spans="1:13" x14ac:dyDescent="0.25">
      <c r="A691">
        <v>0</v>
      </c>
      <c r="B691" s="40">
        <f t="shared" si="54"/>
        <v>42979</v>
      </c>
      <c r="C691">
        <v>9</v>
      </c>
      <c r="D691">
        <f t="shared" si="55"/>
        <v>2017</v>
      </c>
      <c r="E691" t="s">
        <v>434</v>
      </c>
      <c r="F691" t="s">
        <v>338</v>
      </c>
      <c r="G691" t="s">
        <v>37</v>
      </c>
      <c r="H691" t="s">
        <v>423</v>
      </c>
      <c r="I691">
        <v>1</v>
      </c>
      <c r="J691">
        <v>1</v>
      </c>
      <c r="K691">
        <v>2</v>
      </c>
      <c r="L691" s="8">
        <v>1365</v>
      </c>
      <c r="M691" s="8">
        <v>1367</v>
      </c>
    </row>
    <row r="692" spans="1:13" x14ac:dyDescent="0.25">
      <c r="A692">
        <v>0</v>
      </c>
      <c r="B692" s="40">
        <f t="shared" si="54"/>
        <v>42979</v>
      </c>
      <c r="C692">
        <v>9</v>
      </c>
      <c r="D692">
        <f t="shared" si="55"/>
        <v>2017</v>
      </c>
      <c r="E692" t="s">
        <v>434</v>
      </c>
      <c r="F692" t="s">
        <v>338</v>
      </c>
      <c r="G692" t="s">
        <v>37</v>
      </c>
      <c r="H692" t="s">
        <v>424</v>
      </c>
      <c r="I692">
        <v>0</v>
      </c>
      <c r="J692">
        <v>0</v>
      </c>
      <c r="K692">
        <v>0</v>
      </c>
      <c r="L692">
        <v>992</v>
      </c>
      <c r="M692">
        <v>992</v>
      </c>
    </row>
    <row r="693" spans="1:13" x14ac:dyDescent="0.25">
      <c r="A693">
        <v>0</v>
      </c>
      <c r="B693" s="40">
        <f t="shared" si="54"/>
        <v>42979</v>
      </c>
      <c r="C693">
        <v>9</v>
      </c>
      <c r="D693">
        <f t="shared" si="55"/>
        <v>2017</v>
      </c>
      <c r="E693" t="s">
        <v>434</v>
      </c>
      <c r="F693" t="s">
        <v>339</v>
      </c>
      <c r="G693" t="s">
        <v>37</v>
      </c>
      <c r="H693" t="s">
        <v>423</v>
      </c>
      <c r="I693">
        <v>26</v>
      </c>
      <c r="J693">
        <v>42</v>
      </c>
      <c r="K693">
        <v>68</v>
      </c>
      <c r="L693" s="8">
        <v>64404</v>
      </c>
      <c r="M693" s="8">
        <v>64472</v>
      </c>
    </row>
    <row r="694" spans="1:13" x14ac:dyDescent="0.25">
      <c r="A694">
        <v>0</v>
      </c>
      <c r="B694" s="40">
        <f t="shared" si="54"/>
        <v>42979</v>
      </c>
      <c r="C694">
        <v>9</v>
      </c>
      <c r="D694">
        <f t="shared" si="55"/>
        <v>2017</v>
      </c>
      <c r="E694" t="s">
        <v>434</v>
      </c>
      <c r="F694" t="s">
        <v>339</v>
      </c>
      <c r="G694" t="s">
        <v>37</v>
      </c>
      <c r="H694" t="s">
        <v>424</v>
      </c>
      <c r="I694">
        <v>0</v>
      </c>
      <c r="J694">
        <v>0</v>
      </c>
      <c r="K694">
        <v>0</v>
      </c>
      <c r="L694" s="8">
        <v>26955</v>
      </c>
      <c r="M694" s="8">
        <v>26955</v>
      </c>
    </row>
    <row r="695" spans="1:13" x14ac:dyDescent="0.25">
      <c r="A695">
        <v>0</v>
      </c>
      <c r="B695" s="40">
        <f t="shared" si="54"/>
        <v>42979</v>
      </c>
      <c r="C695">
        <v>9</v>
      </c>
      <c r="D695">
        <f t="shared" si="55"/>
        <v>2017</v>
      </c>
      <c r="E695" t="s">
        <v>434</v>
      </c>
      <c r="F695" t="s">
        <v>425</v>
      </c>
      <c r="G695" t="s">
        <v>37</v>
      </c>
      <c r="H695" t="s">
        <v>423</v>
      </c>
      <c r="I695">
        <v>55</v>
      </c>
      <c r="J695">
        <v>48</v>
      </c>
      <c r="K695">
        <v>103</v>
      </c>
      <c r="L695" s="8">
        <v>47423</v>
      </c>
      <c r="M695" s="8">
        <v>47526</v>
      </c>
    </row>
    <row r="696" spans="1:13" x14ac:dyDescent="0.25">
      <c r="A696">
        <v>0</v>
      </c>
      <c r="B696" s="40">
        <f t="shared" si="54"/>
        <v>42979</v>
      </c>
      <c r="C696">
        <v>9</v>
      </c>
      <c r="D696">
        <f t="shared" si="55"/>
        <v>2017</v>
      </c>
      <c r="E696" t="s">
        <v>434</v>
      </c>
      <c r="F696" t="s">
        <v>425</v>
      </c>
      <c r="G696" t="s">
        <v>37</v>
      </c>
      <c r="H696" t="s">
        <v>424</v>
      </c>
      <c r="I696">
        <v>0</v>
      </c>
      <c r="J696">
        <v>0</v>
      </c>
      <c r="K696">
        <v>0</v>
      </c>
      <c r="L696" s="8">
        <v>20989</v>
      </c>
      <c r="M696" s="8">
        <v>20989</v>
      </c>
    </row>
    <row r="697" spans="1:13" x14ac:dyDescent="0.25">
      <c r="A697">
        <v>0</v>
      </c>
      <c r="B697" s="40">
        <f t="shared" si="54"/>
        <v>42979</v>
      </c>
      <c r="C697">
        <v>9</v>
      </c>
      <c r="D697">
        <f t="shared" si="55"/>
        <v>2017</v>
      </c>
      <c r="E697" t="s">
        <v>434</v>
      </c>
      <c r="F697" t="s">
        <v>341</v>
      </c>
      <c r="G697" t="s">
        <v>37</v>
      </c>
      <c r="H697" t="s">
        <v>423</v>
      </c>
      <c r="I697">
        <v>153</v>
      </c>
      <c r="J697">
        <v>168</v>
      </c>
      <c r="K697">
        <v>321</v>
      </c>
      <c r="L697" s="8">
        <v>64559</v>
      </c>
      <c r="M697" s="8">
        <v>64880</v>
      </c>
    </row>
    <row r="698" spans="1:13" x14ac:dyDescent="0.25">
      <c r="A698">
        <v>0</v>
      </c>
      <c r="B698" s="40">
        <f t="shared" si="54"/>
        <v>42979</v>
      </c>
      <c r="C698">
        <v>9</v>
      </c>
      <c r="D698">
        <f t="shared" si="55"/>
        <v>2017</v>
      </c>
      <c r="E698" t="s">
        <v>434</v>
      </c>
      <c r="F698" t="s">
        <v>341</v>
      </c>
      <c r="G698" t="s">
        <v>37</v>
      </c>
      <c r="H698" t="s">
        <v>424</v>
      </c>
      <c r="I698">
        <v>0</v>
      </c>
      <c r="J698">
        <v>0</v>
      </c>
      <c r="K698">
        <v>0</v>
      </c>
      <c r="L698" s="8">
        <v>21816</v>
      </c>
      <c r="M698" s="8">
        <v>21816</v>
      </c>
    </row>
    <row r="699" spans="1:13" x14ac:dyDescent="0.25">
      <c r="A699">
        <v>0</v>
      </c>
      <c r="B699" s="40">
        <f t="shared" si="54"/>
        <v>42979</v>
      </c>
      <c r="C699">
        <v>9</v>
      </c>
      <c r="D699">
        <f t="shared" si="55"/>
        <v>2017</v>
      </c>
      <c r="E699" t="s">
        <v>434</v>
      </c>
      <c r="F699" t="s">
        <v>126</v>
      </c>
      <c r="G699" t="s">
        <v>37</v>
      </c>
      <c r="H699" t="s">
        <v>423</v>
      </c>
      <c r="I699">
        <v>128</v>
      </c>
      <c r="J699">
        <v>73</v>
      </c>
      <c r="K699">
        <v>201</v>
      </c>
      <c r="L699" s="8">
        <v>25276</v>
      </c>
      <c r="M699" s="8">
        <v>25477</v>
      </c>
    </row>
    <row r="700" spans="1:13" x14ac:dyDescent="0.25">
      <c r="A700">
        <v>0</v>
      </c>
      <c r="B700" s="40">
        <f t="shared" si="54"/>
        <v>42979</v>
      </c>
      <c r="C700">
        <v>9</v>
      </c>
      <c r="D700">
        <f t="shared" si="55"/>
        <v>2017</v>
      </c>
      <c r="E700" t="s">
        <v>434</v>
      </c>
      <c r="F700" t="s">
        <v>126</v>
      </c>
      <c r="G700" t="s">
        <v>37</v>
      </c>
      <c r="H700" t="s">
        <v>424</v>
      </c>
      <c r="I700">
        <v>0</v>
      </c>
      <c r="J700">
        <v>0</v>
      </c>
      <c r="K700">
        <v>0</v>
      </c>
      <c r="L700" s="8">
        <v>9901</v>
      </c>
      <c r="M700" s="8">
        <v>9901</v>
      </c>
    </row>
    <row r="701" spans="1:13" x14ac:dyDescent="0.25">
      <c r="A701">
        <v>0</v>
      </c>
      <c r="B701" s="40">
        <f t="shared" si="54"/>
        <v>42979</v>
      </c>
      <c r="C701">
        <v>9</v>
      </c>
      <c r="D701">
        <f t="shared" si="55"/>
        <v>2017</v>
      </c>
      <c r="E701" t="s">
        <v>434</v>
      </c>
      <c r="F701" t="s">
        <v>342</v>
      </c>
      <c r="G701" t="s">
        <v>37</v>
      </c>
      <c r="H701" t="s">
        <v>423</v>
      </c>
      <c r="I701" s="8">
        <v>10859</v>
      </c>
      <c r="J701" s="8">
        <v>4591</v>
      </c>
      <c r="K701" s="8">
        <v>15450</v>
      </c>
      <c r="L701" s="8">
        <v>1379231</v>
      </c>
      <c r="M701" s="8">
        <v>1394681</v>
      </c>
    </row>
    <row r="702" spans="1:13" x14ac:dyDescent="0.25">
      <c r="A702">
        <v>0</v>
      </c>
      <c r="B702" s="40">
        <f t="shared" si="54"/>
        <v>42979</v>
      </c>
      <c r="C702">
        <v>9</v>
      </c>
      <c r="D702">
        <f t="shared" si="55"/>
        <v>2017</v>
      </c>
      <c r="E702" t="s">
        <v>434</v>
      </c>
      <c r="F702" t="s">
        <v>342</v>
      </c>
      <c r="G702" t="s">
        <v>37</v>
      </c>
      <c r="H702" t="s">
        <v>424</v>
      </c>
      <c r="I702">
        <v>7</v>
      </c>
      <c r="J702">
        <v>1</v>
      </c>
      <c r="K702">
        <v>8</v>
      </c>
      <c r="L702" s="8">
        <v>187778</v>
      </c>
      <c r="M702" s="8">
        <v>187786</v>
      </c>
    </row>
    <row r="703" spans="1:13" x14ac:dyDescent="0.25">
      <c r="A703">
        <v>0</v>
      </c>
      <c r="B703" s="40">
        <f t="shared" si="54"/>
        <v>42979</v>
      </c>
      <c r="C703">
        <v>9</v>
      </c>
      <c r="D703">
        <f t="shared" si="55"/>
        <v>2017</v>
      </c>
      <c r="E703" t="s">
        <v>434</v>
      </c>
      <c r="F703" t="s">
        <v>343</v>
      </c>
      <c r="G703" t="s">
        <v>37</v>
      </c>
      <c r="H703" t="s">
        <v>423</v>
      </c>
      <c r="I703">
        <v>734</v>
      </c>
      <c r="J703">
        <v>363</v>
      </c>
      <c r="K703" s="8">
        <v>1097</v>
      </c>
      <c r="L703" s="8">
        <v>181433</v>
      </c>
      <c r="M703" s="8">
        <v>182530</v>
      </c>
    </row>
    <row r="704" spans="1:13" x14ac:dyDescent="0.25">
      <c r="A704">
        <v>0</v>
      </c>
      <c r="B704" s="40">
        <f t="shared" si="54"/>
        <v>42979</v>
      </c>
      <c r="C704">
        <v>9</v>
      </c>
      <c r="D704">
        <f t="shared" si="55"/>
        <v>2017</v>
      </c>
      <c r="E704" t="s">
        <v>434</v>
      </c>
      <c r="F704" t="s">
        <v>343</v>
      </c>
      <c r="G704" t="s">
        <v>37</v>
      </c>
      <c r="H704" t="s">
        <v>424</v>
      </c>
      <c r="I704">
        <v>1</v>
      </c>
      <c r="J704">
        <v>0</v>
      </c>
      <c r="K704">
        <v>1</v>
      </c>
      <c r="L704" s="8">
        <v>54655</v>
      </c>
      <c r="M704" s="8">
        <v>54656</v>
      </c>
    </row>
    <row r="705" spans="1:13" x14ac:dyDescent="0.25">
      <c r="A705">
        <v>0</v>
      </c>
      <c r="B705" s="40">
        <f t="shared" si="54"/>
        <v>42979</v>
      </c>
      <c r="C705">
        <v>9</v>
      </c>
      <c r="D705">
        <f t="shared" si="55"/>
        <v>2017</v>
      </c>
      <c r="E705" t="s">
        <v>434</v>
      </c>
      <c r="F705" t="s">
        <v>344</v>
      </c>
      <c r="G705" t="s">
        <v>37</v>
      </c>
      <c r="H705" t="s">
        <v>423</v>
      </c>
      <c r="I705">
        <v>47</v>
      </c>
      <c r="J705">
        <v>28</v>
      </c>
      <c r="K705">
        <v>75</v>
      </c>
      <c r="L705" s="8">
        <v>30180</v>
      </c>
      <c r="M705" s="8">
        <v>30255</v>
      </c>
    </row>
    <row r="706" spans="1:13" x14ac:dyDescent="0.25">
      <c r="A706">
        <v>0</v>
      </c>
      <c r="B706" s="40">
        <f t="shared" si="54"/>
        <v>42979</v>
      </c>
      <c r="C706">
        <v>9</v>
      </c>
      <c r="D706">
        <f t="shared" si="55"/>
        <v>2017</v>
      </c>
      <c r="E706" t="s">
        <v>434</v>
      </c>
      <c r="F706" t="s">
        <v>344</v>
      </c>
      <c r="G706" t="s">
        <v>37</v>
      </c>
      <c r="H706" t="s">
        <v>424</v>
      </c>
      <c r="I706">
        <v>0</v>
      </c>
      <c r="J706">
        <v>0</v>
      </c>
      <c r="K706">
        <v>0</v>
      </c>
      <c r="L706" s="8">
        <v>14748</v>
      </c>
      <c r="M706" s="8">
        <v>14748</v>
      </c>
    </row>
    <row r="707" spans="1:13" x14ac:dyDescent="0.25">
      <c r="A707">
        <v>0</v>
      </c>
      <c r="B707" s="40">
        <f t="shared" si="54"/>
        <v>42979</v>
      </c>
      <c r="C707">
        <v>9</v>
      </c>
      <c r="D707">
        <f t="shared" si="55"/>
        <v>2017</v>
      </c>
      <c r="E707" t="s">
        <v>434</v>
      </c>
      <c r="F707" t="s">
        <v>345</v>
      </c>
      <c r="G707" t="s">
        <v>37</v>
      </c>
      <c r="H707" t="s">
        <v>423</v>
      </c>
      <c r="I707">
        <v>26</v>
      </c>
      <c r="J707">
        <v>31</v>
      </c>
      <c r="K707">
        <v>57</v>
      </c>
      <c r="L707" s="8">
        <v>15354</v>
      </c>
      <c r="M707" s="8">
        <v>15411</v>
      </c>
    </row>
    <row r="708" spans="1:13" x14ac:dyDescent="0.25">
      <c r="A708">
        <v>0</v>
      </c>
      <c r="B708" s="40">
        <f t="shared" si="54"/>
        <v>42979</v>
      </c>
      <c r="C708">
        <v>9</v>
      </c>
      <c r="D708">
        <f t="shared" si="55"/>
        <v>2017</v>
      </c>
      <c r="E708" t="s">
        <v>434</v>
      </c>
      <c r="F708" t="s">
        <v>345</v>
      </c>
      <c r="G708" t="s">
        <v>37</v>
      </c>
      <c r="H708" t="s">
        <v>424</v>
      </c>
      <c r="I708">
        <v>0</v>
      </c>
      <c r="J708">
        <v>0</v>
      </c>
      <c r="K708">
        <v>0</v>
      </c>
      <c r="L708" s="8">
        <v>8375</v>
      </c>
      <c r="M708" s="8">
        <v>8375</v>
      </c>
    </row>
    <row r="709" spans="1:13" x14ac:dyDescent="0.25">
      <c r="A709">
        <v>0</v>
      </c>
      <c r="B709" s="40">
        <f t="shared" si="54"/>
        <v>42979</v>
      </c>
      <c r="C709">
        <v>9</v>
      </c>
      <c r="D709">
        <f t="shared" si="55"/>
        <v>2017</v>
      </c>
      <c r="E709" t="s">
        <v>434</v>
      </c>
      <c r="F709" t="s">
        <v>346</v>
      </c>
      <c r="G709" t="s">
        <v>37</v>
      </c>
      <c r="H709" t="s">
        <v>423</v>
      </c>
      <c r="I709">
        <v>63</v>
      </c>
      <c r="J709">
        <v>55</v>
      </c>
      <c r="K709">
        <v>118</v>
      </c>
      <c r="L709" s="8">
        <v>58663</v>
      </c>
      <c r="M709" s="8">
        <v>58781</v>
      </c>
    </row>
    <row r="710" spans="1:13" x14ac:dyDescent="0.25">
      <c r="A710">
        <v>0</v>
      </c>
      <c r="B710" s="40">
        <f t="shared" si="54"/>
        <v>42979</v>
      </c>
      <c r="C710">
        <v>9</v>
      </c>
      <c r="D710">
        <f t="shared" si="55"/>
        <v>2017</v>
      </c>
      <c r="E710" t="s">
        <v>434</v>
      </c>
      <c r="F710" t="s">
        <v>346</v>
      </c>
      <c r="G710" t="s">
        <v>37</v>
      </c>
      <c r="H710" t="s">
        <v>424</v>
      </c>
      <c r="I710">
        <v>0</v>
      </c>
      <c r="J710">
        <v>0</v>
      </c>
      <c r="K710">
        <v>0</v>
      </c>
      <c r="L710" s="8">
        <v>26661</v>
      </c>
      <c r="M710" s="8">
        <v>26661</v>
      </c>
    </row>
    <row r="711" spans="1:13" x14ac:dyDescent="0.25">
      <c r="A711">
        <v>1</v>
      </c>
      <c r="B711" s="40">
        <f t="shared" si="54"/>
        <v>42979</v>
      </c>
      <c r="C711">
        <v>9</v>
      </c>
      <c r="D711">
        <f t="shared" si="55"/>
        <v>2017</v>
      </c>
      <c r="E711" t="s">
        <v>434</v>
      </c>
      <c r="F711" t="s">
        <v>53</v>
      </c>
      <c r="G711" t="s">
        <v>37</v>
      </c>
      <c r="H711" t="s">
        <v>423</v>
      </c>
      <c r="I711">
        <v>4</v>
      </c>
      <c r="J711">
        <v>7</v>
      </c>
      <c r="K711">
        <v>11</v>
      </c>
      <c r="L711" s="8">
        <v>8095</v>
      </c>
      <c r="M711" s="8">
        <v>8106</v>
      </c>
    </row>
    <row r="712" spans="1:13" x14ac:dyDescent="0.25">
      <c r="A712">
        <v>1</v>
      </c>
      <c r="B712" s="40">
        <f t="shared" si="54"/>
        <v>42979</v>
      </c>
      <c r="C712">
        <v>9</v>
      </c>
      <c r="D712">
        <f t="shared" si="55"/>
        <v>2017</v>
      </c>
      <c r="E712" t="s">
        <v>434</v>
      </c>
      <c r="F712" t="s">
        <v>53</v>
      </c>
      <c r="G712" t="s">
        <v>37</v>
      </c>
      <c r="H712" t="s">
        <v>424</v>
      </c>
      <c r="I712">
        <v>0</v>
      </c>
      <c r="J712">
        <v>0</v>
      </c>
      <c r="K712">
        <v>0</v>
      </c>
      <c r="L712" s="8">
        <v>4783</v>
      </c>
      <c r="M712" s="8">
        <v>4783</v>
      </c>
    </row>
    <row r="713" spans="1:13" x14ac:dyDescent="0.25">
      <c r="A713">
        <v>0</v>
      </c>
      <c r="B713" s="40">
        <f t="shared" si="54"/>
        <v>42979</v>
      </c>
      <c r="C713">
        <v>9</v>
      </c>
      <c r="D713">
        <f t="shared" si="55"/>
        <v>2017</v>
      </c>
      <c r="E713" t="s">
        <v>434</v>
      </c>
      <c r="F713" t="s">
        <v>347</v>
      </c>
      <c r="G713" t="s">
        <v>37</v>
      </c>
      <c r="H713" t="s">
        <v>423</v>
      </c>
      <c r="I713">
        <v>92</v>
      </c>
      <c r="J713">
        <v>71</v>
      </c>
      <c r="K713">
        <v>163</v>
      </c>
      <c r="L713" s="8">
        <v>46832</v>
      </c>
      <c r="M713" s="8">
        <v>46995</v>
      </c>
    </row>
    <row r="714" spans="1:13" x14ac:dyDescent="0.25">
      <c r="A714">
        <v>0</v>
      </c>
      <c r="B714" s="40">
        <f t="shared" si="54"/>
        <v>42979</v>
      </c>
      <c r="C714">
        <v>9</v>
      </c>
      <c r="D714">
        <f t="shared" si="55"/>
        <v>2017</v>
      </c>
      <c r="E714" t="s">
        <v>434</v>
      </c>
      <c r="F714" t="s">
        <v>347</v>
      </c>
      <c r="G714" t="s">
        <v>37</v>
      </c>
      <c r="H714" t="s">
        <v>424</v>
      </c>
      <c r="I714">
        <v>0</v>
      </c>
      <c r="J714">
        <v>0</v>
      </c>
      <c r="K714">
        <v>0</v>
      </c>
      <c r="L714" s="8">
        <v>20605</v>
      </c>
      <c r="M714" s="8">
        <v>20605</v>
      </c>
    </row>
    <row r="715" spans="1:13" x14ac:dyDescent="0.25">
      <c r="A715">
        <v>0</v>
      </c>
      <c r="B715" s="40">
        <f t="shared" si="54"/>
        <v>42979</v>
      </c>
      <c r="C715">
        <v>9</v>
      </c>
      <c r="D715">
        <f t="shared" si="55"/>
        <v>2017</v>
      </c>
      <c r="E715" t="s">
        <v>434</v>
      </c>
      <c r="F715" t="s">
        <v>348</v>
      </c>
      <c r="G715" t="s">
        <v>37</v>
      </c>
      <c r="H715" t="s">
        <v>423</v>
      </c>
      <c r="I715">
        <v>7</v>
      </c>
      <c r="J715">
        <v>20</v>
      </c>
      <c r="K715">
        <v>27</v>
      </c>
      <c r="L715" s="8">
        <v>27142</v>
      </c>
      <c r="M715" s="8">
        <v>27169</v>
      </c>
    </row>
    <row r="716" spans="1:13" x14ac:dyDescent="0.25">
      <c r="A716">
        <v>0</v>
      </c>
      <c r="B716" s="40">
        <f t="shared" si="54"/>
        <v>42979</v>
      </c>
      <c r="C716">
        <v>9</v>
      </c>
      <c r="D716">
        <f t="shared" si="55"/>
        <v>2017</v>
      </c>
      <c r="E716" t="s">
        <v>434</v>
      </c>
      <c r="F716" t="s">
        <v>348</v>
      </c>
      <c r="G716" t="s">
        <v>37</v>
      </c>
      <c r="H716" t="s">
        <v>424</v>
      </c>
      <c r="I716">
        <v>0</v>
      </c>
      <c r="J716">
        <v>0</v>
      </c>
      <c r="K716">
        <v>0</v>
      </c>
      <c r="L716" s="8">
        <v>17376</v>
      </c>
      <c r="M716" s="8">
        <v>17376</v>
      </c>
    </row>
    <row r="717" spans="1:13" x14ac:dyDescent="0.25">
      <c r="A717">
        <v>0</v>
      </c>
      <c r="B717" s="40">
        <f t="shared" si="54"/>
        <v>42979</v>
      </c>
      <c r="C717">
        <v>9</v>
      </c>
      <c r="D717">
        <f t="shared" si="55"/>
        <v>2017</v>
      </c>
      <c r="E717" t="s">
        <v>434</v>
      </c>
      <c r="F717" t="s">
        <v>349</v>
      </c>
      <c r="G717" t="s">
        <v>37</v>
      </c>
      <c r="H717" t="s">
        <v>423</v>
      </c>
      <c r="I717">
        <v>21</v>
      </c>
      <c r="J717">
        <v>12</v>
      </c>
      <c r="K717">
        <v>33</v>
      </c>
      <c r="L717" s="8">
        <v>16094</v>
      </c>
      <c r="M717" s="8">
        <v>16127</v>
      </c>
    </row>
    <row r="718" spans="1:13" x14ac:dyDescent="0.25">
      <c r="A718">
        <v>0</v>
      </c>
      <c r="B718" s="40">
        <f t="shared" si="54"/>
        <v>42979</v>
      </c>
      <c r="C718">
        <v>9</v>
      </c>
      <c r="D718">
        <f t="shared" si="55"/>
        <v>2017</v>
      </c>
      <c r="E718" t="s">
        <v>434</v>
      </c>
      <c r="F718" t="s">
        <v>349</v>
      </c>
      <c r="G718" t="s">
        <v>37</v>
      </c>
      <c r="H718" t="s">
        <v>424</v>
      </c>
      <c r="I718">
        <v>0</v>
      </c>
      <c r="J718">
        <v>0</v>
      </c>
      <c r="K718">
        <v>0</v>
      </c>
      <c r="L718" s="8">
        <v>7955</v>
      </c>
      <c r="M718" s="8">
        <v>7955</v>
      </c>
    </row>
    <row r="719" spans="1:13" x14ac:dyDescent="0.25">
      <c r="A719">
        <v>0</v>
      </c>
      <c r="B719" s="40">
        <f t="shared" si="54"/>
        <v>42979</v>
      </c>
      <c r="C719">
        <v>9</v>
      </c>
      <c r="D719">
        <f t="shared" si="55"/>
        <v>2017</v>
      </c>
      <c r="E719" t="s">
        <v>434</v>
      </c>
      <c r="F719" t="s">
        <v>426</v>
      </c>
      <c r="G719" t="s">
        <v>37</v>
      </c>
      <c r="H719" t="s">
        <v>423</v>
      </c>
      <c r="I719">
        <v>5</v>
      </c>
      <c r="J719">
        <v>4</v>
      </c>
      <c r="K719">
        <v>9</v>
      </c>
      <c r="L719" s="8">
        <v>9897</v>
      </c>
      <c r="M719" s="8">
        <v>9906</v>
      </c>
    </row>
    <row r="720" spans="1:13" x14ac:dyDescent="0.25">
      <c r="A720">
        <v>0</v>
      </c>
      <c r="B720" s="40">
        <f t="shared" si="54"/>
        <v>42979</v>
      </c>
      <c r="C720">
        <v>9</v>
      </c>
      <c r="D720">
        <f t="shared" si="55"/>
        <v>2017</v>
      </c>
      <c r="E720" t="s">
        <v>434</v>
      </c>
      <c r="F720" t="s">
        <v>426</v>
      </c>
      <c r="G720" t="s">
        <v>37</v>
      </c>
      <c r="H720" t="s">
        <v>424</v>
      </c>
      <c r="I720">
        <v>0</v>
      </c>
      <c r="J720">
        <v>0</v>
      </c>
      <c r="K720">
        <v>0</v>
      </c>
      <c r="L720" s="8">
        <v>5950</v>
      </c>
      <c r="M720" s="8">
        <v>5950</v>
      </c>
    </row>
    <row r="721" spans="1:13" x14ac:dyDescent="0.25">
      <c r="A721">
        <v>0</v>
      </c>
      <c r="B721" s="40">
        <f t="shared" si="54"/>
        <v>42979</v>
      </c>
      <c r="C721">
        <v>9</v>
      </c>
      <c r="D721">
        <f t="shared" si="55"/>
        <v>2017</v>
      </c>
      <c r="E721" t="s">
        <v>434</v>
      </c>
      <c r="F721" t="s">
        <v>350</v>
      </c>
      <c r="G721" t="s">
        <v>37</v>
      </c>
      <c r="H721" t="s">
        <v>423</v>
      </c>
      <c r="I721" s="8">
        <v>1171</v>
      </c>
      <c r="J721" s="8">
        <v>1013</v>
      </c>
      <c r="K721" s="8">
        <v>2184</v>
      </c>
      <c r="L721" s="8">
        <v>545916</v>
      </c>
      <c r="M721" s="8">
        <v>548100</v>
      </c>
    </row>
    <row r="722" spans="1:13" x14ac:dyDescent="0.25">
      <c r="A722">
        <v>0</v>
      </c>
      <c r="B722" s="40">
        <f t="shared" si="54"/>
        <v>42979</v>
      </c>
      <c r="C722">
        <v>9</v>
      </c>
      <c r="D722">
        <f t="shared" si="55"/>
        <v>2017</v>
      </c>
      <c r="E722" t="s">
        <v>434</v>
      </c>
      <c r="F722" t="s">
        <v>350</v>
      </c>
      <c r="G722" t="s">
        <v>37</v>
      </c>
      <c r="H722" t="s">
        <v>424</v>
      </c>
      <c r="I722">
        <v>0</v>
      </c>
      <c r="J722">
        <v>0</v>
      </c>
      <c r="K722">
        <v>0</v>
      </c>
      <c r="L722" s="8">
        <v>142802</v>
      </c>
      <c r="M722" s="8">
        <v>142802</v>
      </c>
    </row>
    <row r="723" spans="1:13" x14ac:dyDescent="0.25">
      <c r="A723">
        <v>0</v>
      </c>
      <c r="B723" s="40">
        <f t="shared" si="54"/>
        <v>42979</v>
      </c>
      <c r="C723">
        <v>9</v>
      </c>
      <c r="D723">
        <f t="shared" si="55"/>
        <v>2017</v>
      </c>
      <c r="E723" t="s">
        <v>434</v>
      </c>
      <c r="F723" t="s">
        <v>41</v>
      </c>
      <c r="G723" t="s">
        <v>37</v>
      </c>
      <c r="H723" t="s">
        <v>423</v>
      </c>
      <c r="I723">
        <v>133</v>
      </c>
      <c r="J723">
        <v>49</v>
      </c>
      <c r="K723">
        <v>182</v>
      </c>
      <c r="L723" s="8">
        <v>14409</v>
      </c>
      <c r="M723" s="8">
        <v>14591</v>
      </c>
    </row>
    <row r="724" spans="1:13" x14ac:dyDescent="0.25">
      <c r="A724">
        <v>0</v>
      </c>
      <c r="B724" s="40">
        <f t="shared" si="54"/>
        <v>42979</v>
      </c>
      <c r="C724">
        <v>9</v>
      </c>
      <c r="D724">
        <f t="shared" si="55"/>
        <v>2017</v>
      </c>
      <c r="E724" t="s">
        <v>434</v>
      </c>
      <c r="F724" t="s">
        <v>41</v>
      </c>
      <c r="G724" t="s">
        <v>37</v>
      </c>
      <c r="H724" t="s">
        <v>424</v>
      </c>
      <c r="I724">
        <v>0</v>
      </c>
      <c r="J724">
        <v>0</v>
      </c>
      <c r="K724">
        <v>0</v>
      </c>
      <c r="L724" s="8">
        <v>5830</v>
      </c>
      <c r="M724" s="8">
        <v>5830</v>
      </c>
    </row>
    <row r="725" spans="1:13" x14ac:dyDescent="0.25">
      <c r="A725">
        <v>0</v>
      </c>
      <c r="B725" s="40">
        <f t="shared" si="54"/>
        <v>42979</v>
      </c>
      <c r="C725">
        <v>9</v>
      </c>
      <c r="D725">
        <f t="shared" si="55"/>
        <v>2017</v>
      </c>
      <c r="E725" t="s">
        <v>434</v>
      </c>
      <c r="F725" t="s">
        <v>351</v>
      </c>
      <c r="G725" t="s">
        <v>37</v>
      </c>
      <c r="H725" t="s">
        <v>423</v>
      </c>
      <c r="I725">
        <v>185</v>
      </c>
      <c r="J725">
        <v>146</v>
      </c>
      <c r="K725">
        <v>331</v>
      </c>
      <c r="L725" s="8">
        <v>91988</v>
      </c>
      <c r="M725" s="8">
        <v>92319</v>
      </c>
    </row>
    <row r="726" spans="1:13" x14ac:dyDescent="0.25">
      <c r="A726">
        <v>0</v>
      </c>
      <c r="B726" s="40">
        <f t="shared" si="54"/>
        <v>42979</v>
      </c>
      <c r="C726">
        <v>9</v>
      </c>
      <c r="D726">
        <f t="shared" si="55"/>
        <v>2017</v>
      </c>
      <c r="E726" t="s">
        <v>434</v>
      </c>
      <c r="F726" t="s">
        <v>351</v>
      </c>
      <c r="G726" t="s">
        <v>37</v>
      </c>
      <c r="H726" t="s">
        <v>424</v>
      </c>
      <c r="I726">
        <v>1</v>
      </c>
      <c r="J726">
        <v>0</v>
      </c>
      <c r="K726">
        <v>1</v>
      </c>
      <c r="L726" s="8">
        <v>32912</v>
      </c>
      <c r="M726" s="8">
        <v>32913</v>
      </c>
    </row>
    <row r="727" spans="1:13" x14ac:dyDescent="0.25">
      <c r="A727">
        <v>0</v>
      </c>
      <c r="B727" s="40">
        <f t="shared" si="54"/>
        <v>42979</v>
      </c>
      <c r="C727">
        <v>9</v>
      </c>
      <c r="D727">
        <f t="shared" si="55"/>
        <v>2017</v>
      </c>
      <c r="E727" t="s">
        <v>434</v>
      </c>
      <c r="F727" t="s">
        <v>352</v>
      </c>
      <c r="G727" t="s">
        <v>37</v>
      </c>
      <c r="H727" t="s">
        <v>423</v>
      </c>
      <c r="I727">
        <v>11</v>
      </c>
      <c r="J727">
        <v>7</v>
      </c>
      <c r="K727">
        <v>18</v>
      </c>
      <c r="L727" s="8">
        <v>8832</v>
      </c>
      <c r="M727" s="8">
        <v>8850</v>
      </c>
    </row>
    <row r="728" spans="1:13" x14ac:dyDescent="0.25">
      <c r="A728">
        <v>0</v>
      </c>
      <c r="B728" s="40">
        <f t="shared" si="54"/>
        <v>42979</v>
      </c>
      <c r="C728">
        <v>9</v>
      </c>
      <c r="D728">
        <f t="shared" si="55"/>
        <v>2017</v>
      </c>
      <c r="E728" t="s">
        <v>434</v>
      </c>
      <c r="F728" t="s">
        <v>352</v>
      </c>
      <c r="G728" t="s">
        <v>37</v>
      </c>
      <c r="H728" t="s">
        <v>424</v>
      </c>
      <c r="I728">
        <v>0</v>
      </c>
      <c r="J728">
        <v>0</v>
      </c>
      <c r="K728">
        <v>0</v>
      </c>
      <c r="L728" s="8">
        <v>4086</v>
      </c>
      <c r="M728" s="8">
        <v>4086</v>
      </c>
    </row>
    <row r="729" spans="1:13" x14ac:dyDescent="0.25">
      <c r="A729">
        <v>0</v>
      </c>
      <c r="B729" s="40">
        <f t="shared" si="54"/>
        <v>42979</v>
      </c>
      <c r="C729">
        <v>9</v>
      </c>
      <c r="D729">
        <f t="shared" si="55"/>
        <v>2017</v>
      </c>
      <c r="E729" t="s">
        <v>434</v>
      </c>
      <c r="F729" t="s">
        <v>146</v>
      </c>
      <c r="G729" t="s">
        <v>37</v>
      </c>
      <c r="H729" t="s">
        <v>423</v>
      </c>
      <c r="I729" s="8">
        <v>2026</v>
      </c>
      <c r="J729" s="8">
        <v>1079</v>
      </c>
      <c r="K729" s="8">
        <v>3105</v>
      </c>
      <c r="L729" s="8">
        <v>529526</v>
      </c>
      <c r="M729" s="8">
        <v>532631</v>
      </c>
    </row>
    <row r="730" spans="1:13" x14ac:dyDescent="0.25">
      <c r="A730">
        <v>0</v>
      </c>
      <c r="B730" s="40">
        <f t="shared" si="54"/>
        <v>42979</v>
      </c>
      <c r="C730">
        <v>9</v>
      </c>
      <c r="D730">
        <f t="shared" si="55"/>
        <v>2017</v>
      </c>
      <c r="E730" t="s">
        <v>434</v>
      </c>
      <c r="F730" t="s">
        <v>146</v>
      </c>
      <c r="G730" t="s">
        <v>37</v>
      </c>
      <c r="H730" t="s">
        <v>424</v>
      </c>
      <c r="I730">
        <v>1</v>
      </c>
      <c r="J730">
        <v>0</v>
      </c>
      <c r="K730">
        <v>1</v>
      </c>
      <c r="L730" s="8">
        <v>125434</v>
      </c>
      <c r="M730" s="8">
        <v>125435</v>
      </c>
    </row>
    <row r="731" spans="1:13" x14ac:dyDescent="0.25">
      <c r="A731">
        <v>1</v>
      </c>
      <c r="B731" s="40">
        <f t="shared" si="54"/>
        <v>42979</v>
      </c>
      <c r="C731">
        <v>9</v>
      </c>
      <c r="D731">
        <f t="shared" si="55"/>
        <v>2017</v>
      </c>
      <c r="E731" t="s">
        <v>434</v>
      </c>
      <c r="F731" t="s">
        <v>42</v>
      </c>
      <c r="G731" t="s">
        <v>37</v>
      </c>
      <c r="H731" t="s">
        <v>423</v>
      </c>
      <c r="I731">
        <v>314</v>
      </c>
      <c r="J731">
        <v>279</v>
      </c>
      <c r="K731">
        <v>593</v>
      </c>
      <c r="L731" s="8">
        <v>309400</v>
      </c>
      <c r="M731" s="8">
        <v>309993</v>
      </c>
    </row>
    <row r="732" spans="1:13" x14ac:dyDescent="0.25">
      <c r="A732">
        <v>1</v>
      </c>
      <c r="B732" s="40">
        <f t="shared" ref="B732:B795" si="56">DATE(D732,C732,1)</f>
        <v>42979</v>
      </c>
      <c r="C732">
        <v>9</v>
      </c>
      <c r="D732">
        <f t="shared" ref="D732:D795" si="57">VALUE(RIGHT(E732,4))</f>
        <v>2017</v>
      </c>
      <c r="E732" t="s">
        <v>434</v>
      </c>
      <c r="F732" t="s">
        <v>42</v>
      </c>
      <c r="G732" t="s">
        <v>37</v>
      </c>
      <c r="H732" t="s">
        <v>424</v>
      </c>
      <c r="I732">
        <v>1</v>
      </c>
      <c r="J732">
        <v>0</v>
      </c>
      <c r="K732">
        <v>1</v>
      </c>
      <c r="L732" s="8">
        <v>95717</v>
      </c>
      <c r="M732" s="8">
        <v>95718</v>
      </c>
    </row>
    <row r="733" spans="1:13" x14ac:dyDescent="0.25">
      <c r="A733">
        <v>1</v>
      </c>
      <c r="B733" s="40">
        <f t="shared" si="56"/>
        <v>42979</v>
      </c>
      <c r="C733">
        <v>9</v>
      </c>
      <c r="D733">
        <f t="shared" si="57"/>
        <v>2017</v>
      </c>
      <c r="E733" t="s">
        <v>434</v>
      </c>
      <c r="F733" t="s">
        <v>353</v>
      </c>
      <c r="G733" t="s">
        <v>37</v>
      </c>
      <c r="H733" t="s">
        <v>423</v>
      </c>
      <c r="I733">
        <v>12</v>
      </c>
      <c r="J733">
        <v>26</v>
      </c>
      <c r="K733">
        <v>38</v>
      </c>
      <c r="L733" s="8">
        <v>32730</v>
      </c>
      <c r="M733" s="8">
        <v>32768</v>
      </c>
    </row>
    <row r="734" spans="1:13" x14ac:dyDescent="0.25">
      <c r="A734">
        <v>1</v>
      </c>
      <c r="B734" s="40">
        <f t="shared" si="56"/>
        <v>42979</v>
      </c>
      <c r="C734">
        <v>9</v>
      </c>
      <c r="D734">
        <f t="shared" si="57"/>
        <v>2017</v>
      </c>
      <c r="E734" t="s">
        <v>434</v>
      </c>
      <c r="F734" t="s">
        <v>353</v>
      </c>
      <c r="G734" t="s">
        <v>37</v>
      </c>
      <c r="H734" t="s">
        <v>424</v>
      </c>
      <c r="I734">
        <v>0</v>
      </c>
      <c r="J734">
        <v>0</v>
      </c>
      <c r="K734">
        <v>0</v>
      </c>
      <c r="L734" s="8">
        <v>19319</v>
      </c>
      <c r="M734" s="8">
        <v>19319</v>
      </c>
    </row>
    <row r="735" spans="1:13" x14ac:dyDescent="0.25">
      <c r="A735">
        <v>0</v>
      </c>
      <c r="B735" s="40">
        <f t="shared" si="56"/>
        <v>42979</v>
      </c>
      <c r="C735">
        <v>9</v>
      </c>
      <c r="D735">
        <f t="shared" si="57"/>
        <v>2017</v>
      </c>
      <c r="E735" t="s">
        <v>434</v>
      </c>
      <c r="F735" t="s">
        <v>354</v>
      </c>
      <c r="G735" t="s">
        <v>37</v>
      </c>
      <c r="H735" t="s">
        <v>423</v>
      </c>
      <c r="I735">
        <v>511</v>
      </c>
      <c r="J735">
        <v>404</v>
      </c>
      <c r="K735">
        <v>915</v>
      </c>
      <c r="L735" s="8">
        <v>195929</v>
      </c>
      <c r="M735" s="8">
        <v>196844</v>
      </c>
    </row>
    <row r="736" spans="1:13" x14ac:dyDescent="0.25">
      <c r="A736">
        <v>0</v>
      </c>
      <c r="B736" s="40">
        <f t="shared" si="56"/>
        <v>42979</v>
      </c>
      <c r="C736">
        <v>9</v>
      </c>
      <c r="D736">
        <f t="shared" si="57"/>
        <v>2017</v>
      </c>
      <c r="E736" t="s">
        <v>434</v>
      </c>
      <c r="F736" t="s">
        <v>354</v>
      </c>
      <c r="G736" t="s">
        <v>37</v>
      </c>
      <c r="H736" t="s">
        <v>424</v>
      </c>
      <c r="I736">
        <v>0</v>
      </c>
      <c r="J736">
        <v>0</v>
      </c>
      <c r="K736">
        <v>0</v>
      </c>
      <c r="L736" s="8">
        <v>56047</v>
      </c>
      <c r="M736" s="8">
        <v>56047</v>
      </c>
    </row>
    <row r="737" spans="1:13" x14ac:dyDescent="0.25">
      <c r="A737">
        <v>0</v>
      </c>
      <c r="B737" s="40">
        <f t="shared" si="56"/>
        <v>42979</v>
      </c>
      <c r="C737">
        <v>9</v>
      </c>
      <c r="D737">
        <f t="shared" si="57"/>
        <v>2017</v>
      </c>
      <c r="E737" t="s">
        <v>434</v>
      </c>
      <c r="F737" t="s">
        <v>355</v>
      </c>
      <c r="G737" t="s">
        <v>37</v>
      </c>
      <c r="H737" t="s">
        <v>423</v>
      </c>
      <c r="I737">
        <v>3</v>
      </c>
      <c r="J737">
        <v>4</v>
      </c>
      <c r="K737">
        <v>7</v>
      </c>
      <c r="L737" s="8">
        <v>2990</v>
      </c>
      <c r="M737" s="8">
        <v>2997</v>
      </c>
    </row>
    <row r="738" spans="1:13" x14ac:dyDescent="0.25">
      <c r="A738">
        <v>0</v>
      </c>
      <c r="B738" s="40">
        <f t="shared" si="56"/>
        <v>42979</v>
      </c>
      <c r="C738">
        <v>9</v>
      </c>
      <c r="D738">
        <f t="shared" si="57"/>
        <v>2017</v>
      </c>
      <c r="E738" t="s">
        <v>434</v>
      </c>
      <c r="F738" t="s">
        <v>355</v>
      </c>
      <c r="G738" t="s">
        <v>37</v>
      </c>
      <c r="H738" t="s">
        <v>424</v>
      </c>
      <c r="I738">
        <v>0</v>
      </c>
      <c r="J738">
        <v>0</v>
      </c>
      <c r="K738">
        <v>0</v>
      </c>
      <c r="L738" s="8">
        <v>1757</v>
      </c>
      <c r="M738" s="8">
        <v>1757</v>
      </c>
    </row>
    <row r="739" spans="1:13" x14ac:dyDescent="0.25">
      <c r="A739">
        <v>0</v>
      </c>
      <c r="B739" s="40">
        <f t="shared" si="56"/>
        <v>42979</v>
      </c>
      <c r="C739">
        <v>9</v>
      </c>
      <c r="D739">
        <f t="shared" si="57"/>
        <v>2017</v>
      </c>
      <c r="E739" t="s">
        <v>434</v>
      </c>
      <c r="F739" t="s">
        <v>59</v>
      </c>
      <c r="G739" t="s">
        <v>37</v>
      </c>
      <c r="H739" t="s">
        <v>423</v>
      </c>
      <c r="I739">
        <v>28</v>
      </c>
      <c r="J739">
        <v>30</v>
      </c>
      <c r="K739">
        <v>58</v>
      </c>
      <c r="L739" s="8">
        <v>36127</v>
      </c>
      <c r="M739" s="8">
        <v>36185</v>
      </c>
    </row>
    <row r="740" spans="1:13" x14ac:dyDescent="0.25">
      <c r="A740">
        <v>0</v>
      </c>
      <c r="B740" s="40">
        <f t="shared" si="56"/>
        <v>42979</v>
      </c>
      <c r="C740">
        <v>9</v>
      </c>
      <c r="D740">
        <f t="shared" si="57"/>
        <v>2017</v>
      </c>
      <c r="E740" t="s">
        <v>434</v>
      </c>
      <c r="F740" t="s">
        <v>59</v>
      </c>
      <c r="G740" t="s">
        <v>37</v>
      </c>
      <c r="H740" t="s">
        <v>424</v>
      </c>
      <c r="I740">
        <v>0</v>
      </c>
      <c r="J740">
        <v>0</v>
      </c>
      <c r="K740">
        <v>0</v>
      </c>
      <c r="L740" s="8">
        <v>13756</v>
      </c>
      <c r="M740" s="8">
        <v>13756</v>
      </c>
    </row>
    <row r="741" spans="1:13" x14ac:dyDescent="0.25">
      <c r="A741">
        <v>0</v>
      </c>
      <c r="B741" s="40">
        <f t="shared" si="56"/>
        <v>42979</v>
      </c>
      <c r="C741">
        <v>9</v>
      </c>
      <c r="D741">
        <f t="shared" si="57"/>
        <v>2017</v>
      </c>
      <c r="E741" t="s">
        <v>434</v>
      </c>
      <c r="F741" t="s">
        <v>356</v>
      </c>
      <c r="G741" t="s">
        <v>37</v>
      </c>
      <c r="H741" t="s">
        <v>423</v>
      </c>
      <c r="I741">
        <v>536</v>
      </c>
      <c r="J741">
        <v>218</v>
      </c>
      <c r="K741">
        <v>754</v>
      </c>
      <c r="L741" s="8">
        <v>147956</v>
      </c>
      <c r="M741" s="8">
        <v>148710</v>
      </c>
    </row>
    <row r="742" spans="1:13" x14ac:dyDescent="0.25">
      <c r="A742">
        <v>0</v>
      </c>
      <c r="B742" s="40">
        <f t="shared" si="56"/>
        <v>42979</v>
      </c>
      <c r="C742">
        <v>9</v>
      </c>
      <c r="D742">
        <f t="shared" si="57"/>
        <v>2017</v>
      </c>
      <c r="E742" t="s">
        <v>434</v>
      </c>
      <c r="F742" t="s">
        <v>356</v>
      </c>
      <c r="G742" t="s">
        <v>37</v>
      </c>
      <c r="H742" t="s">
        <v>424</v>
      </c>
      <c r="I742">
        <v>2</v>
      </c>
      <c r="J742">
        <v>0</v>
      </c>
      <c r="K742">
        <v>2</v>
      </c>
      <c r="L742" s="8">
        <v>43232</v>
      </c>
      <c r="M742" s="8">
        <v>43234</v>
      </c>
    </row>
    <row r="743" spans="1:13" x14ac:dyDescent="0.25">
      <c r="A743">
        <v>1</v>
      </c>
      <c r="B743" s="40">
        <f t="shared" si="56"/>
        <v>42979</v>
      </c>
      <c r="C743">
        <v>9</v>
      </c>
      <c r="D743">
        <f t="shared" si="57"/>
        <v>2017</v>
      </c>
      <c r="E743" t="s">
        <v>434</v>
      </c>
      <c r="F743" t="s">
        <v>357</v>
      </c>
      <c r="G743" t="s">
        <v>37</v>
      </c>
      <c r="H743" t="s">
        <v>423</v>
      </c>
      <c r="I743">
        <v>12</v>
      </c>
      <c r="J743">
        <v>25</v>
      </c>
      <c r="K743">
        <v>37</v>
      </c>
      <c r="L743" s="8">
        <v>22723</v>
      </c>
      <c r="M743" s="8">
        <v>22760</v>
      </c>
    </row>
    <row r="744" spans="1:13" x14ac:dyDescent="0.25">
      <c r="A744">
        <v>1</v>
      </c>
      <c r="B744" s="40">
        <f t="shared" si="56"/>
        <v>42979</v>
      </c>
      <c r="C744">
        <v>9</v>
      </c>
      <c r="D744">
        <f t="shared" si="57"/>
        <v>2017</v>
      </c>
      <c r="E744" t="s">
        <v>434</v>
      </c>
      <c r="F744" t="s">
        <v>357</v>
      </c>
      <c r="G744" t="s">
        <v>37</v>
      </c>
      <c r="H744" t="s">
        <v>424</v>
      </c>
      <c r="I744">
        <v>0</v>
      </c>
      <c r="J744">
        <v>0</v>
      </c>
      <c r="K744">
        <v>0</v>
      </c>
      <c r="L744" s="8">
        <v>8713</v>
      </c>
      <c r="M744" s="8">
        <v>8713</v>
      </c>
    </row>
    <row r="745" spans="1:13" x14ac:dyDescent="0.25">
      <c r="A745">
        <v>0</v>
      </c>
      <c r="B745" s="40">
        <f t="shared" si="56"/>
        <v>42979</v>
      </c>
      <c r="C745">
        <v>9</v>
      </c>
      <c r="D745">
        <f t="shared" si="57"/>
        <v>2017</v>
      </c>
      <c r="E745" t="s">
        <v>434</v>
      </c>
      <c r="F745" t="s">
        <v>56</v>
      </c>
      <c r="G745" t="s">
        <v>37</v>
      </c>
      <c r="H745" t="s">
        <v>423</v>
      </c>
      <c r="I745">
        <v>66</v>
      </c>
      <c r="J745">
        <v>72</v>
      </c>
      <c r="K745">
        <v>138</v>
      </c>
      <c r="L745" s="8">
        <v>165308</v>
      </c>
      <c r="M745" s="8">
        <v>165446</v>
      </c>
    </row>
    <row r="746" spans="1:13" x14ac:dyDescent="0.25">
      <c r="A746">
        <v>0</v>
      </c>
      <c r="B746" s="40">
        <f t="shared" si="56"/>
        <v>42979</v>
      </c>
      <c r="C746">
        <v>9</v>
      </c>
      <c r="D746">
        <f t="shared" si="57"/>
        <v>2017</v>
      </c>
      <c r="E746" t="s">
        <v>434</v>
      </c>
      <c r="F746" t="s">
        <v>56</v>
      </c>
      <c r="G746" t="s">
        <v>37</v>
      </c>
      <c r="H746" t="s">
        <v>424</v>
      </c>
      <c r="I746">
        <v>0</v>
      </c>
      <c r="J746">
        <v>0</v>
      </c>
      <c r="K746">
        <v>0</v>
      </c>
      <c r="L746" s="8">
        <v>60106</v>
      </c>
      <c r="M746" s="8">
        <v>60106</v>
      </c>
    </row>
    <row r="747" spans="1:13" x14ac:dyDescent="0.25">
      <c r="A747">
        <v>0</v>
      </c>
      <c r="B747" s="40">
        <f t="shared" si="56"/>
        <v>43009</v>
      </c>
      <c r="C747">
        <v>10</v>
      </c>
      <c r="D747">
        <f t="shared" si="57"/>
        <v>2017</v>
      </c>
      <c r="E747" t="s">
        <v>435</v>
      </c>
      <c r="F747" t="s">
        <v>422</v>
      </c>
      <c r="G747" t="s">
        <v>37</v>
      </c>
      <c r="H747" t="s">
        <v>423</v>
      </c>
      <c r="I747">
        <v>0</v>
      </c>
      <c r="J747">
        <v>0</v>
      </c>
      <c r="K747">
        <v>0</v>
      </c>
      <c r="L747">
        <v>3</v>
      </c>
      <c r="M747">
        <v>3</v>
      </c>
    </row>
    <row r="748" spans="1:13" x14ac:dyDescent="0.25">
      <c r="A748">
        <v>0</v>
      </c>
      <c r="B748" s="40">
        <f t="shared" si="56"/>
        <v>43009</v>
      </c>
      <c r="C748">
        <v>10</v>
      </c>
      <c r="D748">
        <f t="shared" si="57"/>
        <v>2017</v>
      </c>
      <c r="E748" t="s">
        <v>435</v>
      </c>
      <c r="F748" t="s">
        <v>422</v>
      </c>
      <c r="G748" t="s">
        <v>37</v>
      </c>
      <c r="H748" t="s">
        <v>424</v>
      </c>
      <c r="I748">
        <v>0</v>
      </c>
      <c r="J748">
        <v>0</v>
      </c>
      <c r="K748">
        <v>0</v>
      </c>
      <c r="L748">
        <v>2</v>
      </c>
      <c r="M748">
        <v>2</v>
      </c>
    </row>
    <row r="749" spans="1:13" x14ac:dyDescent="0.25">
      <c r="A749">
        <v>1</v>
      </c>
      <c r="B749" s="40">
        <f t="shared" si="56"/>
        <v>43009</v>
      </c>
      <c r="C749">
        <v>10</v>
      </c>
      <c r="D749">
        <f t="shared" si="57"/>
        <v>2017</v>
      </c>
      <c r="E749" t="s">
        <v>435</v>
      </c>
      <c r="F749" t="s">
        <v>331</v>
      </c>
      <c r="G749" t="s">
        <v>37</v>
      </c>
      <c r="H749" t="s">
        <v>423</v>
      </c>
      <c r="I749">
        <v>4</v>
      </c>
      <c r="J749">
        <v>3</v>
      </c>
      <c r="K749">
        <v>7</v>
      </c>
      <c r="L749" s="8">
        <v>12539</v>
      </c>
      <c r="M749" s="8">
        <v>12546</v>
      </c>
    </row>
    <row r="750" spans="1:13" x14ac:dyDescent="0.25">
      <c r="A750">
        <v>1</v>
      </c>
      <c r="B750" s="40">
        <f t="shared" si="56"/>
        <v>43009</v>
      </c>
      <c r="C750">
        <v>10</v>
      </c>
      <c r="D750">
        <f t="shared" si="57"/>
        <v>2017</v>
      </c>
      <c r="E750" t="s">
        <v>435</v>
      </c>
      <c r="F750" t="s">
        <v>331</v>
      </c>
      <c r="G750" t="s">
        <v>37</v>
      </c>
      <c r="H750" t="s">
        <v>424</v>
      </c>
      <c r="I750">
        <v>0</v>
      </c>
      <c r="J750">
        <v>0</v>
      </c>
      <c r="K750">
        <v>0</v>
      </c>
      <c r="L750" s="8">
        <v>5343</v>
      </c>
      <c r="M750" s="8">
        <v>5343</v>
      </c>
    </row>
    <row r="751" spans="1:13" x14ac:dyDescent="0.25">
      <c r="A751">
        <v>1</v>
      </c>
      <c r="B751" s="40">
        <f t="shared" si="56"/>
        <v>43009</v>
      </c>
      <c r="C751">
        <v>10</v>
      </c>
      <c r="D751">
        <f t="shared" si="57"/>
        <v>2017</v>
      </c>
      <c r="E751" t="s">
        <v>435</v>
      </c>
      <c r="F751" t="s">
        <v>332</v>
      </c>
      <c r="G751" t="s">
        <v>37</v>
      </c>
      <c r="H751" t="s">
        <v>423</v>
      </c>
      <c r="I751">
        <v>8</v>
      </c>
      <c r="J751">
        <v>6</v>
      </c>
      <c r="K751">
        <v>14</v>
      </c>
      <c r="L751" s="8">
        <v>12857</v>
      </c>
      <c r="M751" s="8">
        <v>12871</v>
      </c>
    </row>
    <row r="752" spans="1:13" x14ac:dyDescent="0.25">
      <c r="A752">
        <v>1</v>
      </c>
      <c r="B752" s="40">
        <f t="shared" si="56"/>
        <v>43009</v>
      </c>
      <c r="C752">
        <v>10</v>
      </c>
      <c r="D752">
        <f t="shared" si="57"/>
        <v>2017</v>
      </c>
      <c r="E752" t="s">
        <v>435</v>
      </c>
      <c r="F752" t="s">
        <v>332</v>
      </c>
      <c r="G752" t="s">
        <v>37</v>
      </c>
      <c r="H752" t="s">
        <v>424</v>
      </c>
      <c r="I752">
        <v>0</v>
      </c>
      <c r="J752">
        <v>0</v>
      </c>
      <c r="K752">
        <v>0</v>
      </c>
      <c r="L752" s="8">
        <v>6821</v>
      </c>
      <c r="M752" s="8">
        <v>6821</v>
      </c>
    </row>
    <row r="753" spans="1:13" x14ac:dyDescent="0.25">
      <c r="A753">
        <v>0</v>
      </c>
      <c r="B753" s="40">
        <f t="shared" si="56"/>
        <v>43009</v>
      </c>
      <c r="C753">
        <v>10</v>
      </c>
      <c r="D753">
        <f t="shared" si="57"/>
        <v>2017</v>
      </c>
      <c r="E753" t="s">
        <v>435</v>
      </c>
      <c r="F753" t="s">
        <v>333</v>
      </c>
      <c r="G753" t="s">
        <v>37</v>
      </c>
      <c r="H753" t="s">
        <v>423</v>
      </c>
      <c r="I753">
        <v>172</v>
      </c>
      <c r="J753">
        <v>163</v>
      </c>
      <c r="K753">
        <v>335</v>
      </c>
      <c r="L753" s="8">
        <v>133254</v>
      </c>
      <c r="M753" s="8">
        <v>133589</v>
      </c>
    </row>
    <row r="754" spans="1:13" x14ac:dyDescent="0.25">
      <c r="A754">
        <v>0</v>
      </c>
      <c r="B754" s="40">
        <f t="shared" si="56"/>
        <v>43009</v>
      </c>
      <c r="C754">
        <v>10</v>
      </c>
      <c r="D754">
        <f t="shared" si="57"/>
        <v>2017</v>
      </c>
      <c r="E754" t="s">
        <v>435</v>
      </c>
      <c r="F754" t="s">
        <v>333</v>
      </c>
      <c r="G754" t="s">
        <v>37</v>
      </c>
      <c r="H754" t="s">
        <v>424</v>
      </c>
      <c r="I754">
        <v>0</v>
      </c>
      <c r="J754">
        <v>0</v>
      </c>
      <c r="K754">
        <v>0</v>
      </c>
      <c r="L754" s="8">
        <v>41983</v>
      </c>
      <c r="M754" s="8">
        <v>41983</v>
      </c>
    </row>
    <row r="755" spans="1:13" x14ac:dyDescent="0.25">
      <c r="A755">
        <v>0</v>
      </c>
      <c r="B755" s="40">
        <f t="shared" si="56"/>
        <v>43009</v>
      </c>
      <c r="C755">
        <v>10</v>
      </c>
      <c r="D755">
        <f t="shared" si="57"/>
        <v>2017</v>
      </c>
      <c r="E755" t="s">
        <v>435</v>
      </c>
      <c r="F755" t="s">
        <v>119</v>
      </c>
      <c r="G755" t="s">
        <v>37</v>
      </c>
      <c r="H755" t="s">
        <v>423</v>
      </c>
      <c r="I755">
        <v>91</v>
      </c>
      <c r="J755">
        <v>44</v>
      </c>
      <c r="K755">
        <v>135</v>
      </c>
      <c r="L755" s="8">
        <v>54931</v>
      </c>
      <c r="M755" s="8">
        <v>55066</v>
      </c>
    </row>
    <row r="756" spans="1:13" x14ac:dyDescent="0.25">
      <c r="A756">
        <v>0</v>
      </c>
      <c r="B756" s="40">
        <f t="shared" si="56"/>
        <v>43009</v>
      </c>
      <c r="C756">
        <v>10</v>
      </c>
      <c r="D756">
        <f t="shared" si="57"/>
        <v>2017</v>
      </c>
      <c r="E756" t="s">
        <v>435</v>
      </c>
      <c r="F756" t="s">
        <v>119</v>
      </c>
      <c r="G756" t="s">
        <v>37</v>
      </c>
      <c r="H756" t="s">
        <v>424</v>
      </c>
      <c r="I756">
        <v>0</v>
      </c>
      <c r="J756">
        <v>0</v>
      </c>
      <c r="K756">
        <v>0</v>
      </c>
      <c r="L756" s="8">
        <v>22381</v>
      </c>
      <c r="M756" s="8">
        <v>22381</v>
      </c>
    </row>
    <row r="757" spans="1:13" x14ac:dyDescent="0.25">
      <c r="A757">
        <v>0</v>
      </c>
      <c r="B757" s="40">
        <f t="shared" si="56"/>
        <v>43009</v>
      </c>
      <c r="C757">
        <v>10</v>
      </c>
      <c r="D757">
        <f t="shared" si="57"/>
        <v>2017</v>
      </c>
      <c r="E757" t="s">
        <v>435</v>
      </c>
      <c r="F757" t="s">
        <v>334</v>
      </c>
      <c r="G757" t="s">
        <v>37</v>
      </c>
      <c r="H757" t="s">
        <v>423</v>
      </c>
      <c r="I757">
        <v>113</v>
      </c>
      <c r="J757">
        <v>90</v>
      </c>
      <c r="K757">
        <v>203</v>
      </c>
      <c r="L757" s="8">
        <v>50535</v>
      </c>
      <c r="M757" s="8">
        <v>50738</v>
      </c>
    </row>
    <row r="758" spans="1:13" x14ac:dyDescent="0.25">
      <c r="A758">
        <v>0</v>
      </c>
      <c r="B758" s="40">
        <f t="shared" si="56"/>
        <v>43009</v>
      </c>
      <c r="C758">
        <v>10</v>
      </c>
      <c r="D758">
        <f t="shared" si="57"/>
        <v>2017</v>
      </c>
      <c r="E758" t="s">
        <v>435</v>
      </c>
      <c r="F758" t="s">
        <v>334</v>
      </c>
      <c r="G758" t="s">
        <v>37</v>
      </c>
      <c r="H758" t="s">
        <v>424</v>
      </c>
      <c r="I758">
        <v>0</v>
      </c>
      <c r="J758">
        <v>0</v>
      </c>
      <c r="K758">
        <v>0</v>
      </c>
      <c r="L758" s="8">
        <v>22030</v>
      </c>
      <c r="M758" s="8">
        <v>22030</v>
      </c>
    </row>
    <row r="759" spans="1:13" x14ac:dyDescent="0.25">
      <c r="A759">
        <v>0</v>
      </c>
      <c r="B759" s="40">
        <f t="shared" si="56"/>
        <v>43009</v>
      </c>
      <c r="C759">
        <v>10</v>
      </c>
      <c r="D759">
        <f t="shared" si="57"/>
        <v>2017</v>
      </c>
      <c r="E759" t="s">
        <v>435</v>
      </c>
      <c r="F759" t="s">
        <v>335</v>
      </c>
      <c r="G759" t="s">
        <v>37</v>
      </c>
      <c r="H759" t="s">
        <v>423</v>
      </c>
      <c r="I759">
        <v>911</v>
      </c>
      <c r="J759">
        <v>589</v>
      </c>
      <c r="K759" s="8">
        <v>1500</v>
      </c>
      <c r="L759" s="8">
        <v>309402</v>
      </c>
      <c r="M759" s="8">
        <v>310902</v>
      </c>
    </row>
    <row r="760" spans="1:13" x14ac:dyDescent="0.25">
      <c r="A760">
        <v>0</v>
      </c>
      <c r="B760" s="40">
        <f t="shared" si="56"/>
        <v>43009</v>
      </c>
      <c r="C760">
        <v>10</v>
      </c>
      <c r="D760">
        <f t="shared" si="57"/>
        <v>2017</v>
      </c>
      <c r="E760" t="s">
        <v>435</v>
      </c>
      <c r="F760" t="s">
        <v>335</v>
      </c>
      <c r="G760" t="s">
        <v>37</v>
      </c>
      <c r="H760" t="s">
        <v>424</v>
      </c>
      <c r="I760">
        <v>0</v>
      </c>
      <c r="J760">
        <v>0</v>
      </c>
      <c r="K760">
        <v>0</v>
      </c>
      <c r="L760" s="8">
        <v>80487</v>
      </c>
      <c r="M760" s="8">
        <v>80487</v>
      </c>
    </row>
    <row r="761" spans="1:13" x14ac:dyDescent="0.25">
      <c r="A761">
        <v>0</v>
      </c>
      <c r="B761" s="40">
        <f t="shared" si="56"/>
        <v>43009</v>
      </c>
      <c r="C761">
        <v>10</v>
      </c>
      <c r="D761">
        <f t="shared" si="57"/>
        <v>2017</v>
      </c>
      <c r="E761" t="s">
        <v>435</v>
      </c>
      <c r="F761" t="s">
        <v>44</v>
      </c>
      <c r="G761" t="s">
        <v>37</v>
      </c>
      <c r="H761" t="s">
        <v>423</v>
      </c>
      <c r="I761">
        <v>1</v>
      </c>
      <c r="J761">
        <v>1</v>
      </c>
      <c r="K761">
        <v>2</v>
      </c>
      <c r="L761" s="8">
        <v>2474</v>
      </c>
      <c r="M761" s="8">
        <v>2476</v>
      </c>
    </row>
    <row r="762" spans="1:13" x14ac:dyDescent="0.25">
      <c r="A762">
        <v>0</v>
      </c>
      <c r="B762" s="40">
        <f t="shared" si="56"/>
        <v>43009</v>
      </c>
      <c r="C762">
        <v>10</v>
      </c>
      <c r="D762">
        <f t="shared" si="57"/>
        <v>2017</v>
      </c>
      <c r="E762" t="s">
        <v>435</v>
      </c>
      <c r="F762" t="s">
        <v>44</v>
      </c>
      <c r="G762" t="s">
        <v>37</v>
      </c>
      <c r="H762" t="s">
        <v>424</v>
      </c>
      <c r="I762">
        <v>0</v>
      </c>
      <c r="J762">
        <v>0</v>
      </c>
      <c r="K762">
        <v>0</v>
      </c>
      <c r="L762" s="8">
        <v>1626</v>
      </c>
      <c r="M762" s="8">
        <v>1626</v>
      </c>
    </row>
    <row r="763" spans="1:13" x14ac:dyDescent="0.25">
      <c r="A763">
        <v>0</v>
      </c>
      <c r="B763" s="40">
        <f t="shared" si="56"/>
        <v>43009</v>
      </c>
      <c r="C763">
        <v>10</v>
      </c>
      <c r="D763">
        <f t="shared" si="57"/>
        <v>2017</v>
      </c>
      <c r="E763" t="s">
        <v>435</v>
      </c>
      <c r="F763" t="s">
        <v>336</v>
      </c>
      <c r="G763" t="s">
        <v>37</v>
      </c>
      <c r="H763" t="s">
        <v>423</v>
      </c>
      <c r="I763">
        <v>65</v>
      </c>
      <c r="J763">
        <v>74</v>
      </c>
      <c r="K763">
        <v>139</v>
      </c>
      <c r="L763" s="8">
        <v>72119</v>
      </c>
      <c r="M763" s="8">
        <v>72258</v>
      </c>
    </row>
    <row r="764" spans="1:13" x14ac:dyDescent="0.25">
      <c r="A764">
        <v>0</v>
      </c>
      <c r="B764" s="40">
        <f t="shared" si="56"/>
        <v>43009</v>
      </c>
      <c r="C764">
        <v>10</v>
      </c>
      <c r="D764">
        <f t="shared" si="57"/>
        <v>2017</v>
      </c>
      <c r="E764" t="s">
        <v>435</v>
      </c>
      <c r="F764" t="s">
        <v>336</v>
      </c>
      <c r="G764" t="s">
        <v>37</v>
      </c>
      <c r="H764" t="s">
        <v>424</v>
      </c>
      <c r="I764">
        <v>0</v>
      </c>
      <c r="J764">
        <v>0</v>
      </c>
      <c r="K764">
        <v>0</v>
      </c>
      <c r="L764" s="8">
        <v>29230</v>
      </c>
      <c r="M764" s="8">
        <v>29230</v>
      </c>
    </row>
    <row r="765" spans="1:13" x14ac:dyDescent="0.25">
      <c r="A765">
        <v>0</v>
      </c>
      <c r="B765" s="40">
        <f t="shared" si="56"/>
        <v>43009</v>
      </c>
      <c r="C765">
        <v>10</v>
      </c>
      <c r="D765">
        <f t="shared" si="57"/>
        <v>2017</v>
      </c>
      <c r="E765" t="s">
        <v>435</v>
      </c>
      <c r="F765" t="s">
        <v>125</v>
      </c>
      <c r="G765" t="s">
        <v>37</v>
      </c>
      <c r="H765" t="s">
        <v>423</v>
      </c>
      <c r="I765">
        <v>41</v>
      </c>
      <c r="J765">
        <v>29</v>
      </c>
      <c r="K765">
        <v>70</v>
      </c>
      <c r="L765" s="8">
        <v>28197</v>
      </c>
      <c r="M765" s="8">
        <v>28267</v>
      </c>
    </row>
    <row r="766" spans="1:13" x14ac:dyDescent="0.25">
      <c r="A766">
        <v>0</v>
      </c>
      <c r="B766" s="40">
        <f t="shared" si="56"/>
        <v>43009</v>
      </c>
      <c r="C766">
        <v>10</v>
      </c>
      <c r="D766">
        <f t="shared" si="57"/>
        <v>2017</v>
      </c>
      <c r="E766" t="s">
        <v>435</v>
      </c>
      <c r="F766" t="s">
        <v>125</v>
      </c>
      <c r="G766" t="s">
        <v>37</v>
      </c>
      <c r="H766" t="s">
        <v>424</v>
      </c>
      <c r="I766">
        <v>0</v>
      </c>
      <c r="J766">
        <v>0</v>
      </c>
      <c r="K766">
        <v>0</v>
      </c>
      <c r="L766" s="8">
        <v>12281</v>
      </c>
      <c r="M766" s="8">
        <v>12281</v>
      </c>
    </row>
    <row r="767" spans="1:13" x14ac:dyDescent="0.25">
      <c r="A767">
        <v>1</v>
      </c>
      <c r="B767" s="40">
        <f t="shared" si="56"/>
        <v>43009</v>
      </c>
      <c r="C767">
        <v>10</v>
      </c>
      <c r="D767">
        <f t="shared" si="57"/>
        <v>2017</v>
      </c>
      <c r="E767" t="s">
        <v>435</v>
      </c>
      <c r="F767" t="s">
        <v>337</v>
      </c>
      <c r="G767" t="s">
        <v>37</v>
      </c>
      <c r="H767" t="s">
        <v>423</v>
      </c>
      <c r="I767">
        <v>2</v>
      </c>
      <c r="J767">
        <v>2</v>
      </c>
      <c r="K767">
        <v>4</v>
      </c>
      <c r="L767" s="8">
        <v>4664</v>
      </c>
      <c r="M767" s="8">
        <v>4668</v>
      </c>
    </row>
    <row r="768" spans="1:13" x14ac:dyDescent="0.25">
      <c r="A768">
        <v>1</v>
      </c>
      <c r="B768" s="40">
        <f t="shared" si="56"/>
        <v>43009</v>
      </c>
      <c r="C768">
        <v>10</v>
      </c>
      <c r="D768">
        <f t="shared" si="57"/>
        <v>2017</v>
      </c>
      <c r="E768" t="s">
        <v>435</v>
      </c>
      <c r="F768" t="s">
        <v>337</v>
      </c>
      <c r="G768" t="s">
        <v>37</v>
      </c>
      <c r="H768" t="s">
        <v>424</v>
      </c>
      <c r="I768">
        <v>0</v>
      </c>
      <c r="J768">
        <v>0</v>
      </c>
      <c r="K768">
        <v>0</v>
      </c>
      <c r="L768" s="8">
        <v>3809</v>
      </c>
      <c r="M768" s="8">
        <v>3809</v>
      </c>
    </row>
    <row r="769" spans="1:13" x14ac:dyDescent="0.25">
      <c r="A769">
        <v>0</v>
      </c>
      <c r="B769" s="40">
        <f t="shared" si="56"/>
        <v>43009</v>
      </c>
      <c r="C769">
        <v>10</v>
      </c>
      <c r="D769">
        <f t="shared" si="57"/>
        <v>2017</v>
      </c>
      <c r="E769" t="s">
        <v>435</v>
      </c>
      <c r="F769" t="s">
        <v>105</v>
      </c>
      <c r="G769" t="s">
        <v>37</v>
      </c>
      <c r="H769" t="s">
        <v>423</v>
      </c>
      <c r="I769">
        <v>40</v>
      </c>
      <c r="J769">
        <v>51</v>
      </c>
      <c r="K769">
        <v>91</v>
      </c>
      <c r="L769" s="8">
        <v>58316</v>
      </c>
      <c r="M769" s="8">
        <v>58407</v>
      </c>
    </row>
    <row r="770" spans="1:13" x14ac:dyDescent="0.25">
      <c r="A770">
        <v>0</v>
      </c>
      <c r="B770" s="40">
        <f t="shared" si="56"/>
        <v>43009</v>
      </c>
      <c r="C770">
        <v>10</v>
      </c>
      <c r="D770">
        <f t="shared" si="57"/>
        <v>2017</v>
      </c>
      <c r="E770" t="s">
        <v>435</v>
      </c>
      <c r="F770" t="s">
        <v>105</v>
      </c>
      <c r="G770" t="s">
        <v>37</v>
      </c>
      <c r="H770" t="s">
        <v>424</v>
      </c>
      <c r="I770">
        <v>0</v>
      </c>
      <c r="J770">
        <v>0</v>
      </c>
      <c r="K770">
        <v>0</v>
      </c>
      <c r="L770" s="8">
        <v>19103</v>
      </c>
      <c r="M770" s="8">
        <v>19103</v>
      </c>
    </row>
    <row r="771" spans="1:13" x14ac:dyDescent="0.25">
      <c r="A771">
        <v>0</v>
      </c>
      <c r="B771" s="40">
        <f t="shared" si="56"/>
        <v>43009</v>
      </c>
      <c r="C771">
        <v>10</v>
      </c>
      <c r="D771">
        <f t="shared" si="57"/>
        <v>2017</v>
      </c>
      <c r="E771" t="s">
        <v>435</v>
      </c>
      <c r="F771" t="s">
        <v>338</v>
      </c>
      <c r="G771" t="s">
        <v>37</v>
      </c>
      <c r="H771" t="s">
        <v>423</v>
      </c>
      <c r="I771">
        <v>1</v>
      </c>
      <c r="J771">
        <v>1</v>
      </c>
      <c r="K771">
        <v>2</v>
      </c>
      <c r="L771" s="8">
        <v>1378</v>
      </c>
      <c r="M771" s="8">
        <v>1380</v>
      </c>
    </row>
    <row r="772" spans="1:13" x14ac:dyDescent="0.25">
      <c r="A772">
        <v>0</v>
      </c>
      <c r="B772" s="40">
        <f t="shared" si="56"/>
        <v>43009</v>
      </c>
      <c r="C772">
        <v>10</v>
      </c>
      <c r="D772">
        <f t="shared" si="57"/>
        <v>2017</v>
      </c>
      <c r="E772" t="s">
        <v>435</v>
      </c>
      <c r="F772" t="s">
        <v>338</v>
      </c>
      <c r="G772" t="s">
        <v>37</v>
      </c>
      <c r="H772" t="s">
        <v>424</v>
      </c>
      <c r="I772">
        <v>0</v>
      </c>
      <c r="J772">
        <v>0</v>
      </c>
      <c r="K772">
        <v>0</v>
      </c>
      <c r="L772">
        <v>997</v>
      </c>
      <c r="M772">
        <v>997</v>
      </c>
    </row>
    <row r="773" spans="1:13" x14ac:dyDescent="0.25">
      <c r="A773">
        <v>0</v>
      </c>
      <c r="B773" s="40">
        <f t="shared" si="56"/>
        <v>43009</v>
      </c>
      <c r="C773">
        <v>10</v>
      </c>
      <c r="D773">
        <f t="shared" si="57"/>
        <v>2017</v>
      </c>
      <c r="E773" t="s">
        <v>435</v>
      </c>
      <c r="F773" t="s">
        <v>339</v>
      </c>
      <c r="G773" t="s">
        <v>37</v>
      </c>
      <c r="H773" t="s">
        <v>423</v>
      </c>
      <c r="I773">
        <v>26</v>
      </c>
      <c r="J773">
        <v>42</v>
      </c>
      <c r="K773">
        <v>68</v>
      </c>
      <c r="L773" s="8">
        <v>64595</v>
      </c>
      <c r="M773" s="8">
        <v>64663</v>
      </c>
    </row>
    <row r="774" spans="1:13" x14ac:dyDescent="0.25">
      <c r="A774">
        <v>0</v>
      </c>
      <c r="B774" s="40">
        <f t="shared" si="56"/>
        <v>43009</v>
      </c>
      <c r="C774">
        <v>10</v>
      </c>
      <c r="D774">
        <f t="shared" si="57"/>
        <v>2017</v>
      </c>
      <c r="E774" t="s">
        <v>435</v>
      </c>
      <c r="F774" t="s">
        <v>339</v>
      </c>
      <c r="G774" t="s">
        <v>37</v>
      </c>
      <c r="H774" t="s">
        <v>424</v>
      </c>
      <c r="I774">
        <v>0</v>
      </c>
      <c r="J774">
        <v>0</v>
      </c>
      <c r="K774">
        <v>0</v>
      </c>
      <c r="L774" s="8">
        <v>26973</v>
      </c>
      <c r="M774" s="8">
        <v>26973</v>
      </c>
    </row>
    <row r="775" spans="1:13" x14ac:dyDescent="0.25">
      <c r="A775">
        <v>0</v>
      </c>
      <c r="B775" s="40">
        <f t="shared" si="56"/>
        <v>43009</v>
      </c>
      <c r="C775">
        <v>10</v>
      </c>
      <c r="D775">
        <f t="shared" si="57"/>
        <v>2017</v>
      </c>
      <c r="E775" t="s">
        <v>435</v>
      </c>
      <c r="F775" t="s">
        <v>425</v>
      </c>
      <c r="G775" t="s">
        <v>37</v>
      </c>
      <c r="H775" t="s">
        <v>423</v>
      </c>
      <c r="I775">
        <v>54</v>
      </c>
      <c r="J775">
        <v>51</v>
      </c>
      <c r="K775">
        <v>105</v>
      </c>
      <c r="L775" s="8">
        <v>47587</v>
      </c>
      <c r="M775" s="8">
        <v>47692</v>
      </c>
    </row>
    <row r="776" spans="1:13" x14ac:dyDescent="0.25">
      <c r="A776">
        <v>0</v>
      </c>
      <c r="B776" s="40">
        <f t="shared" si="56"/>
        <v>43009</v>
      </c>
      <c r="C776">
        <v>10</v>
      </c>
      <c r="D776">
        <f t="shared" si="57"/>
        <v>2017</v>
      </c>
      <c r="E776" t="s">
        <v>435</v>
      </c>
      <c r="F776" t="s">
        <v>425</v>
      </c>
      <c r="G776" t="s">
        <v>37</v>
      </c>
      <c r="H776" t="s">
        <v>424</v>
      </c>
      <c r="I776">
        <v>0</v>
      </c>
      <c r="J776">
        <v>0</v>
      </c>
      <c r="K776">
        <v>0</v>
      </c>
      <c r="L776" s="8">
        <v>20992</v>
      </c>
      <c r="M776" s="8">
        <v>20992</v>
      </c>
    </row>
    <row r="777" spans="1:13" x14ac:dyDescent="0.25">
      <c r="A777">
        <v>0</v>
      </c>
      <c r="B777" s="40">
        <f t="shared" si="56"/>
        <v>43009</v>
      </c>
      <c r="C777">
        <v>10</v>
      </c>
      <c r="D777">
        <f t="shared" si="57"/>
        <v>2017</v>
      </c>
      <c r="E777" t="s">
        <v>435</v>
      </c>
      <c r="F777" t="s">
        <v>341</v>
      </c>
      <c r="G777" t="s">
        <v>37</v>
      </c>
      <c r="H777" t="s">
        <v>423</v>
      </c>
      <c r="I777">
        <v>164</v>
      </c>
      <c r="J777">
        <v>171</v>
      </c>
      <c r="K777">
        <v>335</v>
      </c>
      <c r="L777" s="8">
        <v>64730</v>
      </c>
      <c r="M777" s="8">
        <v>65065</v>
      </c>
    </row>
    <row r="778" spans="1:13" x14ac:dyDescent="0.25">
      <c r="A778">
        <v>0</v>
      </c>
      <c r="B778" s="40">
        <f t="shared" si="56"/>
        <v>43009</v>
      </c>
      <c r="C778">
        <v>10</v>
      </c>
      <c r="D778">
        <f t="shared" si="57"/>
        <v>2017</v>
      </c>
      <c r="E778" t="s">
        <v>435</v>
      </c>
      <c r="F778" t="s">
        <v>341</v>
      </c>
      <c r="G778" t="s">
        <v>37</v>
      </c>
      <c r="H778" t="s">
        <v>424</v>
      </c>
      <c r="I778">
        <v>0</v>
      </c>
      <c r="J778">
        <v>0</v>
      </c>
      <c r="K778">
        <v>0</v>
      </c>
      <c r="L778" s="8">
        <v>21822</v>
      </c>
      <c r="M778" s="8">
        <v>21822</v>
      </c>
    </row>
    <row r="779" spans="1:13" x14ac:dyDescent="0.25">
      <c r="A779">
        <v>0</v>
      </c>
      <c r="B779" s="40">
        <f t="shared" si="56"/>
        <v>43009</v>
      </c>
      <c r="C779">
        <v>10</v>
      </c>
      <c r="D779">
        <f t="shared" si="57"/>
        <v>2017</v>
      </c>
      <c r="E779" t="s">
        <v>435</v>
      </c>
      <c r="F779" t="s">
        <v>126</v>
      </c>
      <c r="G779" t="s">
        <v>37</v>
      </c>
      <c r="H779" t="s">
        <v>423</v>
      </c>
      <c r="I779">
        <v>132</v>
      </c>
      <c r="J779">
        <v>76</v>
      </c>
      <c r="K779">
        <v>208</v>
      </c>
      <c r="L779" s="8">
        <v>25294</v>
      </c>
      <c r="M779" s="8">
        <v>25502</v>
      </c>
    </row>
    <row r="780" spans="1:13" x14ac:dyDescent="0.25">
      <c r="A780">
        <v>0</v>
      </c>
      <c r="B780" s="40">
        <f t="shared" si="56"/>
        <v>43009</v>
      </c>
      <c r="C780">
        <v>10</v>
      </c>
      <c r="D780">
        <f t="shared" si="57"/>
        <v>2017</v>
      </c>
      <c r="E780" t="s">
        <v>435</v>
      </c>
      <c r="F780" t="s">
        <v>126</v>
      </c>
      <c r="G780" t="s">
        <v>37</v>
      </c>
      <c r="H780" t="s">
        <v>424</v>
      </c>
      <c r="I780">
        <v>0</v>
      </c>
      <c r="J780">
        <v>0</v>
      </c>
      <c r="K780">
        <v>0</v>
      </c>
      <c r="L780" s="8">
        <v>9924</v>
      </c>
      <c r="M780" s="8">
        <v>9924</v>
      </c>
    </row>
    <row r="781" spans="1:13" x14ac:dyDescent="0.25">
      <c r="A781">
        <v>0</v>
      </c>
      <c r="B781" s="40">
        <f t="shared" si="56"/>
        <v>43009</v>
      </c>
      <c r="C781">
        <v>10</v>
      </c>
      <c r="D781">
        <f t="shared" si="57"/>
        <v>2017</v>
      </c>
      <c r="E781" t="s">
        <v>435</v>
      </c>
      <c r="F781" t="s">
        <v>342</v>
      </c>
      <c r="G781" t="s">
        <v>37</v>
      </c>
      <c r="H781" t="s">
        <v>423</v>
      </c>
      <c r="I781" s="8">
        <v>11183</v>
      </c>
      <c r="J781" s="8">
        <v>4725</v>
      </c>
      <c r="K781" s="8">
        <v>15908</v>
      </c>
      <c r="L781" s="8">
        <v>1380484</v>
      </c>
      <c r="M781" s="8">
        <v>1396392</v>
      </c>
    </row>
    <row r="782" spans="1:13" x14ac:dyDescent="0.25">
      <c r="A782">
        <v>0</v>
      </c>
      <c r="B782" s="40">
        <f t="shared" si="56"/>
        <v>43009</v>
      </c>
      <c r="C782">
        <v>10</v>
      </c>
      <c r="D782">
        <f t="shared" si="57"/>
        <v>2017</v>
      </c>
      <c r="E782" t="s">
        <v>435</v>
      </c>
      <c r="F782" t="s">
        <v>342</v>
      </c>
      <c r="G782" t="s">
        <v>37</v>
      </c>
      <c r="H782" t="s">
        <v>424</v>
      </c>
      <c r="I782">
        <v>7</v>
      </c>
      <c r="J782">
        <v>1</v>
      </c>
      <c r="K782">
        <v>8</v>
      </c>
      <c r="L782" s="8">
        <v>187625</v>
      </c>
      <c r="M782" s="8">
        <v>187633</v>
      </c>
    </row>
    <row r="783" spans="1:13" x14ac:dyDescent="0.25">
      <c r="A783">
        <v>0</v>
      </c>
      <c r="B783" s="40">
        <f t="shared" si="56"/>
        <v>43009</v>
      </c>
      <c r="C783">
        <v>10</v>
      </c>
      <c r="D783">
        <f t="shared" si="57"/>
        <v>2017</v>
      </c>
      <c r="E783" t="s">
        <v>435</v>
      </c>
      <c r="F783" t="s">
        <v>343</v>
      </c>
      <c r="G783" t="s">
        <v>37</v>
      </c>
      <c r="H783" t="s">
        <v>423</v>
      </c>
      <c r="I783">
        <v>749</v>
      </c>
      <c r="J783">
        <v>373</v>
      </c>
      <c r="K783" s="8">
        <v>1122</v>
      </c>
      <c r="L783" s="8">
        <v>181950</v>
      </c>
      <c r="M783" s="8">
        <v>183072</v>
      </c>
    </row>
    <row r="784" spans="1:13" x14ac:dyDescent="0.25">
      <c r="A784">
        <v>0</v>
      </c>
      <c r="B784" s="40">
        <f t="shared" si="56"/>
        <v>43009</v>
      </c>
      <c r="C784">
        <v>10</v>
      </c>
      <c r="D784">
        <f t="shared" si="57"/>
        <v>2017</v>
      </c>
      <c r="E784" t="s">
        <v>435</v>
      </c>
      <c r="F784" t="s">
        <v>343</v>
      </c>
      <c r="G784" t="s">
        <v>37</v>
      </c>
      <c r="H784" t="s">
        <v>424</v>
      </c>
      <c r="I784">
        <v>1</v>
      </c>
      <c r="J784">
        <v>0</v>
      </c>
      <c r="K784">
        <v>1</v>
      </c>
      <c r="L784" s="8">
        <v>54677</v>
      </c>
      <c r="M784" s="8">
        <v>54678</v>
      </c>
    </row>
    <row r="785" spans="1:13" x14ac:dyDescent="0.25">
      <c r="A785">
        <v>0</v>
      </c>
      <c r="B785" s="40">
        <f t="shared" si="56"/>
        <v>43009</v>
      </c>
      <c r="C785">
        <v>10</v>
      </c>
      <c r="D785">
        <f t="shared" si="57"/>
        <v>2017</v>
      </c>
      <c r="E785" t="s">
        <v>435</v>
      </c>
      <c r="F785" t="s">
        <v>344</v>
      </c>
      <c r="G785" t="s">
        <v>37</v>
      </c>
      <c r="H785" t="s">
        <v>423</v>
      </c>
      <c r="I785">
        <v>48</v>
      </c>
      <c r="J785">
        <v>31</v>
      </c>
      <c r="K785">
        <v>79</v>
      </c>
      <c r="L785" s="8">
        <v>30237</v>
      </c>
      <c r="M785" s="8">
        <v>30316</v>
      </c>
    </row>
    <row r="786" spans="1:13" x14ac:dyDescent="0.25">
      <c r="A786">
        <v>0</v>
      </c>
      <c r="B786" s="40">
        <f t="shared" si="56"/>
        <v>43009</v>
      </c>
      <c r="C786">
        <v>10</v>
      </c>
      <c r="D786">
        <f t="shared" si="57"/>
        <v>2017</v>
      </c>
      <c r="E786" t="s">
        <v>435</v>
      </c>
      <c r="F786" t="s">
        <v>344</v>
      </c>
      <c r="G786" t="s">
        <v>37</v>
      </c>
      <c r="H786" t="s">
        <v>424</v>
      </c>
      <c r="I786">
        <v>0</v>
      </c>
      <c r="J786">
        <v>0</v>
      </c>
      <c r="K786">
        <v>0</v>
      </c>
      <c r="L786" s="8">
        <v>14780</v>
      </c>
      <c r="M786" s="8">
        <v>14780</v>
      </c>
    </row>
    <row r="787" spans="1:13" x14ac:dyDescent="0.25">
      <c r="A787">
        <v>0</v>
      </c>
      <c r="B787" s="40">
        <f t="shared" si="56"/>
        <v>43009</v>
      </c>
      <c r="C787">
        <v>10</v>
      </c>
      <c r="D787">
        <f t="shared" si="57"/>
        <v>2017</v>
      </c>
      <c r="E787" t="s">
        <v>435</v>
      </c>
      <c r="F787" t="s">
        <v>345</v>
      </c>
      <c r="G787" t="s">
        <v>37</v>
      </c>
      <c r="H787" t="s">
        <v>423</v>
      </c>
      <c r="I787">
        <v>26</v>
      </c>
      <c r="J787">
        <v>30</v>
      </c>
      <c r="K787">
        <v>56</v>
      </c>
      <c r="L787" s="8">
        <v>15397</v>
      </c>
      <c r="M787" s="8">
        <v>15453</v>
      </c>
    </row>
    <row r="788" spans="1:13" x14ac:dyDescent="0.25">
      <c r="A788">
        <v>0</v>
      </c>
      <c r="B788" s="40">
        <f t="shared" si="56"/>
        <v>43009</v>
      </c>
      <c r="C788">
        <v>10</v>
      </c>
      <c r="D788">
        <f t="shared" si="57"/>
        <v>2017</v>
      </c>
      <c r="E788" t="s">
        <v>435</v>
      </c>
      <c r="F788" t="s">
        <v>345</v>
      </c>
      <c r="G788" t="s">
        <v>37</v>
      </c>
      <c r="H788" t="s">
        <v>424</v>
      </c>
      <c r="I788">
        <v>0</v>
      </c>
      <c r="J788">
        <v>0</v>
      </c>
      <c r="K788">
        <v>0</v>
      </c>
      <c r="L788" s="8">
        <v>8394</v>
      </c>
      <c r="M788" s="8">
        <v>8394</v>
      </c>
    </row>
    <row r="789" spans="1:13" x14ac:dyDescent="0.25">
      <c r="A789">
        <v>0</v>
      </c>
      <c r="B789" s="40">
        <f t="shared" si="56"/>
        <v>43009</v>
      </c>
      <c r="C789">
        <v>10</v>
      </c>
      <c r="D789">
        <f t="shared" si="57"/>
        <v>2017</v>
      </c>
      <c r="E789" t="s">
        <v>435</v>
      </c>
      <c r="F789" t="s">
        <v>346</v>
      </c>
      <c r="G789" t="s">
        <v>37</v>
      </c>
      <c r="H789" t="s">
        <v>423</v>
      </c>
      <c r="I789">
        <v>63</v>
      </c>
      <c r="J789">
        <v>57</v>
      </c>
      <c r="K789">
        <v>120</v>
      </c>
      <c r="L789" s="8">
        <v>58866</v>
      </c>
      <c r="M789" s="8">
        <v>58986</v>
      </c>
    </row>
    <row r="790" spans="1:13" x14ac:dyDescent="0.25">
      <c r="A790">
        <v>0</v>
      </c>
      <c r="B790" s="40">
        <f t="shared" si="56"/>
        <v>43009</v>
      </c>
      <c r="C790">
        <v>10</v>
      </c>
      <c r="D790">
        <f t="shared" si="57"/>
        <v>2017</v>
      </c>
      <c r="E790" t="s">
        <v>435</v>
      </c>
      <c r="F790" t="s">
        <v>346</v>
      </c>
      <c r="G790" t="s">
        <v>37</v>
      </c>
      <c r="H790" t="s">
        <v>424</v>
      </c>
      <c r="I790">
        <v>0</v>
      </c>
      <c r="J790">
        <v>0</v>
      </c>
      <c r="K790">
        <v>0</v>
      </c>
      <c r="L790" s="8">
        <v>26699</v>
      </c>
      <c r="M790" s="8">
        <v>26699</v>
      </c>
    </row>
    <row r="791" spans="1:13" x14ac:dyDescent="0.25">
      <c r="A791">
        <v>1</v>
      </c>
      <c r="B791" s="40">
        <f t="shared" si="56"/>
        <v>43009</v>
      </c>
      <c r="C791">
        <v>10</v>
      </c>
      <c r="D791">
        <f t="shared" si="57"/>
        <v>2017</v>
      </c>
      <c r="E791" t="s">
        <v>435</v>
      </c>
      <c r="F791" t="s">
        <v>53</v>
      </c>
      <c r="G791" t="s">
        <v>37</v>
      </c>
      <c r="H791" t="s">
        <v>423</v>
      </c>
      <c r="I791">
        <v>4</v>
      </c>
      <c r="J791">
        <v>6</v>
      </c>
      <c r="K791">
        <v>10</v>
      </c>
      <c r="L791" s="8">
        <v>8105</v>
      </c>
      <c r="M791" s="8">
        <v>8115</v>
      </c>
    </row>
    <row r="792" spans="1:13" x14ac:dyDescent="0.25">
      <c r="A792">
        <v>1</v>
      </c>
      <c r="B792" s="40">
        <f t="shared" si="56"/>
        <v>43009</v>
      </c>
      <c r="C792">
        <v>10</v>
      </c>
      <c r="D792">
        <f t="shared" si="57"/>
        <v>2017</v>
      </c>
      <c r="E792" t="s">
        <v>435</v>
      </c>
      <c r="F792" t="s">
        <v>53</v>
      </c>
      <c r="G792" t="s">
        <v>37</v>
      </c>
      <c r="H792" t="s">
        <v>424</v>
      </c>
      <c r="I792">
        <v>0</v>
      </c>
      <c r="J792">
        <v>0</v>
      </c>
      <c r="K792">
        <v>0</v>
      </c>
      <c r="L792" s="8">
        <v>4803</v>
      </c>
      <c r="M792" s="8">
        <v>4803</v>
      </c>
    </row>
    <row r="793" spans="1:13" x14ac:dyDescent="0.25">
      <c r="A793">
        <v>0</v>
      </c>
      <c r="B793" s="40">
        <f t="shared" si="56"/>
        <v>43009</v>
      </c>
      <c r="C793">
        <v>10</v>
      </c>
      <c r="D793">
        <f t="shared" si="57"/>
        <v>2017</v>
      </c>
      <c r="E793" t="s">
        <v>435</v>
      </c>
      <c r="F793" t="s">
        <v>347</v>
      </c>
      <c r="G793" t="s">
        <v>37</v>
      </c>
      <c r="H793" t="s">
        <v>423</v>
      </c>
      <c r="I793">
        <v>90</v>
      </c>
      <c r="J793">
        <v>73</v>
      </c>
      <c r="K793">
        <v>163</v>
      </c>
      <c r="L793" s="8">
        <v>47026</v>
      </c>
      <c r="M793" s="8">
        <v>47189</v>
      </c>
    </row>
    <row r="794" spans="1:13" x14ac:dyDescent="0.25">
      <c r="A794">
        <v>0</v>
      </c>
      <c r="B794" s="40">
        <f t="shared" si="56"/>
        <v>43009</v>
      </c>
      <c r="C794">
        <v>10</v>
      </c>
      <c r="D794">
        <f t="shared" si="57"/>
        <v>2017</v>
      </c>
      <c r="E794" t="s">
        <v>435</v>
      </c>
      <c r="F794" t="s">
        <v>347</v>
      </c>
      <c r="G794" t="s">
        <v>37</v>
      </c>
      <c r="H794" t="s">
        <v>424</v>
      </c>
      <c r="I794">
        <v>0</v>
      </c>
      <c r="J794">
        <v>0</v>
      </c>
      <c r="K794">
        <v>0</v>
      </c>
      <c r="L794" s="8">
        <v>20663</v>
      </c>
      <c r="M794" s="8">
        <v>20663</v>
      </c>
    </row>
    <row r="795" spans="1:13" x14ac:dyDescent="0.25">
      <c r="A795">
        <v>0</v>
      </c>
      <c r="B795" s="40">
        <f t="shared" si="56"/>
        <v>43009</v>
      </c>
      <c r="C795">
        <v>10</v>
      </c>
      <c r="D795">
        <f t="shared" si="57"/>
        <v>2017</v>
      </c>
      <c r="E795" t="s">
        <v>435</v>
      </c>
      <c r="F795" t="s">
        <v>348</v>
      </c>
      <c r="G795" t="s">
        <v>37</v>
      </c>
      <c r="H795" t="s">
        <v>423</v>
      </c>
      <c r="I795">
        <v>8</v>
      </c>
      <c r="J795">
        <v>19</v>
      </c>
      <c r="K795">
        <v>27</v>
      </c>
      <c r="L795" s="8">
        <v>27177</v>
      </c>
      <c r="M795" s="8">
        <v>27204</v>
      </c>
    </row>
    <row r="796" spans="1:13" x14ac:dyDescent="0.25">
      <c r="A796">
        <v>0</v>
      </c>
      <c r="B796" s="40">
        <f t="shared" ref="B796:B859" si="58">DATE(D796,C796,1)</f>
        <v>43009</v>
      </c>
      <c r="C796">
        <v>10</v>
      </c>
      <c r="D796">
        <f t="shared" ref="D796:D859" si="59">VALUE(RIGHT(E796,4))</f>
        <v>2017</v>
      </c>
      <c r="E796" t="s">
        <v>435</v>
      </c>
      <c r="F796" t="s">
        <v>348</v>
      </c>
      <c r="G796" t="s">
        <v>37</v>
      </c>
      <c r="H796" t="s">
        <v>424</v>
      </c>
      <c r="I796">
        <v>0</v>
      </c>
      <c r="J796">
        <v>0</v>
      </c>
      <c r="K796">
        <v>0</v>
      </c>
      <c r="L796" s="8">
        <v>17379</v>
      </c>
      <c r="M796" s="8">
        <v>17379</v>
      </c>
    </row>
    <row r="797" spans="1:13" x14ac:dyDescent="0.25">
      <c r="A797">
        <v>0</v>
      </c>
      <c r="B797" s="40">
        <f t="shared" si="58"/>
        <v>43009</v>
      </c>
      <c r="C797">
        <v>10</v>
      </c>
      <c r="D797">
        <f t="shared" si="59"/>
        <v>2017</v>
      </c>
      <c r="E797" t="s">
        <v>435</v>
      </c>
      <c r="F797" t="s">
        <v>349</v>
      </c>
      <c r="G797" t="s">
        <v>37</v>
      </c>
      <c r="H797" t="s">
        <v>423</v>
      </c>
      <c r="I797">
        <v>22</v>
      </c>
      <c r="J797">
        <v>13</v>
      </c>
      <c r="K797">
        <v>35</v>
      </c>
      <c r="L797" s="8">
        <v>16105</v>
      </c>
      <c r="M797" s="8">
        <v>16140</v>
      </c>
    </row>
    <row r="798" spans="1:13" x14ac:dyDescent="0.25">
      <c r="A798">
        <v>0</v>
      </c>
      <c r="B798" s="40">
        <f t="shared" si="58"/>
        <v>43009</v>
      </c>
      <c r="C798">
        <v>10</v>
      </c>
      <c r="D798">
        <f t="shared" si="59"/>
        <v>2017</v>
      </c>
      <c r="E798" t="s">
        <v>435</v>
      </c>
      <c r="F798" t="s">
        <v>349</v>
      </c>
      <c r="G798" t="s">
        <v>37</v>
      </c>
      <c r="H798" t="s">
        <v>424</v>
      </c>
      <c r="I798">
        <v>0</v>
      </c>
      <c r="J798">
        <v>0</v>
      </c>
      <c r="K798">
        <v>0</v>
      </c>
      <c r="L798" s="8">
        <v>7962</v>
      </c>
      <c r="M798" s="8">
        <v>7962</v>
      </c>
    </row>
    <row r="799" spans="1:13" x14ac:dyDescent="0.25">
      <c r="A799">
        <v>0</v>
      </c>
      <c r="B799" s="40">
        <f t="shared" si="58"/>
        <v>43009</v>
      </c>
      <c r="C799">
        <v>10</v>
      </c>
      <c r="D799">
        <f t="shared" si="59"/>
        <v>2017</v>
      </c>
      <c r="E799" t="s">
        <v>435</v>
      </c>
      <c r="F799" t="s">
        <v>426</v>
      </c>
      <c r="G799" t="s">
        <v>37</v>
      </c>
      <c r="H799" t="s">
        <v>423</v>
      </c>
      <c r="I799">
        <v>5</v>
      </c>
      <c r="J799">
        <v>4</v>
      </c>
      <c r="K799">
        <v>9</v>
      </c>
      <c r="L799" s="8">
        <v>9886</v>
      </c>
      <c r="M799" s="8">
        <v>9895</v>
      </c>
    </row>
    <row r="800" spans="1:13" x14ac:dyDescent="0.25">
      <c r="A800">
        <v>0</v>
      </c>
      <c r="B800" s="40">
        <f t="shared" si="58"/>
        <v>43009</v>
      </c>
      <c r="C800">
        <v>10</v>
      </c>
      <c r="D800">
        <f t="shared" si="59"/>
        <v>2017</v>
      </c>
      <c r="E800" t="s">
        <v>435</v>
      </c>
      <c r="F800" t="s">
        <v>426</v>
      </c>
      <c r="G800" t="s">
        <v>37</v>
      </c>
      <c r="H800" t="s">
        <v>424</v>
      </c>
      <c r="I800">
        <v>0</v>
      </c>
      <c r="J800">
        <v>0</v>
      </c>
      <c r="K800">
        <v>0</v>
      </c>
      <c r="L800" s="8">
        <v>5955</v>
      </c>
      <c r="M800" s="8">
        <v>5955</v>
      </c>
    </row>
    <row r="801" spans="1:13" x14ac:dyDescent="0.25">
      <c r="A801">
        <v>0</v>
      </c>
      <c r="B801" s="40">
        <f t="shared" si="58"/>
        <v>43009</v>
      </c>
      <c r="C801">
        <v>10</v>
      </c>
      <c r="D801">
        <f t="shared" si="59"/>
        <v>2017</v>
      </c>
      <c r="E801" t="s">
        <v>435</v>
      </c>
      <c r="F801" t="s">
        <v>350</v>
      </c>
      <c r="G801" t="s">
        <v>37</v>
      </c>
      <c r="H801" t="s">
        <v>423</v>
      </c>
      <c r="I801" s="8">
        <v>1225</v>
      </c>
      <c r="J801" s="8">
        <v>1028</v>
      </c>
      <c r="K801" s="8">
        <v>2253</v>
      </c>
      <c r="L801" s="8">
        <v>546507</v>
      </c>
      <c r="M801" s="8">
        <v>548760</v>
      </c>
    </row>
    <row r="802" spans="1:13" x14ac:dyDescent="0.25">
      <c r="A802">
        <v>0</v>
      </c>
      <c r="B802" s="40">
        <f t="shared" si="58"/>
        <v>43009</v>
      </c>
      <c r="C802">
        <v>10</v>
      </c>
      <c r="D802">
        <f t="shared" si="59"/>
        <v>2017</v>
      </c>
      <c r="E802" t="s">
        <v>435</v>
      </c>
      <c r="F802" t="s">
        <v>350</v>
      </c>
      <c r="G802" t="s">
        <v>37</v>
      </c>
      <c r="H802" t="s">
        <v>424</v>
      </c>
      <c r="I802">
        <v>0</v>
      </c>
      <c r="J802">
        <v>0</v>
      </c>
      <c r="K802">
        <v>0</v>
      </c>
      <c r="L802" s="8">
        <v>142878</v>
      </c>
      <c r="M802" s="8">
        <v>142878</v>
      </c>
    </row>
    <row r="803" spans="1:13" x14ac:dyDescent="0.25">
      <c r="A803">
        <v>0</v>
      </c>
      <c r="B803" s="40">
        <f t="shared" si="58"/>
        <v>43009</v>
      </c>
      <c r="C803">
        <v>10</v>
      </c>
      <c r="D803">
        <f t="shared" si="59"/>
        <v>2017</v>
      </c>
      <c r="E803" t="s">
        <v>435</v>
      </c>
      <c r="F803" t="s">
        <v>41</v>
      </c>
      <c r="G803" t="s">
        <v>37</v>
      </c>
      <c r="H803" t="s">
        <v>423</v>
      </c>
      <c r="I803">
        <v>143</v>
      </c>
      <c r="J803">
        <v>47</v>
      </c>
      <c r="K803">
        <v>190</v>
      </c>
      <c r="L803" s="8">
        <v>14455</v>
      </c>
      <c r="M803" s="8">
        <v>14645</v>
      </c>
    </row>
    <row r="804" spans="1:13" x14ac:dyDescent="0.25">
      <c r="A804">
        <v>0</v>
      </c>
      <c r="B804" s="40">
        <f t="shared" si="58"/>
        <v>43009</v>
      </c>
      <c r="C804">
        <v>10</v>
      </c>
      <c r="D804">
        <f t="shared" si="59"/>
        <v>2017</v>
      </c>
      <c r="E804" t="s">
        <v>435</v>
      </c>
      <c r="F804" t="s">
        <v>41</v>
      </c>
      <c r="G804" t="s">
        <v>37</v>
      </c>
      <c r="H804" t="s">
        <v>424</v>
      </c>
      <c r="I804">
        <v>0</v>
      </c>
      <c r="J804">
        <v>0</v>
      </c>
      <c r="K804">
        <v>0</v>
      </c>
      <c r="L804" s="8">
        <v>5848</v>
      </c>
      <c r="M804" s="8">
        <v>5848</v>
      </c>
    </row>
    <row r="805" spans="1:13" x14ac:dyDescent="0.25">
      <c r="A805">
        <v>0</v>
      </c>
      <c r="B805" s="40">
        <f t="shared" si="58"/>
        <v>43009</v>
      </c>
      <c r="C805">
        <v>10</v>
      </c>
      <c r="D805">
        <f t="shared" si="59"/>
        <v>2017</v>
      </c>
      <c r="E805" t="s">
        <v>435</v>
      </c>
      <c r="F805" t="s">
        <v>351</v>
      </c>
      <c r="G805" t="s">
        <v>37</v>
      </c>
      <c r="H805" t="s">
        <v>423</v>
      </c>
      <c r="I805">
        <v>190</v>
      </c>
      <c r="J805">
        <v>151</v>
      </c>
      <c r="K805">
        <v>341</v>
      </c>
      <c r="L805" s="8">
        <v>92207</v>
      </c>
      <c r="M805" s="8">
        <v>92548</v>
      </c>
    </row>
    <row r="806" spans="1:13" x14ac:dyDescent="0.25">
      <c r="A806">
        <v>0</v>
      </c>
      <c r="B806" s="40">
        <f t="shared" si="58"/>
        <v>43009</v>
      </c>
      <c r="C806">
        <v>10</v>
      </c>
      <c r="D806">
        <f t="shared" si="59"/>
        <v>2017</v>
      </c>
      <c r="E806" t="s">
        <v>435</v>
      </c>
      <c r="F806" t="s">
        <v>351</v>
      </c>
      <c r="G806" t="s">
        <v>37</v>
      </c>
      <c r="H806" t="s">
        <v>424</v>
      </c>
      <c r="I806">
        <v>1</v>
      </c>
      <c r="J806">
        <v>0</v>
      </c>
      <c r="K806">
        <v>1</v>
      </c>
      <c r="L806" s="8">
        <v>32968</v>
      </c>
      <c r="M806" s="8">
        <v>32969</v>
      </c>
    </row>
    <row r="807" spans="1:13" x14ac:dyDescent="0.25">
      <c r="A807">
        <v>0</v>
      </c>
      <c r="B807" s="40">
        <f t="shared" si="58"/>
        <v>43009</v>
      </c>
      <c r="C807">
        <v>10</v>
      </c>
      <c r="D807">
        <f t="shared" si="59"/>
        <v>2017</v>
      </c>
      <c r="E807" t="s">
        <v>435</v>
      </c>
      <c r="F807" t="s">
        <v>352</v>
      </c>
      <c r="G807" t="s">
        <v>37</v>
      </c>
      <c r="H807" t="s">
        <v>423</v>
      </c>
      <c r="I807">
        <v>11</v>
      </c>
      <c r="J807">
        <v>7</v>
      </c>
      <c r="K807">
        <v>18</v>
      </c>
      <c r="L807" s="8">
        <v>8820</v>
      </c>
      <c r="M807" s="8">
        <v>8838</v>
      </c>
    </row>
    <row r="808" spans="1:13" x14ac:dyDescent="0.25">
      <c r="A808">
        <v>0</v>
      </c>
      <c r="B808" s="40">
        <f t="shared" si="58"/>
        <v>43009</v>
      </c>
      <c r="C808">
        <v>10</v>
      </c>
      <c r="D808">
        <f t="shared" si="59"/>
        <v>2017</v>
      </c>
      <c r="E808" t="s">
        <v>435</v>
      </c>
      <c r="F808" t="s">
        <v>352</v>
      </c>
      <c r="G808" t="s">
        <v>37</v>
      </c>
      <c r="H808" t="s">
        <v>424</v>
      </c>
      <c r="I808">
        <v>0</v>
      </c>
      <c r="J808">
        <v>0</v>
      </c>
      <c r="K808">
        <v>0</v>
      </c>
      <c r="L808" s="8">
        <v>4097</v>
      </c>
      <c r="M808" s="8">
        <v>4097</v>
      </c>
    </row>
    <row r="809" spans="1:13" x14ac:dyDescent="0.25">
      <c r="A809">
        <v>0</v>
      </c>
      <c r="B809" s="40">
        <f t="shared" si="58"/>
        <v>43009</v>
      </c>
      <c r="C809">
        <v>10</v>
      </c>
      <c r="D809">
        <f t="shared" si="59"/>
        <v>2017</v>
      </c>
      <c r="E809" t="s">
        <v>435</v>
      </c>
      <c r="F809" t="s">
        <v>146</v>
      </c>
      <c r="G809" t="s">
        <v>37</v>
      </c>
      <c r="H809" t="s">
        <v>423</v>
      </c>
      <c r="I809" s="8">
        <v>2072</v>
      </c>
      <c r="J809" s="8">
        <v>1112</v>
      </c>
      <c r="K809" s="8">
        <v>3184</v>
      </c>
      <c r="L809" s="8">
        <v>530487</v>
      </c>
      <c r="M809" s="8">
        <v>533671</v>
      </c>
    </row>
    <row r="810" spans="1:13" x14ac:dyDescent="0.25">
      <c r="A810">
        <v>0</v>
      </c>
      <c r="B810" s="40">
        <f t="shared" si="58"/>
        <v>43009</v>
      </c>
      <c r="C810">
        <v>10</v>
      </c>
      <c r="D810">
        <f t="shared" si="59"/>
        <v>2017</v>
      </c>
      <c r="E810" t="s">
        <v>435</v>
      </c>
      <c r="F810" t="s">
        <v>146</v>
      </c>
      <c r="G810" t="s">
        <v>37</v>
      </c>
      <c r="H810" t="s">
        <v>424</v>
      </c>
      <c r="I810">
        <v>1</v>
      </c>
      <c r="J810">
        <v>0</v>
      </c>
      <c r="K810">
        <v>1</v>
      </c>
      <c r="L810" s="8">
        <v>125437</v>
      </c>
      <c r="M810" s="8">
        <v>125438</v>
      </c>
    </row>
    <row r="811" spans="1:13" x14ac:dyDescent="0.25">
      <c r="A811">
        <v>1</v>
      </c>
      <c r="B811" s="40">
        <f t="shared" si="58"/>
        <v>43009</v>
      </c>
      <c r="C811">
        <v>10</v>
      </c>
      <c r="D811">
        <f t="shared" si="59"/>
        <v>2017</v>
      </c>
      <c r="E811" t="s">
        <v>435</v>
      </c>
      <c r="F811" t="s">
        <v>42</v>
      </c>
      <c r="G811" t="s">
        <v>37</v>
      </c>
      <c r="H811" t="s">
        <v>423</v>
      </c>
      <c r="I811">
        <v>330</v>
      </c>
      <c r="J811">
        <v>287</v>
      </c>
      <c r="K811">
        <v>617</v>
      </c>
      <c r="L811" s="8">
        <v>310142</v>
      </c>
      <c r="M811" s="8">
        <v>310759</v>
      </c>
    </row>
    <row r="812" spans="1:13" x14ac:dyDescent="0.25">
      <c r="A812">
        <v>1</v>
      </c>
      <c r="B812" s="40">
        <f t="shared" si="58"/>
        <v>43009</v>
      </c>
      <c r="C812">
        <v>10</v>
      </c>
      <c r="D812">
        <f t="shared" si="59"/>
        <v>2017</v>
      </c>
      <c r="E812" t="s">
        <v>435</v>
      </c>
      <c r="F812" t="s">
        <v>42</v>
      </c>
      <c r="G812" t="s">
        <v>37</v>
      </c>
      <c r="H812" t="s">
        <v>424</v>
      </c>
      <c r="I812">
        <v>1</v>
      </c>
      <c r="J812">
        <v>0</v>
      </c>
      <c r="K812">
        <v>1</v>
      </c>
      <c r="L812" s="8">
        <v>95878</v>
      </c>
      <c r="M812" s="8">
        <v>95879</v>
      </c>
    </row>
    <row r="813" spans="1:13" x14ac:dyDescent="0.25">
      <c r="A813">
        <v>1</v>
      </c>
      <c r="B813" s="40">
        <f t="shared" si="58"/>
        <v>43009</v>
      </c>
      <c r="C813">
        <v>10</v>
      </c>
      <c r="D813">
        <f t="shared" si="59"/>
        <v>2017</v>
      </c>
      <c r="E813" t="s">
        <v>435</v>
      </c>
      <c r="F813" t="s">
        <v>353</v>
      </c>
      <c r="G813" t="s">
        <v>37</v>
      </c>
      <c r="H813" t="s">
        <v>423</v>
      </c>
      <c r="I813">
        <v>12</v>
      </c>
      <c r="J813">
        <v>26</v>
      </c>
      <c r="K813">
        <v>38</v>
      </c>
      <c r="L813" s="8">
        <v>32749</v>
      </c>
      <c r="M813" s="8">
        <v>32787</v>
      </c>
    </row>
    <row r="814" spans="1:13" x14ac:dyDescent="0.25">
      <c r="A814">
        <v>1</v>
      </c>
      <c r="B814" s="40">
        <f t="shared" si="58"/>
        <v>43009</v>
      </c>
      <c r="C814">
        <v>10</v>
      </c>
      <c r="D814">
        <f t="shared" si="59"/>
        <v>2017</v>
      </c>
      <c r="E814" t="s">
        <v>435</v>
      </c>
      <c r="F814" t="s">
        <v>353</v>
      </c>
      <c r="G814" t="s">
        <v>37</v>
      </c>
      <c r="H814" t="s">
        <v>424</v>
      </c>
      <c r="I814">
        <v>0</v>
      </c>
      <c r="J814">
        <v>0</v>
      </c>
      <c r="K814">
        <v>0</v>
      </c>
      <c r="L814" s="8">
        <v>19344</v>
      </c>
      <c r="M814" s="8">
        <v>19344</v>
      </c>
    </row>
    <row r="815" spans="1:13" x14ac:dyDescent="0.25">
      <c r="A815">
        <v>0</v>
      </c>
      <c r="B815" s="40">
        <f t="shared" si="58"/>
        <v>43009</v>
      </c>
      <c r="C815">
        <v>10</v>
      </c>
      <c r="D815">
        <f t="shared" si="59"/>
        <v>2017</v>
      </c>
      <c r="E815" t="s">
        <v>435</v>
      </c>
      <c r="F815" t="s">
        <v>354</v>
      </c>
      <c r="G815" t="s">
        <v>37</v>
      </c>
      <c r="H815" t="s">
        <v>423</v>
      </c>
      <c r="I815">
        <v>526</v>
      </c>
      <c r="J815">
        <v>417</v>
      </c>
      <c r="K815">
        <v>943</v>
      </c>
      <c r="L815" s="8">
        <v>196379</v>
      </c>
      <c r="M815" s="8">
        <v>197322</v>
      </c>
    </row>
    <row r="816" spans="1:13" x14ac:dyDescent="0.25">
      <c r="A816">
        <v>0</v>
      </c>
      <c r="B816" s="40">
        <f t="shared" si="58"/>
        <v>43009</v>
      </c>
      <c r="C816">
        <v>10</v>
      </c>
      <c r="D816">
        <f t="shared" si="59"/>
        <v>2017</v>
      </c>
      <c r="E816" t="s">
        <v>435</v>
      </c>
      <c r="F816" t="s">
        <v>354</v>
      </c>
      <c r="G816" t="s">
        <v>37</v>
      </c>
      <c r="H816" t="s">
        <v>424</v>
      </c>
      <c r="I816">
        <v>0</v>
      </c>
      <c r="J816">
        <v>0</v>
      </c>
      <c r="K816">
        <v>0</v>
      </c>
      <c r="L816" s="8">
        <v>56072</v>
      </c>
      <c r="M816" s="8">
        <v>56072</v>
      </c>
    </row>
    <row r="817" spans="1:13" x14ac:dyDescent="0.25">
      <c r="A817">
        <v>0</v>
      </c>
      <c r="B817" s="40">
        <f t="shared" si="58"/>
        <v>43009</v>
      </c>
      <c r="C817">
        <v>10</v>
      </c>
      <c r="D817">
        <f t="shared" si="59"/>
        <v>2017</v>
      </c>
      <c r="E817" t="s">
        <v>435</v>
      </c>
      <c r="F817" t="s">
        <v>355</v>
      </c>
      <c r="G817" t="s">
        <v>37</v>
      </c>
      <c r="H817" t="s">
        <v>423</v>
      </c>
      <c r="I817">
        <v>2</v>
      </c>
      <c r="J817">
        <v>4</v>
      </c>
      <c r="K817">
        <v>6</v>
      </c>
      <c r="L817" s="8">
        <v>3006</v>
      </c>
      <c r="M817" s="8">
        <v>3012</v>
      </c>
    </row>
    <row r="818" spans="1:13" x14ac:dyDescent="0.25">
      <c r="A818">
        <v>0</v>
      </c>
      <c r="B818" s="40">
        <f t="shared" si="58"/>
        <v>43009</v>
      </c>
      <c r="C818">
        <v>10</v>
      </c>
      <c r="D818">
        <f t="shared" si="59"/>
        <v>2017</v>
      </c>
      <c r="E818" t="s">
        <v>435</v>
      </c>
      <c r="F818" t="s">
        <v>355</v>
      </c>
      <c r="G818" t="s">
        <v>37</v>
      </c>
      <c r="H818" t="s">
        <v>424</v>
      </c>
      <c r="I818">
        <v>0</v>
      </c>
      <c r="J818">
        <v>0</v>
      </c>
      <c r="K818">
        <v>0</v>
      </c>
      <c r="L818" s="8">
        <v>1764</v>
      </c>
      <c r="M818" s="8">
        <v>1764</v>
      </c>
    </row>
    <row r="819" spans="1:13" x14ac:dyDescent="0.25">
      <c r="A819">
        <v>0</v>
      </c>
      <c r="B819" s="40">
        <f t="shared" si="58"/>
        <v>43009</v>
      </c>
      <c r="C819">
        <v>10</v>
      </c>
      <c r="D819">
        <f t="shared" si="59"/>
        <v>2017</v>
      </c>
      <c r="E819" t="s">
        <v>435</v>
      </c>
      <c r="F819" t="s">
        <v>59</v>
      </c>
      <c r="G819" t="s">
        <v>37</v>
      </c>
      <c r="H819" t="s">
        <v>423</v>
      </c>
      <c r="I819">
        <v>29</v>
      </c>
      <c r="J819">
        <v>30</v>
      </c>
      <c r="K819">
        <v>59</v>
      </c>
      <c r="L819" s="8">
        <v>36223</v>
      </c>
      <c r="M819" s="8">
        <v>36282</v>
      </c>
    </row>
    <row r="820" spans="1:13" x14ac:dyDescent="0.25">
      <c r="A820">
        <v>0</v>
      </c>
      <c r="B820" s="40">
        <f t="shared" si="58"/>
        <v>43009</v>
      </c>
      <c r="C820">
        <v>10</v>
      </c>
      <c r="D820">
        <f t="shared" si="59"/>
        <v>2017</v>
      </c>
      <c r="E820" t="s">
        <v>435</v>
      </c>
      <c r="F820" t="s">
        <v>59</v>
      </c>
      <c r="G820" t="s">
        <v>37</v>
      </c>
      <c r="H820" t="s">
        <v>424</v>
      </c>
      <c r="I820">
        <v>0</v>
      </c>
      <c r="J820">
        <v>0</v>
      </c>
      <c r="K820">
        <v>0</v>
      </c>
      <c r="L820" s="8">
        <v>13769</v>
      </c>
      <c r="M820" s="8">
        <v>13769</v>
      </c>
    </row>
    <row r="821" spans="1:13" x14ac:dyDescent="0.25">
      <c r="A821">
        <v>0</v>
      </c>
      <c r="B821" s="40">
        <f t="shared" si="58"/>
        <v>43009</v>
      </c>
      <c r="C821">
        <v>10</v>
      </c>
      <c r="D821">
        <f t="shared" si="59"/>
        <v>2017</v>
      </c>
      <c r="E821" t="s">
        <v>435</v>
      </c>
      <c r="F821" t="s">
        <v>356</v>
      </c>
      <c r="G821" t="s">
        <v>37</v>
      </c>
      <c r="H821" t="s">
        <v>423</v>
      </c>
      <c r="I821">
        <v>556</v>
      </c>
      <c r="J821">
        <v>231</v>
      </c>
      <c r="K821">
        <v>787</v>
      </c>
      <c r="L821" s="8">
        <v>148279</v>
      </c>
      <c r="M821" s="8">
        <v>149066</v>
      </c>
    </row>
    <row r="822" spans="1:13" x14ac:dyDescent="0.25">
      <c r="A822">
        <v>0</v>
      </c>
      <c r="B822" s="40">
        <f t="shared" si="58"/>
        <v>43009</v>
      </c>
      <c r="C822">
        <v>10</v>
      </c>
      <c r="D822">
        <f t="shared" si="59"/>
        <v>2017</v>
      </c>
      <c r="E822" t="s">
        <v>435</v>
      </c>
      <c r="F822" t="s">
        <v>356</v>
      </c>
      <c r="G822" t="s">
        <v>37</v>
      </c>
      <c r="H822" t="s">
        <v>424</v>
      </c>
      <c r="I822">
        <v>2</v>
      </c>
      <c r="J822">
        <v>0</v>
      </c>
      <c r="K822">
        <v>2</v>
      </c>
      <c r="L822" s="8">
        <v>43270</v>
      </c>
      <c r="M822" s="8">
        <v>43272</v>
      </c>
    </row>
    <row r="823" spans="1:13" x14ac:dyDescent="0.25">
      <c r="A823">
        <v>1</v>
      </c>
      <c r="B823" s="40">
        <f t="shared" si="58"/>
        <v>43009</v>
      </c>
      <c r="C823">
        <v>10</v>
      </c>
      <c r="D823">
        <f t="shared" si="59"/>
        <v>2017</v>
      </c>
      <c r="E823" t="s">
        <v>435</v>
      </c>
      <c r="F823" t="s">
        <v>357</v>
      </c>
      <c r="G823" t="s">
        <v>37</v>
      </c>
      <c r="H823" t="s">
        <v>423</v>
      </c>
      <c r="I823">
        <v>13</v>
      </c>
      <c r="J823">
        <v>24</v>
      </c>
      <c r="K823">
        <v>37</v>
      </c>
      <c r="L823" s="8">
        <v>22825</v>
      </c>
      <c r="M823" s="8">
        <v>22862</v>
      </c>
    </row>
    <row r="824" spans="1:13" x14ac:dyDescent="0.25">
      <c r="A824">
        <v>1</v>
      </c>
      <c r="B824" s="40">
        <f t="shared" si="58"/>
        <v>43009</v>
      </c>
      <c r="C824">
        <v>10</v>
      </c>
      <c r="D824">
        <f t="shared" si="59"/>
        <v>2017</v>
      </c>
      <c r="E824" t="s">
        <v>435</v>
      </c>
      <c r="F824" t="s">
        <v>357</v>
      </c>
      <c r="G824" t="s">
        <v>37</v>
      </c>
      <c r="H824" t="s">
        <v>424</v>
      </c>
      <c r="I824">
        <v>0</v>
      </c>
      <c r="J824">
        <v>0</v>
      </c>
      <c r="K824">
        <v>0</v>
      </c>
      <c r="L824" s="8">
        <v>8711</v>
      </c>
      <c r="M824" s="8">
        <v>8711</v>
      </c>
    </row>
    <row r="825" spans="1:13" x14ac:dyDescent="0.25">
      <c r="A825">
        <v>0</v>
      </c>
      <c r="B825" s="40">
        <f t="shared" si="58"/>
        <v>43009</v>
      </c>
      <c r="C825">
        <v>10</v>
      </c>
      <c r="D825">
        <f t="shared" si="59"/>
        <v>2017</v>
      </c>
      <c r="E825" t="s">
        <v>435</v>
      </c>
      <c r="F825" t="s">
        <v>56</v>
      </c>
      <c r="G825" t="s">
        <v>37</v>
      </c>
      <c r="H825" t="s">
        <v>423</v>
      </c>
      <c r="I825">
        <v>67</v>
      </c>
      <c r="J825">
        <v>74</v>
      </c>
      <c r="K825">
        <v>141</v>
      </c>
      <c r="L825" s="8">
        <v>165651</v>
      </c>
      <c r="M825" s="8">
        <v>165792</v>
      </c>
    </row>
    <row r="826" spans="1:13" x14ac:dyDescent="0.25">
      <c r="A826">
        <v>0</v>
      </c>
      <c r="B826" s="40">
        <f t="shared" si="58"/>
        <v>43009</v>
      </c>
      <c r="C826">
        <v>10</v>
      </c>
      <c r="D826">
        <f t="shared" si="59"/>
        <v>2017</v>
      </c>
      <c r="E826" t="s">
        <v>435</v>
      </c>
      <c r="F826" t="s">
        <v>56</v>
      </c>
      <c r="G826" t="s">
        <v>37</v>
      </c>
      <c r="H826" t="s">
        <v>424</v>
      </c>
      <c r="I826">
        <v>0</v>
      </c>
      <c r="J826">
        <v>0</v>
      </c>
      <c r="K826">
        <v>0</v>
      </c>
      <c r="L826" s="8">
        <v>60186</v>
      </c>
      <c r="M826" s="8">
        <v>60186</v>
      </c>
    </row>
    <row r="827" spans="1:13" x14ac:dyDescent="0.25">
      <c r="A827">
        <v>0</v>
      </c>
      <c r="B827" s="40">
        <f t="shared" si="58"/>
        <v>43040</v>
      </c>
      <c r="C827">
        <v>11</v>
      </c>
      <c r="D827">
        <f t="shared" si="59"/>
        <v>2017</v>
      </c>
      <c r="E827" t="s">
        <v>436</v>
      </c>
      <c r="F827" t="s">
        <v>422</v>
      </c>
      <c r="G827" t="s">
        <v>37</v>
      </c>
      <c r="H827" t="s">
        <v>423</v>
      </c>
      <c r="I827">
        <v>0</v>
      </c>
      <c r="J827">
        <v>0</v>
      </c>
      <c r="K827">
        <v>0</v>
      </c>
      <c r="L827">
        <v>3</v>
      </c>
      <c r="M827">
        <v>3</v>
      </c>
    </row>
    <row r="828" spans="1:13" x14ac:dyDescent="0.25">
      <c r="A828">
        <v>0</v>
      </c>
      <c r="B828" s="40">
        <f t="shared" si="58"/>
        <v>43040</v>
      </c>
      <c r="C828">
        <v>11</v>
      </c>
      <c r="D828">
        <f t="shared" si="59"/>
        <v>2017</v>
      </c>
      <c r="E828" t="s">
        <v>436</v>
      </c>
      <c r="F828" t="s">
        <v>422</v>
      </c>
      <c r="G828" t="s">
        <v>37</v>
      </c>
      <c r="H828" t="s">
        <v>424</v>
      </c>
      <c r="I828">
        <v>0</v>
      </c>
      <c r="J828">
        <v>0</v>
      </c>
      <c r="K828">
        <v>0</v>
      </c>
      <c r="L828">
        <v>2</v>
      </c>
      <c r="M828">
        <v>2</v>
      </c>
    </row>
    <row r="829" spans="1:13" x14ac:dyDescent="0.25">
      <c r="A829">
        <v>1</v>
      </c>
      <c r="B829" s="40">
        <f t="shared" si="58"/>
        <v>43040</v>
      </c>
      <c r="C829">
        <v>11</v>
      </c>
      <c r="D829">
        <f t="shared" si="59"/>
        <v>2017</v>
      </c>
      <c r="E829" t="s">
        <v>436</v>
      </c>
      <c r="F829" t="s">
        <v>331</v>
      </c>
      <c r="G829" t="s">
        <v>37</v>
      </c>
      <c r="H829" t="s">
        <v>423</v>
      </c>
      <c r="I829">
        <v>4</v>
      </c>
      <c r="J829">
        <v>5</v>
      </c>
      <c r="K829">
        <v>9</v>
      </c>
      <c r="L829" s="8">
        <v>12616</v>
      </c>
      <c r="M829" s="8">
        <v>12625</v>
      </c>
    </row>
    <row r="830" spans="1:13" x14ac:dyDescent="0.25">
      <c r="A830">
        <v>1</v>
      </c>
      <c r="B830" s="40">
        <f t="shared" si="58"/>
        <v>43040</v>
      </c>
      <c r="C830">
        <v>11</v>
      </c>
      <c r="D830">
        <f t="shared" si="59"/>
        <v>2017</v>
      </c>
      <c r="E830" t="s">
        <v>436</v>
      </c>
      <c r="F830" t="s">
        <v>331</v>
      </c>
      <c r="G830" t="s">
        <v>37</v>
      </c>
      <c r="H830" t="s">
        <v>424</v>
      </c>
      <c r="I830">
        <v>0</v>
      </c>
      <c r="J830">
        <v>0</v>
      </c>
      <c r="K830">
        <v>0</v>
      </c>
      <c r="L830" s="8">
        <v>5355</v>
      </c>
      <c r="M830" s="8">
        <v>5355</v>
      </c>
    </row>
    <row r="831" spans="1:13" x14ac:dyDescent="0.25">
      <c r="A831">
        <v>1</v>
      </c>
      <c r="B831" s="40">
        <f t="shared" si="58"/>
        <v>43040</v>
      </c>
      <c r="C831">
        <v>11</v>
      </c>
      <c r="D831">
        <f t="shared" si="59"/>
        <v>2017</v>
      </c>
      <c r="E831" t="s">
        <v>436</v>
      </c>
      <c r="F831" t="s">
        <v>332</v>
      </c>
      <c r="G831" t="s">
        <v>37</v>
      </c>
      <c r="H831" t="s">
        <v>423</v>
      </c>
      <c r="I831">
        <v>8</v>
      </c>
      <c r="J831">
        <v>5</v>
      </c>
      <c r="K831">
        <v>13</v>
      </c>
      <c r="L831" s="8">
        <v>12898</v>
      </c>
      <c r="M831" s="8">
        <v>12911</v>
      </c>
    </row>
    <row r="832" spans="1:13" x14ac:dyDescent="0.25">
      <c r="A832">
        <v>1</v>
      </c>
      <c r="B832" s="40">
        <f t="shared" si="58"/>
        <v>43040</v>
      </c>
      <c r="C832">
        <v>11</v>
      </c>
      <c r="D832">
        <f t="shared" si="59"/>
        <v>2017</v>
      </c>
      <c r="E832" t="s">
        <v>436</v>
      </c>
      <c r="F832" t="s">
        <v>332</v>
      </c>
      <c r="G832" t="s">
        <v>37</v>
      </c>
      <c r="H832" t="s">
        <v>424</v>
      </c>
      <c r="I832">
        <v>0</v>
      </c>
      <c r="J832">
        <v>0</v>
      </c>
      <c r="K832">
        <v>0</v>
      </c>
      <c r="L832" s="8">
        <v>6846</v>
      </c>
      <c r="M832" s="8">
        <v>6846</v>
      </c>
    </row>
    <row r="833" spans="1:13" x14ac:dyDescent="0.25">
      <c r="A833">
        <v>0</v>
      </c>
      <c r="B833" s="40">
        <f t="shared" si="58"/>
        <v>43040</v>
      </c>
      <c r="C833">
        <v>11</v>
      </c>
      <c r="D833">
        <f t="shared" si="59"/>
        <v>2017</v>
      </c>
      <c r="E833" t="s">
        <v>436</v>
      </c>
      <c r="F833" t="s">
        <v>333</v>
      </c>
      <c r="G833" t="s">
        <v>37</v>
      </c>
      <c r="H833" t="s">
        <v>423</v>
      </c>
      <c r="I833">
        <v>174</v>
      </c>
      <c r="J833">
        <v>170</v>
      </c>
      <c r="K833">
        <v>344</v>
      </c>
      <c r="L833" s="8">
        <v>133727</v>
      </c>
      <c r="M833" s="8">
        <v>134071</v>
      </c>
    </row>
    <row r="834" spans="1:13" x14ac:dyDescent="0.25">
      <c r="A834">
        <v>0</v>
      </c>
      <c r="B834" s="40">
        <f t="shared" si="58"/>
        <v>43040</v>
      </c>
      <c r="C834">
        <v>11</v>
      </c>
      <c r="D834">
        <f t="shared" si="59"/>
        <v>2017</v>
      </c>
      <c r="E834" t="s">
        <v>436</v>
      </c>
      <c r="F834" t="s">
        <v>333</v>
      </c>
      <c r="G834" t="s">
        <v>37</v>
      </c>
      <c r="H834" t="s">
        <v>424</v>
      </c>
      <c r="I834">
        <v>0</v>
      </c>
      <c r="J834">
        <v>0</v>
      </c>
      <c r="K834">
        <v>0</v>
      </c>
      <c r="L834" s="8">
        <v>42092</v>
      </c>
      <c r="M834" s="8">
        <v>42092</v>
      </c>
    </row>
    <row r="835" spans="1:13" x14ac:dyDescent="0.25">
      <c r="A835">
        <v>0</v>
      </c>
      <c r="B835" s="40">
        <f t="shared" si="58"/>
        <v>43040</v>
      </c>
      <c r="C835">
        <v>11</v>
      </c>
      <c r="D835">
        <f t="shared" si="59"/>
        <v>2017</v>
      </c>
      <c r="E835" t="s">
        <v>436</v>
      </c>
      <c r="F835" t="s">
        <v>119</v>
      </c>
      <c r="G835" t="s">
        <v>37</v>
      </c>
      <c r="H835" t="s">
        <v>423</v>
      </c>
      <c r="I835">
        <v>97</v>
      </c>
      <c r="J835">
        <v>44</v>
      </c>
      <c r="K835">
        <v>141</v>
      </c>
      <c r="L835" s="8">
        <v>55030</v>
      </c>
      <c r="M835" s="8">
        <v>55171</v>
      </c>
    </row>
    <row r="836" spans="1:13" x14ac:dyDescent="0.25">
      <c r="A836">
        <v>0</v>
      </c>
      <c r="B836" s="40">
        <f t="shared" si="58"/>
        <v>43040</v>
      </c>
      <c r="C836">
        <v>11</v>
      </c>
      <c r="D836">
        <f t="shared" si="59"/>
        <v>2017</v>
      </c>
      <c r="E836" t="s">
        <v>436</v>
      </c>
      <c r="F836" t="s">
        <v>119</v>
      </c>
      <c r="G836" t="s">
        <v>37</v>
      </c>
      <c r="H836" t="s">
        <v>424</v>
      </c>
      <c r="I836">
        <v>0</v>
      </c>
      <c r="J836">
        <v>0</v>
      </c>
      <c r="K836">
        <v>0</v>
      </c>
      <c r="L836" s="8">
        <v>22403</v>
      </c>
      <c r="M836" s="8">
        <v>22403</v>
      </c>
    </row>
    <row r="837" spans="1:13" x14ac:dyDescent="0.25">
      <c r="A837">
        <v>0</v>
      </c>
      <c r="B837" s="40">
        <f t="shared" si="58"/>
        <v>43040</v>
      </c>
      <c r="C837">
        <v>11</v>
      </c>
      <c r="D837">
        <f t="shared" si="59"/>
        <v>2017</v>
      </c>
      <c r="E837" t="s">
        <v>436</v>
      </c>
      <c r="F837" t="s">
        <v>334</v>
      </c>
      <c r="G837" t="s">
        <v>37</v>
      </c>
      <c r="H837" t="s">
        <v>423</v>
      </c>
      <c r="I837">
        <v>116</v>
      </c>
      <c r="J837">
        <v>91</v>
      </c>
      <c r="K837">
        <v>207</v>
      </c>
      <c r="L837" s="8">
        <v>50613</v>
      </c>
      <c r="M837" s="8">
        <v>50820</v>
      </c>
    </row>
    <row r="838" spans="1:13" x14ac:dyDescent="0.25">
      <c r="A838">
        <v>0</v>
      </c>
      <c r="B838" s="40">
        <f t="shared" si="58"/>
        <v>43040</v>
      </c>
      <c r="C838">
        <v>11</v>
      </c>
      <c r="D838">
        <f t="shared" si="59"/>
        <v>2017</v>
      </c>
      <c r="E838" t="s">
        <v>436</v>
      </c>
      <c r="F838" t="s">
        <v>334</v>
      </c>
      <c r="G838" t="s">
        <v>37</v>
      </c>
      <c r="H838" t="s">
        <v>424</v>
      </c>
      <c r="I838">
        <v>0</v>
      </c>
      <c r="J838">
        <v>0</v>
      </c>
      <c r="K838">
        <v>0</v>
      </c>
      <c r="L838" s="8">
        <v>22062</v>
      </c>
      <c r="M838" s="8">
        <v>22062</v>
      </c>
    </row>
    <row r="839" spans="1:13" x14ac:dyDescent="0.25">
      <c r="A839">
        <v>0</v>
      </c>
      <c r="B839" s="40">
        <f t="shared" si="58"/>
        <v>43040</v>
      </c>
      <c r="C839">
        <v>11</v>
      </c>
      <c r="D839">
        <f t="shared" si="59"/>
        <v>2017</v>
      </c>
      <c r="E839" t="s">
        <v>436</v>
      </c>
      <c r="F839" t="s">
        <v>335</v>
      </c>
      <c r="G839" t="s">
        <v>37</v>
      </c>
      <c r="H839" t="s">
        <v>423</v>
      </c>
      <c r="I839">
        <v>927</v>
      </c>
      <c r="J839">
        <v>592</v>
      </c>
      <c r="K839" s="8">
        <v>1519</v>
      </c>
      <c r="L839" s="8">
        <v>310348</v>
      </c>
      <c r="M839" s="8">
        <v>311867</v>
      </c>
    </row>
    <row r="840" spans="1:13" x14ac:dyDescent="0.25">
      <c r="A840">
        <v>0</v>
      </c>
      <c r="B840" s="40">
        <f t="shared" si="58"/>
        <v>43040</v>
      </c>
      <c r="C840">
        <v>11</v>
      </c>
      <c r="D840">
        <f t="shared" si="59"/>
        <v>2017</v>
      </c>
      <c r="E840" t="s">
        <v>436</v>
      </c>
      <c r="F840" t="s">
        <v>335</v>
      </c>
      <c r="G840" t="s">
        <v>37</v>
      </c>
      <c r="H840" t="s">
        <v>424</v>
      </c>
      <c r="I840">
        <v>0</v>
      </c>
      <c r="J840">
        <v>0</v>
      </c>
      <c r="K840">
        <v>0</v>
      </c>
      <c r="L840" s="8">
        <v>80618</v>
      </c>
      <c r="M840" s="8">
        <v>80618</v>
      </c>
    </row>
    <row r="841" spans="1:13" x14ac:dyDescent="0.25">
      <c r="A841">
        <v>0</v>
      </c>
      <c r="B841" s="40">
        <f t="shared" si="58"/>
        <v>43040</v>
      </c>
      <c r="C841">
        <v>11</v>
      </c>
      <c r="D841">
        <f t="shared" si="59"/>
        <v>2017</v>
      </c>
      <c r="E841" t="s">
        <v>436</v>
      </c>
      <c r="F841" t="s">
        <v>44</v>
      </c>
      <c r="G841" t="s">
        <v>37</v>
      </c>
      <c r="H841" t="s">
        <v>423</v>
      </c>
      <c r="I841">
        <v>2</v>
      </c>
      <c r="J841">
        <v>1</v>
      </c>
      <c r="K841">
        <v>3</v>
      </c>
      <c r="L841" s="8">
        <v>2467</v>
      </c>
      <c r="M841" s="8">
        <v>2470</v>
      </c>
    </row>
    <row r="842" spans="1:13" x14ac:dyDescent="0.25">
      <c r="A842">
        <v>0</v>
      </c>
      <c r="B842" s="40">
        <f t="shared" si="58"/>
        <v>43040</v>
      </c>
      <c r="C842">
        <v>11</v>
      </c>
      <c r="D842">
        <f t="shared" si="59"/>
        <v>2017</v>
      </c>
      <c r="E842" t="s">
        <v>436</v>
      </c>
      <c r="F842" t="s">
        <v>44</v>
      </c>
      <c r="G842" t="s">
        <v>37</v>
      </c>
      <c r="H842" t="s">
        <v>424</v>
      </c>
      <c r="I842">
        <v>0</v>
      </c>
      <c r="J842">
        <v>0</v>
      </c>
      <c r="K842">
        <v>0</v>
      </c>
      <c r="L842" s="8">
        <v>1623</v>
      </c>
      <c r="M842" s="8">
        <v>1623</v>
      </c>
    </row>
    <row r="843" spans="1:13" x14ac:dyDescent="0.25">
      <c r="A843">
        <v>0</v>
      </c>
      <c r="B843" s="40">
        <f t="shared" si="58"/>
        <v>43040</v>
      </c>
      <c r="C843">
        <v>11</v>
      </c>
      <c r="D843">
        <f t="shared" si="59"/>
        <v>2017</v>
      </c>
      <c r="E843" t="s">
        <v>436</v>
      </c>
      <c r="F843" t="s">
        <v>336</v>
      </c>
      <c r="G843" t="s">
        <v>37</v>
      </c>
      <c r="H843" t="s">
        <v>423</v>
      </c>
      <c r="I843">
        <v>67</v>
      </c>
      <c r="J843">
        <v>73</v>
      </c>
      <c r="K843">
        <v>140</v>
      </c>
      <c r="L843" s="8">
        <v>72244</v>
      </c>
      <c r="M843" s="8">
        <v>72384</v>
      </c>
    </row>
    <row r="844" spans="1:13" x14ac:dyDescent="0.25">
      <c r="A844">
        <v>0</v>
      </c>
      <c r="B844" s="40">
        <f t="shared" si="58"/>
        <v>43040</v>
      </c>
      <c r="C844">
        <v>11</v>
      </c>
      <c r="D844">
        <f t="shared" si="59"/>
        <v>2017</v>
      </c>
      <c r="E844" t="s">
        <v>436</v>
      </c>
      <c r="F844" t="s">
        <v>336</v>
      </c>
      <c r="G844" t="s">
        <v>37</v>
      </c>
      <c r="H844" t="s">
        <v>424</v>
      </c>
      <c r="I844">
        <v>0</v>
      </c>
      <c r="J844">
        <v>0</v>
      </c>
      <c r="K844">
        <v>0</v>
      </c>
      <c r="L844" s="8">
        <v>29242</v>
      </c>
      <c r="M844" s="8">
        <v>29242</v>
      </c>
    </row>
    <row r="845" spans="1:13" x14ac:dyDescent="0.25">
      <c r="A845">
        <v>0</v>
      </c>
      <c r="B845" s="40">
        <f t="shared" si="58"/>
        <v>43040</v>
      </c>
      <c r="C845">
        <v>11</v>
      </c>
      <c r="D845">
        <f t="shared" si="59"/>
        <v>2017</v>
      </c>
      <c r="E845" t="s">
        <v>436</v>
      </c>
      <c r="F845" t="s">
        <v>125</v>
      </c>
      <c r="G845" t="s">
        <v>37</v>
      </c>
      <c r="H845" t="s">
        <v>423</v>
      </c>
      <c r="I845">
        <v>41</v>
      </c>
      <c r="J845">
        <v>29</v>
      </c>
      <c r="K845">
        <v>70</v>
      </c>
      <c r="L845" s="8">
        <v>28239</v>
      </c>
      <c r="M845" s="8">
        <v>28309</v>
      </c>
    </row>
    <row r="846" spans="1:13" x14ac:dyDescent="0.25">
      <c r="A846">
        <v>0</v>
      </c>
      <c r="B846" s="40">
        <f t="shared" si="58"/>
        <v>43040</v>
      </c>
      <c r="C846">
        <v>11</v>
      </c>
      <c r="D846">
        <f t="shared" si="59"/>
        <v>2017</v>
      </c>
      <c r="E846" t="s">
        <v>436</v>
      </c>
      <c r="F846" t="s">
        <v>125</v>
      </c>
      <c r="G846" t="s">
        <v>37</v>
      </c>
      <c r="H846" t="s">
        <v>424</v>
      </c>
      <c r="I846">
        <v>0</v>
      </c>
      <c r="J846">
        <v>0</v>
      </c>
      <c r="K846">
        <v>0</v>
      </c>
      <c r="L846" s="8">
        <v>12325</v>
      </c>
      <c r="M846" s="8">
        <v>12325</v>
      </c>
    </row>
    <row r="847" spans="1:13" x14ac:dyDescent="0.25">
      <c r="A847">
        <v>1</v>
      </c>
      <c r="B847" s="40">
        <f t="shared" si="58"/>
        <v>43040</v>
      </c>
      <c r="C847">
        <v>11</v>
      </c>
      <c r="D847">
        <f t="shared" si="59"/>
        <v>2017</v>
      </c>
      <c r="E847" t="s">
        <v>436</v>
      </c>
      <c r="F847" t="s">
        <v>337</v>
      </c>
      <c r="G847" t="s">
        <v>37</v>
      </c>
      <c r="H847" t="s">
        <v>423</v>
      </c>
      <c r="I847">
        <v>2</v>
      </c>
      <c r="J847">
        <v>3</v>
      </c>
      <c r="K847">
        <v>5</v>
      </c>
      <c r="L847" s="8">
        <v>4669</v>
      </c>
      <c r="M847" s="8">
        <v>4674</v>
      </c>
    </row>
    <row r="848" spans="1:13" x14ac:dyDescent="0.25">
      <c r="A848">
        <v>1</v>
      </c>
      <c r="B848" s="40">
        <f t="shared" si="58"/>
        <v>43040</v>
      </c>
      <c r="C848">
        <v>11</v>
      </c>
      <c r="D848">
        <f t="shared" si="59"/>
        <v>2017</v>
      </c>
      <c r="E848" t="s">
        <v>436</v>
      </c>
      <c r="F848" t="s">
        <v>337</v>
      </c>
      <c r="G848" t="s">
        <v>37</v>
      </c>
      <c r="H848" t="s">
        <v>424</v>
      </c>
      <c r="I848">
        <v>0</v>
      </c>
      <c r="J848">
        <v>0</v>
      </c>
      <c r="K848">
        <v>0</v>
      </c>
      <c r="L848" s="8">
        <v>3804</v>
      </c>
      <c r="M848" s="8">
        <v>3804</v>
      </c>
    </row>
    <row r="849" spans="1:13" x14ac:dyDescent="0.25">
      <c r="A849">
        <v>0</v>
      </c>
      <c r="B849" s="40">
        <f t="shared" si="58"/>
        <v>43040</v>
      </c>
      <c r="C849">
        <v>11</v>
      </c>
      <c r="D849">
        <f t="shared" si="59"/>
        <v>2017</v>
      </c>
      <c r="E849" t="s">
        <v>436</v>
      </c>
      <c r="F849" t="s">
        <v>105</v>
      </c>
      <c r="G849" t="s">
        <v>37</v>
      </c>
      <c r="H849" t="s">
        <v>423</v>
      </c>
      <c r="I849">
        <v>41</v>
      </c>
      <c r="J849">
        <v>50</v>
      </c>
      <c r="K849">
        <v>91</v>
      </c>
      <c r="L849" s="8">
        <v>58488</v>
      </c>
      <c r="M849" s="8">
        <v>58579</v>
      </c>
    </row>
    <row r="850" spans="1:13" x14ac:dyDescent="0.25">
      <c r="A850">
        <v>0</v>
      </c>
      <c r="B850" s="40">
        <f t="shared" si="58"/>
        <v>43040</v>
      </c>
      <c r="C850">
        <v>11</v>
      </c>
      <c r="D850">
        <f t="shared" si="59"/>
        <v>2017</v>
      </c>
      <c r="E850" t="s">
        <v>436</v>
      </c>
      <c r="F850" t="s">
        <v>105</v>
      </c>
      <c r="G850" t="s">
        <v>37</v>
      </c>
      <c r="H850" t="s">
        <v>424</v>
      </c>
      <c r="I850">
        <v>0</v>
      </c>
      <c r="J850">
        <v>0</v>
      </c>
      <c r="K850">
        <v>0</v>
      </c>
      <c r="L850" s="8">
        <v>19189</v>
      </c>
      <c r="M850" s="8">
        <v>19189</v>
      </c>
    </row>
    <row r="851" spans="1:13" x14ac:dyDescent="0.25">
      <c r="A851">
        <v>0</v>
      </c>
      <c r="B851" s="40">
        <f t="shared" si="58"/>
        <v>43040</v>
      </c>
      <c r="C851">
        <v>11</v>
      </c>
      <c r="D851">
        <f t="shared" si="59"/>
        <v>2017</v>
      </c>
      <c r="E851" t="s">
        <v>436</v>
      </c>
      <c r="F851" t="s">
        <v>338</v>
      </c>
      <c r="G851" t="s">
        <v>37</v>
      </c>
      <c r="H851" t="s">
        <v>423</v>
      </c>
      <c r="I851">
        <v>1</v>
      </c>
      <c r="J851">
        <v>1</v>
      </c>
      <c r="K851">
        <v>2</v>
      </c>
      <c r="L851" s="8">
        <v>1381</v>
      </c>
      <c r="M851" s="8">
        <v>1383</v>
      </c>
    </row>
    <row r="852" spans="1:13" x14ac:dyDescent="0.25">
      <c r="A852">
        <v>0</v>
      </c>
      <c r="B852" s="40">
        <f t="shared" si="58"/>
        <v>43040</v>
      </c>
      <c r="C852">
        <v>11</v>
      </c>
      <c r="D852">
        <f t="shared" si="59"/>
        <v>2017</v>
      </c>
      <c r="E852" t="s">
        <v>436</v>
      </c>
      <c r="F852" t="s">
        <v>338</v>
      </c>
      <c r="G852" t="s">
        <v>37</v>
      </c>
      <c r="H852" t="s">
        <v>424</v>
      </c>
      <c r="I852">
        <v>0</v>
      </c>
      <c r="J852">
        <v>0</v>
      </c>
      <c r="K852">
        <v>0</v>
      </c>
      <c r="L852">
        <v>990</v>
      </c>
      <c r="M852">
        <v>990</v>
      </c>
    </row>
    <row r="853" spans="1:13" x14ac:dyDescent="0.25">
      <c r="A853">
        <v>0</v>
      </c>
      <c r="B853" s="40">
        <f t="shared" si="58"/>
        <v>43040</v>
      </c>
      <c r="C853">
        <v>11</v>
      </c>
      <c r="D853">
        <f t="shared" si="59"/>
        <v>2017</v>
      </c>
      <c r="E853" t="s">
        <v>436</v>
      </c>
      <c r="F853" t="s">
        <v>339</v>
      </c>
      <c r="G853" t="s">
        <v>37</v>
      </c>
      <c r="H853" t="s">
        <v>423</v>
      </c>
      <c r="I853">
        <v>29</v>
      </c>
      <c r="J853">
        <v>41</v>
      </c>
      <c r="K853">
        <v>70</v>
      </c>
      <c r="L853" s="8">
        <v>64794</v>
      </c>
      <c r="M853" s="8">
        <v>64864</v>
      </c>
    </row>
    <row r="854" spans="1:13" x14ac:dyDescent="0.25">
      <c r="A854">
        <v>0</v>
      </c>
      <c r="B854" s="40">
        <f t="shared" si="58"/>
        <v>43040</v>
      </c>
      <c r="C854">
        <v>11</v>
      </c>
      <c r="D854">
        <f t="shared" si="59"/>
        <v>2017</v>
      </c>
      <c r="E854" t="s">
        <v>436</v>
      </c>
      <c r="F854" t="s">
        <v>339</v>
      </c>
      <c r="G854" t="s">
        <v>37</v>
      </c>
      <c r="H854" t="s">
        <v>424</v>
      </c>
      <c r="I854">
        <v>0</v>
      </c>
      <c r="J854">
        <v>0</v>
      </c>
      <c r="K854">
        <v>0</v>
      </c>
      <c r="L854" s="8">
        <v>27005</v>
      </c>
      <c r="M854" s="8">
        <v>27005</v>
      </c>
    </row>
    <row r="855" spans="1:13" x14ac:dyDescent="0.25">
      <c r="A855">
        <v>0</v>
      </c>
      <c r="B855" s="40">
        <f t="shared" si="58"/>
        <v>43040</v>
      </c>
      <c r="C855">
        <v>11</v>
      </c>
      <c r="D855">
        <f t="shared" si="59"/>
        <v>2017</v>
      </c>
      <c r="E855" t="s">
        <v>436</v>
      </c>
      <c r="F855" t="s">
        <v>425</v>
      </c>
      <c r="G855" t="s">
        <v>37</v>
      </c>
      <c r="H855" t="s">
        <v>423</v>
      </c>
      <c r="I855">
        <v>58</v>
      </c>
      <c r="J855">
        <v>52</v>
      </c>
      <c r="K855">
        <v>110</v>
      </c>
      <c r="L855" s="8">
        <v>47738</v>
      </c>
      <c r="M855" s="8">
        <v>47848</v>
      </c>
    </row>
    <row r="856" spans="1:13" x14ac:dyDescent="0.25">
      <c r="A856">
        <v>0</v>
      </c>
      <c r="B856" s="40">
        <f t="shared" si="58"/>
        <v>43040</v>
      </c>
      <c r="C856">
        <v>11</v>
      </c>
      <c r="D856">
        <f t="shared" si="59"/>
        <v>2017</v>
      </c>
      <c r="E856" t="s">
        <v>436</v>
      </c>
      <c r="F856" t="s">
        <v>425</v>
      </c>
      <c r="G856" t="s">
        <v>37</v>
      </c>
      <c r="H856" t="s">
        <v>424</v>
      </c>
      <c r="I856">
        <v>0</v>
      </c>
      <c r="J856">
        <v>0</v>
      </c>
      <c r="K856">
        <v>0</v>
      </c>
      <c r="L856" s="8">
        <v>21008</v>
      </c>
      <c r="M856" s="8">
        <v>21008</v>
      </c>
    </row>
    <row r="857" spans="1:13" x14ac:dyDescent="0.25">
      <c r="A857">
        <v>0</v>
      </c>
      <c r="B857" s="40">
        <f t="shared" si="58"/>
        <v>43040</v>
      </c>
      <c r="C857">
        <v>11</v>
      </c>
      <c r="D857">
        <f t="shared" si="59"/>
        <v>2017</v>
      </c>
      <c r="E857" t="s">
        <v>436</v>
      </c>
      <c r="F857" t="s">
        <v>341</v>
      </c>
      <c r="G857" t="s">
        <v>37</v>
      </c>
      <c r="H857" t="s">
        <v>423</v>
      </c>
      <c r="I857">
        <v>172</v>
      </c>
      <c r="J857">
        <v>173</v>
      </c>
      <c r="K857">
        <v>345</v>
      </c>
      <c r="L857" s="8">
        <v>64939</v>
      </c>
      <c r="M857" s="8">
        <v>65284</v>
      </c>
    </row>
    <row r="858" spans="1:13" x14ac:dyDescent="0.25">
      <c r="A858">
        <v>0</v>
      </c>
      <c r="B858" s="40">
        <f t="shared" si="58"/>
        <v>43040</v>
      </c>
      <c r="C858">
        <v>11</v>
      </c>
      <c r="D858">
        <f t="shared" si="59"/>
        <v>2017</v>
      </c>
      <c r="E858" t="s">
        <v>436</v>
      </c>
      <c r="F858" t="s">
        <v>341</v>
      </c>
      <c r="G858" t="s">
        <v>37</v>
      </c>
      <c r="H858" t="s">
        <v>424</v>
      </c>
      <c r="I858">
        <v>0</v>
      </c>
      <c r="J858">
        <v>0</v>
      </c>
      <c r="K858">
        <v>0</v>
      </c>
      <c r="L858" s="8">
        <v>21896</v>
      </c>
      <c r="M858" s="8">
        <v>21896</v>
      </c>
    </row>
    <row r="859" spans="1:13" x14ac:dyDescent="0.25">
      <c r="A859">
        <v>0</v>
      </c>
      <c r="B859" s="40">
        <f t="shared" si="58"/>
        <v>43040</v>
      </c>
      <c r="C859">
        <v>11</v>
      </c>
      <c r="D859">
        <f t="shared" si="59"/>
        <v>2017</v>
      </c>
      <c r="E859" t="s">
        <v>436</v>
      </c>
      <c r="F859" t="s">
        <v>126</v>
      </c>
      <c r="G859" t="s">
        <v>37</v>
      </c>
      <c r="H859" t="s">
        <v>423</v>
      </c>
      <c r="I859">
        <v>134</v>
      </c>
      <c r="J859">
        <v>79</v>
      </c>
      <c r="K859">
        <v>213</v>
      </c>
      <c r="L859" s="8">
        <v>25377</v>
      </c>
      <c r="M859" s="8">
        <v>25590</v>
      </c>
    </row>
    <row r="860" spans="1:13" x14ac:dyDescent="0.25">
      <c r="A860">
        <v>0</v>
      </c>
      <c r="B860" s="40">
        <f t="shared" ref="B860:B923" si="60">DATE(D860,C860,1)</f>
        <v>43040</v>
      </c>
      <c r="C860">
        <v>11</v>
      </c>
      <c r="D860">
        <f t="shared" ref="D860:D923" si="61">VALUE(RIGHT(E860,4))</f>
        <v>2017</v>
      </c>
      <c r="E860" t="s">
        <v>436</v>
      </c>
      <c r="F860" t="s">
        <v>126</v>
      </c>
      <c r="G860" t="s">
        <v>37</v>
      </c>
      <c r="H860" t="s">
        <v>424</v>
      </c>
      <c r="I860">
        <v>0</v>
      </c>
      <c r="J860">
        <v>0</v>
      </c>
      <c r="K860">
        <v>0</v>
      </c>
      <c r="L860" s="8">
        <v>9945</v>
      </c>
      <c r="M860" s="8">
        <v>9945</v>
      </c>
    </row>
    <row r="861" spans="1:13" x14ac:dyDescent="0.25">
      <c r="A861">
        <v>0</v>
      </c>
      <c r="B861" s="40">
        <f t="shared" si="60"/>
        <v>43040</v>
      </c>
      <c r="C861">
        <v>11</v>
      </c>
      <c r="D861">
        <f t="shared" si="61"/>
        <v>2017</v>
      </c>
      <c r="E861" t="s">
        <v>436</v>
      </c>
      <c r="F861" t="s">
        <v>342</v>
      </c>
      <c r="G861" t="s">
        <v>37</v>
      </c>
      <c r="H861" t="s">
        <v>423</v>
      </c>
      <c r="I861" s="8">
        <v>11409</v>
      </c>
      <c r="J861" s="8">
        <v>4842</v>
      </c>
      <c r="K861" s="8">
        <v>16251</v>
      </c>
      <c r="L861" s="8">
        <v>1380809</v>
      </c>
      <c r="M861" s="8">
        <v>1397060</v>
      </c>
    </row>
    <row r="862" spans="1:13" x14ac:dyDescent="0.25">
      <c r="A862">
        <v>0</v>
      </c>
      <c r="B862" s="40">
        <f t="shared" si="60"/>
        <v>43040</v>
      </c>
      <c r="C862">
        <v>11</v>
      </c>
      <c r="D862">
        <f t="shared" si="61"/>
        <v>2017</v>
      </c>
      <c r="E862" t="s">
        <v>436</v>
      </c>
      <c r="F862" t="s">
        <v>342</v>
      </c>
      <c r="G862" t="s">
        <v>37</v>
      </c>
      <c r="H862" t="s">
        <v>424</v>
      </c>
      <c r="I862">
        <v>7</v>
      </c>
      <c r="J862">
        <v>1</v>
      </c>
      <c r="K862">
        <v>8</v>
      </c>
      <c r="L862" s="8">
        <v>187531</v>
      </c>
      <c r="M862" s="8">
        <v>187539</v>
      </c>
    </row>
    <row r="863" spans="1:13" x14ac:dyDescent="0.25">
      <c r="A863">
        <v>0</v>
      </c>
      <c r="B863" s="40">
        <f t="shared" si="60"/>
        <v>43040</v>
      </c>
      <c r="C863">
        <v>11</v>
      </c>
      <c r="D863">
        <f t="shared" si="61"/>
        <v>2017</v>
      </c>
      <c r="E863" t="s">
        <v>436</v>
      </c>
      <c r="F863" t="s">
        <v>343</v>
      </c>
      <c r="G863" t="s">
        <v>37</v>
      </c>
      <c r="H863" t="s">
        <v>423</v>
      </c>
      <c r="I863">
        <v>772</v>
      </c>
      <c r="J863">
        <v>381</v>
      </c>
      <c r="K863" s="8">
        <v>1153</v>
      </c>
      <c r="L863" s="8">
        <v>182271</v>
      </c>
      <c r="M863" s="8">
        <v>183424</v>
      </c>
    </row>
    <row r="864" spans="1:13" x14ac:dyDescent="0.25">
      <c r="A864">
        <v>0</v>
      </c>
      <c r="B864" s="40">
        <f t="shared" si="60"/>
        <v>43040</v>
      </c>
      <c r="C864">
        <v>11</v>
      </c>
      <c r="D864">
        <f t="shared" si="61"/>
        <v>2017</v>
      </c>
      <c r="E864" t="s">
        <v>436</v>
      </c>
      <c r="F864" t="s">
        <v>343</v>
      </c>
      <c r="G864" t="s">
        <v>37</v>
      </c>
      <c r="H864" t="s">
        <v>424</v>
      </c>
      <c r="I864">
        <v>1</v>
      </c>
      <c r="J864">
        <v>0</v>
      </c>
      <c r="K864">
        <v>1</v>
      </c>
      <c r="L864" s="8">
        <v>54733</v>
      </c>
      <c r="M864" s="8">
        <v>54734</v>
      </c>
    </row>
    <row r="865" spans="1:13" x14ac:dyDescent="0.25">
      <c r="A865">
        <v>0</v>
      </c>
      <c r="B865" s="40">
        <f t="shared" si="60"/>
        <v>43040</v>
      </c>
      <c r="C865">
        <v>11</v>
      </c>
      <c r="D865">
        <f t="shared" si="61"/>
        <v>2017</v>
      </c>
      <c r="E865" t="s">
        <v>436</v>
      </c>
      <c r="F865" t="s">
        <v>344</v>
      </c>
      <c r="G865" t="s">
        <v>37</v>
      </c>
      <c r="H865" t="s">
        <v>423</v>
      </c>
      <c r="I865">
        <v>50</v>
      </c>
      <c r="J865">
        <v>33</v>
      </c>
      <c r="K865">
        <v>83</v>
      </c>
      <c r="L865" s="8">
        <v>30313</v>
      </c>
      <c r="M865" s="8">
        <v>30396</v>
      </c>
    </row>
    <row r="866" spans="1:13" x14ac:dyDescent="0.25">
      <c r="A866">
        <v>0</v>
      </c>
      <c r="B866" s="40">
        <f t="shared" si="60"/>
        <v>43040</v>
      </c>
      <c r="C866">
        <v>11</v>
      </c>
      <c r="D866">
        <f t="shared" si="61"/>
        <v>2017</v>
      </c>
      <c r="E866" t="s">
        <v>436</v>
      </c>
      <c r="F866" t="s">
        <v>344</v>
      </c>
      <c r="G866" t="s">
        <v>37</v>
      </c>
      <c r="H866" t="s">
        <v>424</v>
      </c>
      <c r="I866">
        <v>0</v>
      </c>
      <c r="J866">
        <v>0</v>
      </c>
      <c r="K866">
        <v>0</v>
      </c>
      <c r="L866" s="8">
        <v>14815</v>
      </c>
      <c r="M866" s="8">
        <v>14815</v>
      </c>
    </row>
    <row r="867" spans="1:13" x14ac:dyDescent="0.25">
      <c r="A867">
        <v>0</v>
      </c>
      <c r="B867" s="40">
        <f t="shared" si="60"/>
        <v>43040</v>
      </c>
      <c r="C867">
        <v>11</v>
      </c>
      <c r="D867">
        <f t="shared" si="61"/>
        <v>2017</v>
      </c>
      <c r="E867" t="s">
        <v>436</v>
      </c>
      <c r="F867" t="s">
        <v>345</v>
      </c>
      <c r="G867" t="s">
        <v>37</v>
      </c>
      <c r="H867" t="s">
        <v>423</v>
      </c>
      <c r="I867">
        <v>27</v>
      </c>
      <c r="J867">
        <v>29</v>
      </c>
      <c r="K867">
        <v>56</v>
      </c>
      <c r="L867" s="8">
        <v>15461</v>
      </c>
      <c r="M867" s="8">
        <v>15517</v>
      </c>
    </row>
    <row r="868" spans="1:13" x14ac:dyDescent="0.25">
      <c r="A868">
        <v>0</v>
      </c>
      <c r="B868" s="40">
        <f t="shared" si="60"/>
        <v>43040</v>
      </c>
      <c r="C868">
        <v>11</v>
      </c>
      <c r="D868">
        <f t="shared" si="61"/>
        <v>2017</v>
      </c>
      <c r="E868" t="s">
        <v>436</v>
      </c>
      <c r="F868" t="s">
        <v>345</v>
      </c>
      <c r="G868" t="s">
        <v>37</v>
      </c>
      <c r="H868" t="s">
        <v>424</v>
      </c>
      <c r="I868">
        <v>0</v>
      </c>
      <c r="J868">
        <v>0</v>
      </c>
      <c r="K868">
        <v>0</v>
      </c>
      <c r="L868" s="8">
        <v>8395</v>
      </c>
      <c r="M868" s="8">
        <v>8395</v>
      </c>
    </row>
    <row r="869" spans="1:13" x14ac:dyDescent="0.25">
      <c r="A869">
        <v>0</v>
      </c>
      <c r="B869" s="40">
        <f t="shared" si="60"/>
        <v>43040</v>
      </c>
      <c r="C869">
        <v>11</v>
      </c>
      <c r="D869">
        <f t="shared" si="61"/>
        <v>2017</v>
      </c>
      <c r="E869" t="s">
        <v>436</v>
      </c>
      <c r="F869" t="s">
        <v>346</v>
      </c>
      <c r="G869" t="s">
        <v>37</v>
      </c>
      <c r="H869" t="s">
        <v>423</v>
      </c>
      <c r="I869">
        <v>63</v>
      </c>
      <c r="J869">
        <v>55</v>
      </c>
      <c r="K869">
        <v>118</v>
      </c>
      <c r="L869" s="8">
        <v>58982</v>
      </c>
      <c r="M869" s="8">
        <v>59100</v>
      </c>
    </row>
    <row r="870" spans="1:13" x14ac:dyDescent="0.25">
      <c r="A870">
        <v>0</v>
      </c>
      <c r="B870" s="40">
        <f t="shared" si="60"/>
        <v>43040</v>
      </c>
      <c r="C870">
        <v>11</v>
      </c>
      <c r="D870">
        <f t="shared" si="61"/>
        <v>2017</v>
      </c>
      <c r="E870" t="s">
        <v>436</v>
      </c>
      <c r="F870" t="s">
        <v>346</v>
      </c>
      <c r="G870" t="s">
        <v>37</v>
      </c>
      <c r="H870" t="s">
        <v>424</v>
      </c>
      <c r="I870">
        <v>0</v>
      </c>
      <c r="J870">
        <v>0</v>
      </c>
      <c r="K870">
        <v>0</v>
      </c>
      <c r="L870" s="8">
        <v>26689</v>
      </c>
      <c r="M870" s="8">
        <v>26689</v>
      </c>
    </row>
    <row r="871" spans="1:13" x14ac:dyDescent="0.25">
      <c r="A871">
        <v>1</v>
      </c>
      <c r="B871" s="40">
        <f t="shared" si="60"/>
        <v>43040</v>
      </c>
      <c r="C871">
        <v>11</v>
      </c>
      <c r="D871">
        <f t="shared" si="61"/>
        <v>2017</v>
      </c>
      <c r="E871" t="s">
        <v>436</v>
      </c>
      <c r="F871" t="s">
        <v>53</v>
      </c>
      <c r="G871" t="s">
        <v>37</v>
      </c>
      <c r="H871" t="s">
        <v>423</v>
      </c>
      <c r="I871">
        <v>4</v>
      </c>
      <c r="J871">
        <v>6</v>
      </c>
      <c r="K871">
        <v>10</v>
      </c>
      <c r="L871" s="8">
        <v>8090</v>
      </c>
      <c r="M871" s="8">
        <v>8100</v>
      </c>
    </row>
    <row r="872" spans="1:13" x14ac:dyDescent="0.25">
      <c r="A872">
        <v>1</v>
      </c>
      <c r="B872" s="40">
        <f t="shared" si="60"/>
        <v>43040</v>
      </c>
      <c r="C872">
        <v>11</v>
      </c>
      <c r="D872">
        <f t="shared" si="61"/>
        <v>2017</v>
      </c>
      <c r="E872" t="s">
        <v>436</v>
      </c>
      <c r="F872" t="s">
        <v>53</v>
      </c>
      <c r="G872" t="s">
        <v>37</v>
      </c>
      <c r="H872" t="s">
        <v>424</v>
      </c>
      <c r="I872">
        <v>0</v>
      </c>
      <c r="J872">
        <v>0</v>
      </c>
      <c r="K872">
        <v>0</v>
      </c>
      <c r="L872" s="8">
        <v>4802</v>
      </c>
      <c r="M872" s="8">
        <v>4802</v>
      </c>
    </row>
    <row r="873" spans="1:13" x14ac:dyDescent="0.25">
      <c r="A873">
        <v>0</v>
      </c>
      <c r="B873" s="40">
        <f t="shared" si="60"/>
        <v>43040</v>
      </c>
      <c r="C873">
        <v>11</v>
      </c>
      <c r="D873">
        <f t="shared" si="61"/>
        <v>2017</v>
      </c>
      <c r="E873" t="s">
        <v>436</v>
      </c>
      <c r="F873" t="s">
        <v>347</v>
      </c>
      <c r="G873" t="s">
        <v>37</v>
      </c>
      <c r="H873" t="s">
        <v>423</v>
      </c>
      <c r="I873">
        <v>94</v>
      </c>
      <c r="J873">
        <v>71</v>
      </c>
      <c r="K873">
        <v>165</v>
      </c>
      <c r="L873" s="8">
        <v>47116</v>
      </c>
      <c r="M873" s="8">
        <v>47281</v>
      </c>
    </row>
    <row r="874" spans="1:13" x14ac:dyDescent="0.25">
      <c r="A874">
        <v>0</v>
      </c>
      <c r="B874" s="40">
        <f t="shared" si="60"/>
        <v>43040</v>
      </c>
      <c r="C874">
        <v>11</v>
      </c>
      <c r="D874">
        <f t="shared" si="61"/>
        <v>2017</v>
      </c>
      <c r="E874" t="s">
        <v>436</v>
      </c>
      <c r="F874" t="s">
        <v>347</v>
      </c>
      <c r="G874" t="s">
        <v>37</v>
      </c>
      <c r="H874" t="s">
        <v>424</v>
      </c>
      <c r="I874">
        <v>0</v>
      </c>
      <c r="J874">
        <v>0</v>
      </c>
      <c r="K874">
        <v>0</v>
      </c>
      <c r="L874" s="8">
        <v>20712</v>
      </c>
      <c r="M874" s="8">
        <v>20712</v>
      </c>
    </row>
    <row r="875" spans="1:13" x14ac:dyDescent="0.25">
      <c r="A875">
        <v>0</v>
      </c>
      <c r="B875" s="40">
        <f t="shared" si="60"/>
        <v>43040</v>
      </c>
      <c r="C875">
        <v>11</v>
      </c>
      <c r="D875">
        <f t="shared" si="61"/>
        <v>2017</v>
      </c>
      <c r="E875" t="s">
        <v>436</v>
      </c>
      <c r="F875" t="s">
        <v>348</v>
      </c>
      <c r="G875" t="s">
        <v>37</v>
      </c>
      <c r="H875" t="s">
        <v>423</v>
      </c>
      <c r="I875">
        <v>8</v>
      </c>
      <c r="J875">
        <v>19</v>
      </c>
      <c r="K875">
        <v>27</v>
      </c>
      <c r="L875" s="8">
        <v>27163</v>
      </c>
      <c r="M875" s="8">
        <v>27190</v>
      </c>
    </row>
    <row r="876" spans="1:13" x14ac:dyDescent="0.25">
      <c r="A876">
        <v>0</v>
      </c>
      <c r="B876" s="40">
        <f t="shared" si="60"/>
        <v>43040</v>
      </c>
      <c r="C876">
        <v>11</v>
      </c>
      <c r="D876">
        <f t="shared" si="61"/>
        <v>2017</v>
      </c>
      <c r="E876" t="s">
        <v>436</v>
      </c>
      <c r="F876" t="s">
        <v>348</v>
      </c>
      <c r="G876" t="s">
        <v>37</v>
      </c>
      <c r="H876" t="s">
        <v>424</v>
      </c>
      <c r="I876">
        <v>0</v>
      </c>
      <c r="J876">
        <v>0</v>
      </c>
      <c r="K876">
        <v>0</v>
      </c>
      <c r="L876" s="8">
        <v>17362</v>
      </c>
      <c r="M876" s="8">
        <v>17362</v>
      </c>
    </row>
    <row r="877" spans="1:13" x14ac:dyDescent="0.25">
      <c r="A877">
        <v>0</v>
      </c>
      <c r="B877" s="40">
        <f t="shared" si="60"/>
        <v>43040</v>
      </c>
      <c r="C877">
        <v>11</v>
      </c>
      <c r="D877">
        <f t="shared" si="61"/>
        <v>2017</v>
      </c>
      <c r="E877" t="s">
        <v>436</v>
      </c>
      <c r="F877" t="s">
        <v>349</v>
      </c>
      <c r="G877" t="s">
        <v>37</v>
      </c>
      <c r="H877" t="s">
        <v>423</v>
      </c>
      <c r="I877">
        <v>23</v>
      </c>
      <c r="J877">
        <v>14</v>
      </c>
      <c r="K877">
        <v>37</v>
      </c>
      <c r="L877" s="8">
        <v>16105</v>
      </c>
      <c r="M877" s="8">
        <v>16142</v>
      </c>
    </row>
    <row r="878" spans="1:13" x14ac:dyDescent="0.25">
      <c r="A878">
        <v>0</v>
      </c>
      <c r="B878" s="40">
        <f t="shared" si="60"/>
        <v>43040</v>
      </c>
      <c r="C878">
        <v>11</v>
      </c>
      <c r="D878">
        <f t="shared" si="61"/>
        <v>2017</v>
      </c>
      <c r="E878" t="s">
        <v>436</v>
      </c>
      <c r="F878" t="s">
        <v>349</v>
      </c>
      <c r="G878" t="s">
        <v>37</v>
      </c>
      <c r="H878" t="s">
        <v>424</v>
      </c>
      <c r="I878">
        <v>0</v>
      </c>
      <c r="J878">
        <v>0</v>
      </c>
      <c r="K878">
        <v>0</v>
      </c>
      <c r="L878" s="8">
        <v>7971</v>
      </c>
      <c r="M878" s="8">
        <v>7971</v>
      </c>
    </row>
    <row r="879" spans="1:13" x14ac:dyDescent="0.25">
      <c r="A879">
        <v>0</v>
      </c>
      <c r="B879" s="40">
        <f t="shared" si="60"/>
        <v>43040</v>
      </c>
      <c r="C879">
        <v>11</v>
      </c>
      <c r="D879">
        <f t="shared" si="61"/>
        <v>2017</v>
      </c>
      <c r="E879" t="s">
        <v>436</v>
      </c>
      <c r="F879" t="s">
        <v>426</v>
      </c>
      <c r="G879" t="s">
        <v>37</v>
      </c>
      <c r="H879" t="s">
        <v>423</v>
      </c>
      <c r="I879">
        <v>5</v>
      </c>
      <c r="J879">
        <v>4</v>
      </c>
      <c r="K879">
        <v>9</v>
      </c>
      <c r="L879" s="8">
        <v>9936</v>
      </c>
      <c r="M879" s="8">
        <v>9945</v>
      </c>
    </row>
    <row r="880" spans="1:13" x14ac:dyDescent="0.25">
      <c r="A880">
        <v>0</v>
      </c>
      <c r="B880" s="40">
        <f t="shared" si="60"/>
        <v>43040</v>
      </c>
      <c r="C880">
        <v>11</v>
      </c>
      <c r="D880">
        <f t="shared" si="61"/>
        <v>2017</v>
      </c>
      <c r="E880" t="s">
        <v>436</v>
      </c>
      <c r="F880" t="s">
        <v>426</v>
      </c>
      <c r="G880" t="s">
        <v>37</v>
      </c>
      <c r="H880" t="s">
        <v>424</v>
      </c>
      <c r="I880">
        <v>0</v>
      </c>
      <c r="J880">
        <v>0</v>
      </c>
      <c r="K880">
        <v>0</v>
      </c>
      <c r="L880" s="8">
        <v>5984</v>
      </c>
      <c r="M880" s="8">
        <v>5984</v>
      </c>
    </row>
    <row r="881" spans="1:13" x14ac:dyDescent="0.25">
      <c r="A881">
        <v>0</v>
      </c>
      <c r="B881" s="40">
        <f t="shared" si="60"/>
        <v>43040</v>
      </c>
      <c r="C881">
        <v>11</v>
      </c>
      <c r="D881">
        <f t="shared" si="61"/>
        <v>2017</v>
      </c>
      <c r="E881" t="s">
        <v>436</v>
      </c>
      <c r="F881" t="s">
        <v>350</v>
      </c>
      <c r="G881" t="s">
        <v>37</v>
      </c>
      <c r="H881" t="s">
        <v>423</v>
      </c>
      <c r="I881" s="8">
        <v>1251</v>
      </c>
      <c r="J881" s="8">
        <v>1052</v>
      </c>
      <c r="K881" s="8">
        <v>2303</v>
      </c>
      <c r="L881" s="8">
        <v>547315</v>
      </c>
      <c r="M881" s="8">
        <v>549618</v>
      </c>
    </row>
    <row r="882" spans="1:13" x14ac:dyDescent="0.25">
      <c r="A882">
        <v>0</v>
      </c>
      <c r="B882" s="40">
        <f t="shared" si="60"/>
        <v>43040</v>
      </c>
      <c r="C882">
        <v>11</v>
      </c>
      <c r="D882">
        <f t="shared" si="61"/>
        <v>2017</v>
      </c>
      <c r="E882" t="s">
        <v>436</v>
      </c>
      <c r="F882" t="s">
        <v>350</v>
      </c>
      <c r="G882" t="s">
        <v>37</v>
      </c>
      <c r="H882" t="s">
        <v>424</v>
      </c>
      <c r="I882">
        <v>0</v>
      </c>
      <c r="J882">
        <v>0</v>
      </c>
      <c r="K882">
        <v>0</v>
      </c>
      <c r="L882" s="8">
        <v>142990</v>
      </c>
      <c r="M882" s="8">
        <v>142990</v>
      </c>
    </row>
    <row r="883" spans="1:13" x14ac:dyDescent="0.25">
      <c r="A883">
        <v>0</v>
      </c>
      <c r="B883" s="40">
        <f t="shared" si="60"/>
        <v>43040</v>
      </c>
      <c r="C883">
        <v>11</v>
      </c>
      <c r="D883">
        <f t="shared" si="61"/>
        <v>2017</v>
      </c>
      <c r="E883" t="s">
        <v>436</v>
      </c>
      <c r="F883" t="s">
        <v>41</v>
      </c>
      <c r="G883" t="s">
        <v>37</v>
      </c>
      <c r="H883" t="s">
        <v>423</v>
      </c>
      <c r="I883">
        <v>142</v>
      </c>
      <c r="J883">
        <v>47</v>
      </c>
      <c r="K883">
        <v>189</v>
      </c>
      <c r="L883" s="8">
        <v>14463</v>
      </c>
      <c r="M883" s="8">
        <v>14652</v>
      </c>
    </row>
    <row r="884" spans="1:13" x14ac:dyDescent="0.25">
      <c r="A884">
        <v>0</v>
      </c>
      <c r="B884" s="40">
        <f t="shared" si="60"/>
        <v>43040</v>
      </c>
      <c r="C884">
        <v>11</v>
      </c>
      <c r="D884">
        <f t="shared" si="61"/>
        <v>2017</v>
      </c>
      <c r="E884" t="s">
        <v>436</v>
      </c>
      <c r="F884" t="s">
        <v>41</v>
      </c>
      <c r="G884" t="s">
        <v>37</v>
      </c>
      <c r="H884" t="s">
        <v>424</v>
      </c>
      <c r="I884">
        <v>0</v>
      </c>
      <c r="J884">
        <v>0</v>
      </c>
      <c r="K884">
        <v>0</v>
      </c>
      <c r="L884" s="8">
        <v>5848</v>
      </c>
      <c r="M884" s="8">
        <v>5848</v>
      </c>
    </row>
    <row r="885" spans="1:13" x14ac:dyDescent="0.25">
      <c r="A885">
        <v>0</v>
      </c>
      <c r="B885" s="40">
        <f t="shared" si="60"/>
        <v>43040</v>
      </c>
      <c r="C885">
        <v>11</v>
      </c>
      <c r="D885">
        <f t="shared" si="61"/>
        <v>2017</v>
      </c>
      <c r="E885" t="s">
        <v>436</v>
      </c>
      <c r="F885" t="s">
        <v>351</v>
      </c>
      <c r="G885" t="s">
        <v>37</v>
      </c>
      <c r="H885" t="s">
        <v>423</v>
      </c>
      <c r="I885">
        <v>198</v>
      </c>
      <c r="J885">
        <v>154</v>
      </c>
      <c r="K885">
        <v>352</v>
      </c>
      <c r="L885" s="8">
        <v>92464</v>
      </c>
      <c r="M885" s="8">
        <v>92816</v>
      </c>
    </row>
    <row r="886" spans="1:13" x14ac:dyDescent="0.25">
      <c r="A886">
        <v>0</v>
      </c>
      <c r="B886" s="40">
        <f t="shared" si="60"/>
        <v>43040</v>
      </c>
      <c r="C886">
        <v>11</v>
      </c>
      <c r="D886">
        <f t="shared" si="61"/>
        <v>2017</v>
      </c>
      <c r="E886" t="s">
        <v>436</v>
      </c>
      <c r="F886" t="s">
        <v>351</v>
      </c>
      <c r="G886" t="s">
        <v>37</v>
      </c>
      <c r="H886" t="s">
        <v>424</v>
      </c>
      <c r="I886">
        <v>1</v>
      </c>
      <c r="J886">
        <v>0</v>
      </c>
      <c r="K886">
        <v>1</v>
      </c>
      <c r="L886" s="8">
        <v>33002</v>
      </c>
      <c r="M886" s="8">
        <v>33003</v>
      </c>
    </row>
    <row r="887" spans="1:13" x14ac:dyDescent="0.25">
      <c r="A887">
        <v>0</v>
      </c>
      <c r="B887" s="40">
        <f t="shared" si="60"/>
        <v>43040</v>
      </c>
      <c r="C887">
        <v>11</v>
      </c>
      <c r="D887">
        <f t="shared" si="61"/>
        <v>2017</v>
      </c>
      <c r="E887" t="s">
        <v>436</v>
      </c>
      <c r="F887" t="s">
        <v>352</v>
      </c>
      <c r="G887" t="s">
        <v>37</v>
      </c>
      <c r="H887" t="s">
        <v>423</v>
      </c>
      <c r="I887">
        <v>12</v>
      </c>
      <c r="J887">
        <v>7</v>
      </c>
      <c r="K887">
        <v>19</v>
      </c>
      <c r="L887" s="8">
        <v>8820</v>
      </c>
      <c r="M887" s="8">
        <v>8839</v>
      </c>
    </row>
    <row r="888" spans="1:13" x14ac:dyDescent="0.25">
      <c r="A888">
        <v>0</v>
      </c>
      <c r="B888" s="40">
        <f t="shared" si="60"/>
        <v>43040</v>
      </c>
      <c r="C888">
        <v>11</v>
      </c>
      <c r="D888">
        <f t="shared" si="61"/>
        <v>2017</v>
      </c>
      <c r="E888" t="s">
        <v>436</v>
      </c>
      <c r="F888" t="s">
        <v>352</v>
      </c>
      <c r="G888" t="s">
        <v>37</v>
      </c>
      <c r="H888" t="s">
        <v>424</v>
      </c>
      <c r="I888">
        <v>0</v>
      </c>
      <c r="J888">
        <v>0</v>
      </c>
      <c r="K888">
        <v>0</v>
      </c>
      <c r="L888" s="8">
        <v>4102</v>
      </c>
      <c r="M888" s="8">
        <v>4102</v>
      </c>
    </row>
    <row r="889" spans="1:13" x14ac:dyDescent="0.25">
      <c r="A889">
        <v>0</v>
      </c>
      <c r="B889" s="40">
        <f t="shared" si="60"/>
        <v>43040</v>
      </c>
      <c r="C889">
        <v>11</v>
      </c>
      <c r="D889">
        <f t="shared" si="61"/>
        <v>2017</v>
      </c>
      <c r="E889" t="s">
        <v>436</v>
      </c>
      <c r="F889" t="s">
        <v>146</v>
      </c>
      <c r="G889" t="s">
        <v>37</v>
      </c>
      <c r="H889" t="s">
        <v>423</v>
      </c>
      <c r="I889" s="8">
        <v>2118</v>
      </c>
      <c r="J889" s="8">
        <v>1139</v>
      </c>
      <c r="K889" s="8">
        <v>3257</v>
      </c>
      <c r="L889" s="8">
        <v>531223</v>
      </c>
      <c r="M889" s="8">
        <v>534480</v>
      </c>
    </row>
    <row r="890" spans="1:13" x14ac:dyDescent="0.25">
      <c r="A890">
        <v>0</v>
      </c>
      <c r="B890" s="40">
        <f t="shared" si="60"/>
        <v>43040</v>
      </c>
      <c r="C890">
        <v>11</v>
      </c>
      <c r="D890">
        <f t="shared" si="61"/>
        <v>2017</v>
      </c>
      <c r="E890" t="s">
        <v>436</v>
      </c>
      <c r="F890" t="s">
        <v>146</v>
      </c>
      <c r="G890" t="s">
        <v>37</v>
      </c>
      <c r="H890" t="s">
        <v>424</v>
      </c>
      <c r="I890">
        <v>1</v>
      </c>
      <c r="J890">
        <v>0</v>
      </c>
      <c r="K890">
        <v>1</v>
      </c>
      <c r="L890" s="8">
        <v>125385</v>
      </c>
      <c r="M890" s="8">
        <v>125386</v>
      </c>
    </row>
    <row r="891" spans="1:13" x14ac:dyDescent="0.25">
      <c r="A891">
        <v>1</v>
      </c>
      <c r="B891" s="40">
        <f t="shared" si="60"/>
        <v>43040</v>
      </c>
      <c r="C891">
        <v>11</v>
      </c>
      <c r="D891">
        <f t="shared" si="61"/>
        <v>2017</v>
      </c>
      <c r="E891" t="s">
        <v>436</v>
      </c>
      <c r="F891" t="s">
        <v>42</v>
      </c>
      <c r="G891" t="s">
        <v>37</v>
      </c>
      <c r="H891" t="s">
        <v>423</v>
      </c>
      <c r="I891">
        <v>335</v>
      </c>
      <c r="J891">
        <v>288</v>
      </c>
      <c r="K891">
        <v>623</v>
      </c>
      <c r="L891" s="8">
        <v>310757</v>
      </c>
      <c r="M891" s="8">
        <v>311380</v>
      </c>
    </row>
    <row r="892" spans="1:13" x14ac:dyDescent="0.25">
      <c r="A892">
        <v>1</v>
      </c>
      <c r="B892" s="40">
        <f t="shared" si="60"/>
        <v>43040</v>
      </c>
      <c r="C892">
        <v>11</v>
      </c>
      <c r="D892">
        <f t="shared" si="61"/>
        <v>2017</v>
      </c>
      <c r="E892" t="s">
        <v>436</v>
      </c>
      <c r="F892" t="s">
        <v>42</v>
      </c>
      <c r="G892" t="s">
        <v>37</v>
      </c>
      <c r="H892" t="s">
        <v>424</v>
      </c>
      <c r="I892">
        <v>1</v>
      </c>
      <c r="J892">
        <v>0</v>
      </c>
      <c r="K892">
        <v>1</v>
      </c>
      <c r="L892" s="8">
        <v>96004</v>
      </c>
      <c r="M892" s="8">
        <v>96005</v>
      </c>
    </row>
    <row r="893" spans="1:13" x14ac:dyDescent="0.25">
      <c r="A893">
        <v>1</v>
      </c>
      <c r="B893" s="40">
        <f t="shared" si="60"/>
        <v>43040</v>
      </c>
      <c r="C893">
        <v>11</v>
      </c>
      <c r="D893">
        <f t="shared" si="61"/>
        <v>2017</v>
      </c>
      <c r="E893" t="s">
        <v>436</v>
      </c>
      <c r="F893" t="s">
        <v>353</v>
      </c>
      <c r="G893" t="s">
        <v>37</v>
      </c>
      <c r="H893" t="s">
        <v>423</v>
      </c>
      <c r="I893">
        <v>13</v>
      </c>
      <c r="J893">
        <v>25</v>
      </c>
      <c r="K893">
        <v>38</v>
      </c>
      <c r="L893" s="8">
        <v>32759</v>
      </c>
      <c r="M893" s="8">
        <v>32797</v>
      </c>
    </row>
    <row r="894" spans="1:13" x14ac:dyDescent="0.25">
      <c r="A894">
        <v>1</v>
      </c>
      <c r="B894" s="40">
        <f t="shared" si="60"/>
        <v>43040</v>
      </c>
      <c r="C894">
        <v>11</v>
      </c>
      <c r="D894">
        <f t="shared" si="61"/>
        <v>2017</v>
      </c>
      <c r="E894" t="s">
        <v>436</v>
      </c>
      <c r="F894" t="s">
        <v>353</v>
      </c>
      <c r="G894" t="s">
        <v>37</v>
      </c>
      <c r="H894" t="s">
        <v>424</v>
      </c>
      <c r="I894">
        <v>0</v>
      </c>
      <c r="J894">
        <v>0</v>
      </c>
      <c r="K894">
        <v>0</v>
      </c>
      <c r="L894" s="8">
        <v>19352</v>
      </c>
      <c r="M894" s="8">
        <v>19352</v>
      </c>
    </row>
    <row r="895" spans="1:13" x14ac:dyDescent="0.25">
      <c r="A895">
        <v>0</v>
      </c>
      <c r="B895" s="40">
        <f t="shared" si="60"/>
        <v>43040</v>
      </c>
      <c r="C895">
        <v>11</v>
      </c>
      <c r="D895">
        <f t="shared" si="61"/>
        <v>2017</v>
      </c>
      <c r="E895" t="s">
        <v>436</v>
      </c>
      <c r="F895" t="s">
        <v>354</v>
      </c>
      <c r="G895" t="s">
        <v>37</v>
      </c>
      <c r="H895" t="s">
        <v>423</v>
      </c>
      <c r="I895">
        <v>549</v>
      </c>
      <c r="J895">
        <v>430</v>
      </c>
      <c r="K895">
        <v>979</v>
      </c>
      <c r="L895" s="8">
        <v>196885</v>
      </c>
      <c r="M895" s="8">
        <v>197864</v>
      </c>
    </row>
    <row r="896" spans="1:13" x14ac:dyDescent="0.25">
      <c r="A896">
        <v>0</v>
      </c>
      <c r="B896" s="40">
        <f t="shared" si="60"/>
        <v>43040</v>
      </c>
      <c r="C896">
        <v>11</v>
      </c>
      <c r="D896">
        <f t="shared" si="61"/>
        <v>2017</v>
      </c>
      <c r="E896" t="s">
        <v>436</v>
      </c>
      <c r="F896" t="s">
        <v>354</v>
      </c>
      <c r="G896" t="s">
        <v>37</v>
      </c>
      <c r="H896" t="s">
        <v>424</v>
      </c>
      <c r="I896">
        <v>0</v>
      </c>
      <c r="J896">
        <v>0</v>
      </c>
      <c r="K896">
        <v>0</v>
      </c>
      <c r="L896" s="8">
        <v>56132</v>
      </c>
      <c r="M896" s="8">
        <v>56132</v>
      </c>
    </row>
    <row r="897" spans="1:13" x14ac:dyDescent="0.25">
      <c r="A897">
        <v>0</v>
      </c>
      <c r="B897" s="40">
        <f t="shared" si="60"/>
        <v>43040</v>
      </c>
      <c r="C897">
        <v>11</v>
      </c>
      <c r="D897">
        <f t="shared" si="61"/>
        <v>2017</v>
      </c>
      <c r="E897" t="s">
        <v>436</v>
      </c>
      <c r="F897" t="s">
        <v>355</v>
      </c>
      <c r="G897" t="s">
        <v>37</v>
      </c>
      <c r="H897" t="s">
        <v>423</v>
      </c>
      <c r="I897">
        <v>2</v>
      </c>
      <c r="J897">
        <v>4</v>
      </c>
      <c r="K897">
        <v>6</v>
      </c>
      <c r="L897" s="8">
        <v>3022</v>
      </c>
      <c r="M897" s="8">
        <v>3028</v>
      </c>
    </row>
    <row r="898" spans="1:13" x14ac:dyDescent="0.25">
      <c r="A898">
        <v>0</v>
      </c>
      <c r="B898" s="40">
        <f t="shared" si="60"/>
        <v>43040</v>
      </c>
      <c r="C898">
        <v>11</v>
      </c>
      <c r="D898">
        <f t="shared" si="61"/>
        <v>2017</v>
      </c>
      <c r="E898" t="s">
        <v>436</v>
      </c>
      <c r="F898" t="s">
        <v>355</v>
      </c>
      <c r="G898" t="s">
        <v>37</v>
      </c>
      <c r="H898" t="s">
        <v>424</v>
      </c>
      <c r="I898">
        <v>0</v>
      </c>
      <c r="J898">
        <v>0</v>
      </c>
      <c r="K898">
        <v>0</v>
      </c>
      <c r="L898" s="8">
        <v>1753</v>
      </c>
      <c r="M898" s="8">
        <v>1753</v>
      </c>
    </row>
    <row r="899" spans="1:13" x14ac:dyDescent="0.25">
      <c r="A899">
        <v>0</v>
      </c>
      <c r="B899" s="40">
        <f t="shared" si="60"/>
        <v>43040</v>
      </c>
      <c r="C899">
        <v>11</v>
      </c>
      <c r="D899">
        <f t="shared" si="61"/>
        <v>2017</v>
      </c>
      <c r="E899" t="s">
        <v>436</v>
      </c>
      <c r="F899" t="s">
        <v>59</v>
      </c>
      <c r="G899" t="s">
        <v>37</v>
      </c>
      <c r="H899" t="s">
        <v>423</v>
      </c>
      <c r="I899">
        <v>30</v>
      </c>
      <c r="J899">
        <v>33</v>
      </c>
      <c r="K899">
        <v>63</v>
      </c>
      <c r="L899" s="8">
        <v>36290</v>
      </c>
      <c r="M899" s="8">
        <v>36353</v>
      </c>
    </row>
    <row r="900" spans="1:13" x14ac:dyDescent="0.25">
      <c r="A900">
        <v>0</v>
      </c>
      <c r="B900" s="40">
        <f t="shared" si="60"/>
        <v>43040</v>
      </c>
      <c r="C900">
        <v>11</v>
      </c>
      <c r="D900">
        <f t="shared" si="61"/>
        <v>2017</v>
      </c>
      <c r="E900" t="s">
        <v>436</v>
      </c>
      <c r="F900" t="s">
        <v>59</v>
      </c>
      <c r="G900" t="s">
        <v>37</v>
      </c>
      <c r="H900" t="s">
        <v>424</v>
      </c>
      <c r="I900">
        <v>0</v>
      </c>
      <c r="J900">
        <v>0</v>
      </c>
      <c r="K900">
        <v>0</v>
      </c>
      <c r="L900" s="8">
        <v>13812</v>
      </c>
      <c r="M900" s="8">
        <v>13812</v>
      </c>
    </row>
    <row r="901" spans="1:13" x14ac:dyDescent="0.25">
      <c r="A901">
        <v>0</v>
      </c>
      <c r="B901" s="40">
        <f t="shared" si="60"/>
        <v>43040</v>
      </c>
      <c r="C901">
        <v>11</v>
      </c>
      <c r="D901">
        <f t="shared" si="61"/>
        <v>2017</v>
      </c>
      <c r="E901" t="s">
        <v>436</v>
      </c>
      <c r="F901" t="s">
        <v>356</v>
      </c>
      <c r="G901" t="s">
        <v>37</v>
      </c>
      <c r="H901" t="s">
        <v>423</v>
      </c>
      <c r="I901">
        <v>575</v>
      </c>
      <c r="J901">
        <v>242</v>
      </c>
      <c r="K901">
        <v>817</v>
      </c>
      <c r="L901" s="8">
        <v>148627</v>
      </c>
      <c r="M901" s="8">
        <v>149444</v>
      </c>
    </row>
    <row r="902" spans="1:13" x14ac:dyDescent="0.25">
      <c r="A902">
        <v>0</v>
      </c>
      <c r="B902" s="40">
        <f t="shared" si="60"/>
        <v>43040</v>
      </c>
      <c r="C902">
        <v>11</v>
      </c>
      <c r="D902">
        <f t="shared" si="61"/>
        <v>2017</v>
      </c>
      <c r="E902" t="s">
        <v>436</v>
      </c>
      <c r="F902" t="s">
        <v>356</v>
      </c>
      <c r="G902" t="s">
        <v>37</v>
      </c>
      <c r="H902" t="s">
        <v>424</v>
      </c>
      <c r="I902">
        <v>1</v>
      </c>
      <c r="J902">
        <v>0</v>
      </c>
      <c r="K902">
        <v>1</v>
      </c>
      <c r="L902" s="8">
        <v>43328</v>
      </c>
      <c r="M902" s="8">
        <v>43329</v>
      </c>
    </row>
    <row r="903" spans="1:13" x14ac:dyDescent="0.25">
      <c r="A903">
        <v>1</v>
      </c>
      <c r="B903" s="40">
        <f t="shared" si="60"/>
        <v>43040</v>
      </c>
      <c r="C903">
        <v>11</v>
      </c>
      <c r="D903">
        <f t="shared" si="61"/>
        <v>2017</v>
      </c>
      <c r="E903" t="s">
        <v>436</v>
      </c>
      <c r="F903" t="s">
        <v>357</v>
      </c>
      <c r="G903" t="s">
        <v>37</v>
      </c>
      <c r="H903" t="s">
        <v>423</v>
      </c>
      <c r="I903">
        <v>16</v>
      </c>
      <c r="J903">
        <v>23</v>
      </c>
      <c r="K903">
        <v>39</v>
      </c>
      <c r="L903" s="8">
        <v>22898</v>
      </c>
      <c r="M903" s="8">
        <v>22937</v>
      </c>
    </row>
    <row r="904" spans="1:13" x14ac:dyDescent="0.25">
      <c r="A904">
        <v>1</v>
      </c>
      <c r="B904" s="40">
        <f t="shared" si="60"/>
        <v>43040</v>
      </c>
      <c r="C904">
        <v>11</v>
      </c>
      <c r="D904">
        <f t="shared" si="61"/>
        <v>2017</v>
      </c>
      <c r="E904" t="s">
        <v>436</v>
      </c>
      <c r="F904" t="s">
        <v>357</v>
      </c>
      <c r="G904" t="s">
        <v>37</v>
      </c>
      <c r="H904" t="s">
        <v>424</v>
      </c>
      <c r="I904">
        <v>0</v>
      </c>
      <c r="J904">
        <v>0</v>
      </c>
      <c r="K904">
        <v>0</v>
      </c>
      <c r="L904" s="8">
        <v>8705</v>
      </c>
      <c r="M904" s="8">
        <v>8705</v>
      </c>
    </row>
    <row r="905" spans="1:13" x14ac:dyDescent="0.25">
      <c r="A905">
        <v>0</v>
      </c>
      <c r="B905" s="40">
        <f t="shared" si="60"/>
        <v>43040</v>
      </c>
      <c r="C905">
        <v>11</v>
      </c>
      <c r="D905">
        <f t="shared" si="61"/>
        <v>2017</v>
      </c>
      <c r="E905" t="s">
        <v>436</v>
      </c>
      <c r="F905" t="s">
        <v>56</v>
      </c>
      <c r="G905" t="s">
        <v>37</v>
      </c>
      <c r="H905" t="s">
        <v>423</v>
      </c>
      <c r="I905">
        <v>68</v>
      </c>
      <c r="J905">
        <v>76</v>
      </c>
      <c r="K905">
        <v>144</v>
      </c>
      <c r="L905" s="8">
        <v>166275</v>
      </c>
      <c r="M905" s="8">
        <v>166419</v>
      </c>
    </row>
    <row r="906" spans="1:13" x14ac:dyDescent="0.25">
      <c r="A906">
        <v>0</v>
      </c>
      <c r="B906" s="40">
        <f t="shared" si="60"/>
        <v>43040</v>
      </c>
      <c r="C906">
        <v>11</v>
      </c>
      <c r="D906">
        <f t="shared" si="61"/>
        <v>2017</v>
      </c>
      <c r="E906" t="s">
        <v>436</v>
      </c>
      <c r="F906" t="s">
        <v>56</v>
      </c>
      <c r="G906" t="s">
        <v>37</v>
      </c>
      <c r="H906" t="s">
        <v>424</v>
      </c>
      <c r="I906">
        <v>0</v>
      </c>
      <c r="J906">
        <v>0</v>
      </c>
      <c r="K906">
        <v>0</v>
      </c>
      <c r="L906" s="8">
        <v>60269</v>
      </c>
      <c r="M906" s="8">
        <v>60269</v>
      </c>
    </row>
    <row r="907" spans="1:13" x14ac:dyDescent="0.25">
      <c r="A907">
        <v>0</v>
      </c>
      <c r="B907" s="40">
        <f t="shared" si="60"/>
        <v>43070</v>
      </c>
      <c r="C907">
        <v>12</v>
      </c>
      <c r="D907">
        <f t="shared" si="61"/>
        <v>2017</v>
      </c>
      <c r="E907" t="s">
        <v>437</v>
      </c>
      <c r="F907" t="s">
        <v>422</v>
      </c>
      <c r="G907" t="s">
        <v>37</v>
      </c>
      <c r="H907" t="s">
        <v>423</v>
      </c>
      <c r="I907">
        <v>0</v>
      </c>
      <c r="J907">
        <v>0</v>
      </c>
      <c r="K907">
        <v>0</v>
      </c>
      <c r="L907">
        <v>3</v>
      </c>
      <c r="M907">
        <v>3</v>
      </c>
    </row>
    <row r="908" spans="1:13" x14ac:dyDescent="0.25">
      <c r="A908">
        <v>0</v>
      </c>
      <c r="B908" s="40">
        <f t="shared" si="60"/>
        <v>43070</v>
      </c>
      <c r="C908">
        <v>12</v>
      </c>
      <c r="D908">
        <f t="shared" si="61"/>
        <v>2017</v>
      </c>
      <c r="E908" t="s">
        <v>437</v>
      </c>
      <c r="F908" t="s">
        <v>422</v>
      </c>
      <c r="G908" t="s">
        <v>37</v>
      </c>
      <c r="H908" t="s">
        <v>424</v>
      </c>
      <c r="I908">
        <v>0</v>
      </c>
      <c r="J908">
        <v>0</v>
      </c>
      <c r="K908">
        <v>0</v>
      </c>
      <c r="L908">
        <v>2</v>
      </c>
      <c r="M908">
        <v>2</v>
      </c>
    </row>
    <row r="909" spans="1:13" x14ac:dyDescent="0.25">
      <c r="A909">
        <v>1</v>
      </c>
      <c r="B909" s="40">
        <f t="shared" si="60"/>
        <v>43070</v>
      </c>
      <c r="C909">
        <v>12</v>
      </c>
      <c r="D909">
        <f t="shared" si="61"/>
        <v>2017</v>
      </c>
      <c r="E909" t="s">
        <v>437</v>
      </c>
      <c r="F909" t="s">
        <v>331</v>
      </c>
      <c r="G909" t="s">
        <v>37</v>
      </c>
      <c r="H909" t="s">
        <v>423</v>
      </c>
      <c r="I909">
        <v>5</v>
      </c>
      <c r="J909">
        <v>5</v>
      </c>
      <c r="K909">
        <v>10</v>
      </c>
      <c r="L909" s="8">
        <v>12658</v>
      </c>
      <c r="M909" s="8">
        <v>12668</v>
      </c>
    </row>
    <row r="910" spans="1:13" x14ac:dyDescent="0.25">
      <c r="A910">
        <v>1</v>
      </c>
      <c r="B910" s="40">
        <f t="shared" si="60"/>
        <v>43070</v>
      </c>
      <c r="C910">
        <v>12</v>
      </c>
      <c r="D910">
        <f t="shared" si="61"/>
        <v>2017</v>
      </c>
      <c r="E910" t="s">
        <v>437</v>
      </c>
      <c r="F910" t="s">
        <v>331</v>
      </c>
      <c r="G910" t="s">
        <v>37</v>
      </c>
      <c r="H910" t="s">
        <v>424</v>
      </c>
      <c r="I910">
        <v>0</v>
      </c>
      <c r="J910">
        <v>0</v>
      </c>
      <c r="K910">
        <v>0</v>
      </c>
      <c r="L910" s="8">
        <v>5347</v>
      </c>
      <c r="M910" s="8">
        <v>5347</v>
      </c>
    </row>
    <row r="911" spans="1:13" x14ac:dyDescent="0.25">
      <c r="A911">
        <v>1</v>
      </c>
      <c r="B911" s="40">
        <f t="shared" si="60"/>
        <v>43070</v>
      </c>
      <c r="C911">
        <v>12</v>
      </c>
      <c r="D911">
        <f t="shared" si="61"/>
        <v>2017</v>
      </c>
      <c r="E911" t="s">
        <v>437</v>
      </c>
      <c r="F911" t="s">
        <v>332</v>
      </c>
      <c r="G911" t="s">
        <v>37</v>
      </c>
      <c r="H911" t="s">
        <v>423</v>
      </c>
      <c r="I911">
        <v>9</v>
      </c>
      <c r="J911">
        <v>5</v>
      </c>
      <c r="K911">
        <v>14</v>
      </c>
      <c r="L911" s="8">
        <v>12891</v>
      </c>
      <c r="M911" s="8">
        <v>12905</v>
      </c>
    </row>
    <row r="912" spans="1:13" x14ac:dyDescent="0.25">
      <c r="A912">
        <v>1</v>
      </c>
      <c r="B912" s="40">
        <f t="shared" si="60"/>
        <v>43070</v>
      </c>
      <c r="C912">
        <v>12</v>
      </c>
      <c r="D912">
        <f t="shared" si="61"/>
        <v>2017</v>
      </c>
      <c r="E912" t="s">
        <v>437</v>
      </c>
      <c r="F912" t="s">
        <v>332</v>
      </c>
      <c r="G912" t="s">
        <v>37</v>
      </c>
      <c r="H912" t="s">
        <v>424</v>
      </c>
      <c r="I912">
        <v>0</v>
      </c>
      <c r="J912">
        <v>0</v>
      </c>
      <c r="K912">
        <v>0</v>
      </c>
      <c r="L912" s="8">
        <v>6843</v>
      </c>
      <c r="M912" s="8">
        <v>6843</v>
      </c>
    </row>
    <row r="913" spans="1:13" x14ac:dyDescent="0.25">
      <c r="A913">
        <v>0</v>
      </c>
      <c r="B913" s="40">
        <f t="shared" si="60"/>
        <v>43070</v>
      </c>
      <c r="C913">
        <v>12</v>
      </c>
      <c r="D913">
        <f t="shared" si="61"/>
        <v>2017</v>
      </c>
      <c r="E913" t="s">
        <v>437</v>
      </c>
      <c r="F913" t="s">
        <v>333</v>
      </c>
      <c r="G913" t="s">
        <v>37</v>
      </c>
      <c r="H913" t="s">
        <v>423</v>
      </c>
      <c r="I913">
        <v>181</v>
      </c>
      <c r="J913">
        <v>177</v>
      </c>
      <c r="K913">
        <v>358</v>
      </c>
      <c r="L913" s="8">
        <v>133997</v>
      </c>
      <c r="M913" s="8">
        <v>134355</v>
      </c>
    </row>
    <row r="914" spans="1:13" x14ac:dyDescent="0.25">
      <c r="A914">
        <v>0</v>
      </c>
      <c r="B914" s="40">
        <f t="shared" si="60"/>
        <v>43070</v>
      </c>
      <c r="C914">
        <v>12</v>
      </c>
      <c r="D914">
        <f t="shared" si="61"/>
        <v>2017</v>
      </c>
      <c r="E914" t="s">
        <v>437</v>
      </c>
      <c r="F914" t="s">
        <v>333</v>
      </c>
      <c r="G914" t="s">
        <v>37</v>
      </c>
      <c r="H914" t="s">
        <v>424</v>
      </c>
      <c r="I914">
        <v>0</v>
      </c>
      <c r="J914">
        <v>0</v>
      </c>
      <c r="K914">
        <v>0</v>
      </c>
      <c r="L914" s="8">
        <v>42132</v>
      </c>
      <c r="M914" s="8">
        <v>42132</v>
      </c>
    </row>
    <row r="915" spans="1:13" x14ac:dyDescent="0.25">
      <c r="A915">
        <v>0</v>
      </c>
      <c r="B915" s="40">
        <f t="shared" si="60"/>
        <v>43070</v>
      </c>
      <c r="C915">
        <v>12</v>
      </c>
      <c r="D915">
        <f t="shared" si="61"/>
        <v>2017</v>
      </c>
      <c r="E915" t="s">
        <v>437</v>
      </c>
      <c r="F915" t="s">
        <v>119</v>
      </c>
      <c r="G915" t="s">
        <v>37</v>
      </c>
      <c r="H915" t="s">
        <v>423</v>
      </c>
      <c r="I915">
        <v>99</v>
      </c>
      <c r="J915">
        <v>43</v>
      </c>
      <c r="K915">
        <v>142</v>
      </c>
      <c r="L915" s="8">
        <v>55133</v>
      </c>
      <c r="M915" s="8">
        <v>55275</v>
      </c>
    </row>
    <row r="916" spans="1:13" x14ac:dyDescent="0.25">
      <c r="A916">
        <v>0</v>
      </c>
      <c r="B916" s="40">
        <f t="shared" si="60"/>
        <v>43070</v>
      </c>
      <c r="C916">
        <v>12</v>
      </c>
      <c r="D916">
        <f t="shared" si="61"/>
        <v>2017</v>
      </c>
      <c r="E916" t="s">
        <v>437</v>
      </c>
      <c r="F916" t="s">
        <v>119</v>
      </c>
      <c r="G916" t="s">
        <v>37</v>
      </c>
      <c r="H916" t="s">
        <v>424</v>
      </c>
      <c r="I916">
        <v>0</v>
      </c>
      <c r="J916">
        <v>0</v>
      </c>
      <c r="K916">
        <v>0</v>
      </c>
      <c r="L916" s="8">
        <v>22450</v>
      </c>
      <c r="M916" s="8">
        <v>22450</v>
      </c>
    </row>
    <row r="917" spans="1:13" x14ac:dyDescent="0.25">
      <c r="A917">
        <v>0</v>
      </c>
      <c r="B917" s="40">
        <f t="shared" si="60"/>
        <v>43070</v>
      </c>
      <c r="C917">
        <v>12</v>
      </c>
      <c r="D917">
        <f t="shared" si="61"/>
        <v>2017</v>
      </c>
      <c r="E917" t="s">
        <v>437</v>
      </c>
      <c r="F917" t="s">
        <v>334</v>
      </c>
      <c r="G917" t="s">
        <v>37</v>
      </c>
      <c r="H917" t="s">
        <v>423</v>
      </c>
      <c r="I917">
        <v>117</v>
      </c>
      <c r="J917">
        <v>97</v>
      </c>
      <c r="K917">
        <v>214</v>
      </c>
      <c r="L917" s="8">
        <v>50749</v>
      </c>
      <c r="M917" s="8">
        <v>50963</v>
      </c>
    </row>
    <row r="918" spans="1:13" x14ac:dyDescent="0.25">
      <c r="A918">
        <v>0</v>
      </c>
      <c r="B918" s="40">
        <f t="shared" si="60"/>
        <v>43070</v>
      </c>
      <c r="C918">
        <v>12</v>
      </c>
      <c r="D918">
        <f t="shared" si="61"/>
        <v>2017</v>
      </c>
      <c r="E918" t="s">
        <v>437</v>
      </c>
      <c r="F918" t="s">
        <v>334</v>
      </c>
      <c r="G918" t="s">
        <v>37</v>
      </c>
      <c r="H918" t="s">
        <v>424</v>
      </c>
      <c r="I918">
        <v>0</v>
      </c>
      <c r="J918">
        <v>0</v>
      </c>
      <c r="K918">
        <v>0</v>
      </c>
      <c r="L918" s="8">
        <v>22060</v>
      </c>
      <c r="M918" s="8">
        <v>22060</v>
      </c>
    </row>
    <row r="919" spans="1:13" x14ac:dyDescent="0.25">
      <c r="A919">
        <v>0</v>
      </c>
      <c r="B919" s="40">
        <f t="shared" si="60"/>
        <v>43070</v>
      </c>
      <c r="C919">
        <v>12</v>
      </c>
      <c r="D919">
        <f t="shared" si="61"/>
        <v>2017</v>
      </c>
      <c r="E919" t="s">
        <v>437</v>
      </c>
      <c r="F919" t="s">
        <v>335</v>
      </c>
      <c r="G919" t="s">
        <v>37</v>
      </c>
      <c r="H919" t="s">
        <v>423</v>
      </c>
      <c r="I919">
        <v>948</v>
      </c>
      <c r="J919">
        <v>605</v>
      </c>
      <c r="K919" s="8">
        <v>1553</v>
      </c>
      <c r="L919" s="8">
        <v>311367</v>
      </c>
      <c r="M919" s="8">
        <v>312920</v>
      </c>
    </row>
    <row r="920" spans="1:13" x14ac:dyDescent="0.25">
      <c r="A920">
        <v>0</v>
      </c>
      <c r="B920" s="40">
        <f t="shared" si="60"/>
        <v>43070</v>
      </c>
      <c r="C920">
        <v>12</v>
      </c>
      <c r="D920">
        <f t="shared" si="61"/>
        <v>2017</v>
      </c>
      <c r="E920" t="s">
        <v>437</v>
      </c>
      <c r="F920" t="s">
        <v>335</v>
      </c>
      <c r="G920" t="s">
        <v>37</v>
      </c>
      <c r="H920" t="s">
        <v>424</v>
      </c>
      <c r="I920">
        <v>0</v>
      </c>
      <c r="J920">
        <v>0</v>
      </c>
      <c r="K920">
        <v>0</v>
      </c>
      <c r="L920" s="8">
        <v>80804</v>
      </c>
      <c r="M920" s="8">
        <v>80804</v>
      </c>
    </row>
    <row r="921" spans="1:13" x14ac:dyDescent="0.25">
      <c r="A921">
        <v>0</v>
      </c>
      <c r="B921" s="40">
        <f t="shared" si="60"/>
        <v>43070</v>
      </c>
      <c r="C921">
        <v>12</v>
      </c>
      <c r="D921">
        <f t="shared" si="61"/>
        <v>2017</v>
      </c>
      <c r="E921" t="s">
        <v>437</v>
      </c>
      <c r="F921" t="s">
        <v>44</v>
      </c>
      <c r="G921" t="s">
        <v>37</v>
      </c>
      <c r="H921" t="s">
        <v>423</v>
      </c>
      <c r="I921">
        <v>2</v>
      </c>
      <c r="J921">
        <v>1</v>
      </c>
      <c r="K921">
        <v>3</v>
      </c>
      <c r="L921" s="8">
        <v>2473</v>
      </c>
      <c r="M921" s="8">
        <v>2476</v>
      </c>
    </row>
    <row r="922" spans="1:13" x14ac:dyDescent="0.25">
      <c r="A922">
        <v>0</v>
      </c>
      <c r="B922" s="40">
        <f t="shared" si="60"/>
        <v>43070</v>
      </c>
      <c r="C922">
        <v>12</v>
      </c>
      <c r="D922">
        <f t="shared" si="61"/>
        <v>2017</v>
      </c>
      <c r="E922" t="s">
        <v>437</v>
      </c>
      <c r="F922" t="s">
        <v>44</v>
      </c>
      <c r="G922" t="s">
        <v>37</v>
      </c>
      <c r="H922" t="s">
        <v>424</v>
      </c>
      <c r="I922">
        <v>0</v>
      </c>
      <c r="J922">
        <v>0</v>
      </c>
      <c r="K922">
        <v>0</v>
      </c>
      <c r="L922" s="8">
        <v>1625</v>
      </c>
      <c r="M922" s="8">
        <v>1625</v>
      </c>
    </row>
    <row r="923" spans="1:13" x14ac:dyDescent="0.25">
      <c r="A923">
        <v>0</v>
      </c>
      <c r="B923" s="40">
        <f t="shared" si="60"/>
        <v>43070</v>
      </c>
      <c r="C923">
        <v>12</v>
      </c>
      <c r="D923">
        <f t="shared" si="61"/>
        <v>2017</v>
      </c>
      <c r="E923" t="s">
        <v>437</v>
      </c>
      <c r="F923" t="s">
        <v>336</v>
      </c>
      <c r="G923" t="s">
        <v>37</v>
      </c>
      <c r="H923" t="s">
        <v>423</v>
      </c>
      <c r="I923">
        <v>67</v>
      </c>
      <c r="J923">
        <v>74</v>
      </c>
      <c r="K923">
        <v>141</v>
      </c>
      <c r="L923" s="8">
        <v>72393</v>
      </c>
      <c r="M923" s="8">
        <v>72534</v>
      </c>
    </row>
    <row r="924" spans="1:13" x14ac:dyDescent="0.25">
      <c r="A924">
        <v>0</v>
      </c>
      <c r="B924" s="40">
        <f t="shared" ref="B924:B987" si="62">DATE(D924,C924,1)</f>
        <v>43070</v>
      </c>
      <c r="C924">
        <v>12</v>
      </c>
      <c r="D924">
        <f t="shared" ref="D924:D987" si="63">VALUE(RIGHT(E924,4))</f>
        <v>2017</v>
      </c>
      <c r="E924" t="s">
        <v>437</v>
      </c>
      <c r="F924" t="s">
        <v>336</v>
      </c>
      <c r="G924" t="s">
        <v>37</v>
      </c>
      <c r="H924" t="s">
        <v>424</v>
      </c>
      <c r="I924">
        <v>0</v>
      </c>
      <c r="J924">
        <v>0</v>
      </c>
      <c r="K924">
        <v>0</v>
      </c>
      <c r="L924" s="8">
        <v>29247</v>
      </c>
      <c r="M924" s="8">
        <v>29247</v>
      </c>
    </row>
    <row r="925" spans="1:13" x14ac:dyDescent="0.25">
      <c r="A925">
        <v>0</v>
      </c>
      <c r="B925" s="40">
        <f t="shared" si="62"/>
        <v>43070</v>
      </c>
      <c r="C925">
        <v>12</v>
      </c>
      <c r="D925">
        <f t="shared" si="63"/>
        <v>2017</v>
      </c>
      <c r="E925" t="s">
        <v>437</v>
      </c>
      <c r="F925" t="s">
        <v>125</v>
      </c>
      <c r="G925" t="s">
        <v>37</v>
      </c>
      <c r="H925" t="s">
        <v>423</v>
      </c>
      <c r="I925">
        <v>41</v>
      </c>
      <c r="J925">
        <v>28</v>
      </c>
      <c r="K925">
        <v>69</v>
      </c>
      <c r="L925" s="8">
        <v>28314</v>
      </c>
      <c r="M925" s="8">
        <v>28383</v>
      </c>
    </row>
    <row r="926" spans="1:13" x14ac:dyDescent="0.25">
      <c r="A926">
        <v>0</v>
      </c>
      <c r="B926" s="40">
        <f t="shared" si="62"/>
        <v>43070</v>
      </c>
      <c r="C926">
        <v>12</v>
      </c>
      <c r="D926">
        <f t="shared" si="63"/>
        <v>2017</v>
      </c>
      <c r="E926" t="s">
        <v>437</v>
      </c>
      <c r="F926" t="s">
        <v>125</v>
      </c>
      <c r="G926" t="s">
        <v>37</v>
      </c>
      <c r="H926" t="s">
        <v>424</v>
      </c>
      <c r="I926">
        <v>0</v>
      </c>
      <c r="J926">
        <v>0</v>
      </c>
      <c r="K926">
        <v>0</v>
      </c>
      <c r="L926" s="8">
        <v>12352</v>
      </c>
      <c r="M926" s="8">
        <v>12352</v>
      </c>
    </row>
    <row r="927" spans="1:13" x14ac:dyDescent="0.25">
      <c r="A927">
        <v>1</v>
      </c>
      <c r="B927" s="40">
        <f t="shared" si="62"/>
        <v>43070</v>
      </c>
      <c r="C927">
        <v>12</v>
      </c>
      <c r="D927">
        <f t="shared" si="63"/>
        <v>2017</v>
      </c>
      <c r="E927" t="s">
        <v>437</v>
      </c>
      <c r="F927" t="s">
        <v>337</v>
      </c>
      <c r="G927" t="s">
        <v>37</v>
      </c>
      <c r="H927" t="s">
        <v>423</v>
      </c>
      <c r="I927">
        <v>2</v>
      </c>
      <c r="J927">
        <v>3</v>
      </c>
      <c r="K927">
        <v>5</v>
      </c>
      <c r="L927" s="8">
        <v>4665</v>
      </c>
      <c r="M927" s="8">
        <v>4670</v>
      </c>
    </row>
    <row r="928" spans="1:13" x14ac:dyDescent="0.25">
      <c r="A928">
        <v>1</v>
      </c>
      <c r="B928" s="40">
        <f t="shared" si="62"/>
        <v>43070</v>
      </c>
      <c r="C928">
        <v>12</v>
      </c>
      <c r="D928">
        <f t="shared" si="63"/>
        <v>2017</v>
      </c>
      <c r="E928" t="s">
        <v>437</v>
      </c>
      <c r="F928" t="s">
        <v>337</v>
      </c>
      <c r="G928" t="s">
        <v>37</v>
      </c>
      <c r="H928" t="s">
        <v>424</v>
      </c>
      <c r="I928">
        <v>0</v>
      </c>
      <c r="J928">
        <v>0</v>
      </c>
      <c r="K928">
        <v>0</v>
      </c>
      <c r="L928" s="8">
        <v>3784</v>
      </c>
      <c r="M928" s="8">
        <v>3784</v>
      </c>
    </row>
    <row r="929" spans="1:13" x14ac:dyDescent="0.25">
      <c r="A929">
        <v>0</v>
      </c>
      <c r="B929" s="40">
        <f t="shared" si="62"/>
        <v>43070</v>
      </c>
      <c r="C929">
        <v>12</v>
      </c>
      <c r="D929">
        <f t="shared" si="63"/>
        <v>2017</v>
      </c>
      <c r="E929" t="s">
        <v>437</v>
      </c>
      <c r="F929" t="s">
        <v>105</v>
      </c>
      <c r="G929" t="s">
        <v>37</v>
      </c>
      <c r="H929" t="s">
        <v>423</v>
      </c>
      <c r="I929">
        <v>40</v>
      </c>
      <c r="J929">
        <v>52</v>
      </c>
      <c r="K929">
        <v>92</v>
      </c>
      <c r="L929" s="8">
        <v>58610</v>
      </c>
      <c r="M929" s="8">
        <v>58702</v>
      </c>
    </row>
    <row r="930" spans="1:13" x14ac:dyDescent="0.25">
      <c r="A930">
        <v>0</v>
      </c>
      <c r="B930" s="40">
        <f t="shared" si="62"/>
        <v>43070</v>
      </c>
      <c r="C930">
        <v>12</v>
      </c>
      <c r="D930">
        <f t="shared" si="63"/>
        <v>2017</v>
      </c>
      <c r="E930" t="s">
        <v>437</v>
      </c>
      <c r="F930" t="s">
        <v>105</v>
      </c>
      <c r="G930" t="s">
        <v>37</v>
      </c>
      <c r="H930" t="s">
        <v>424</v>
      </c>
      <c r="I930">
        <v>0</v>
      </c>
      <c r="J930">
        <v>0</v>
      </c>
      <c r="K930">
        <v>0</v>
      </c>
      <c r="L930" s="8">
        <v>19251</v>
      </c>
      <c r="M930" s="8">
        <v>19251</v>
      </c>
    </row>
    <row r="931" spans="1:13" x14ac:dyDescent="0.25">
      <c r="A931">
        <v>0</v>
      </c>
      <c r="B931" s="40">
        <f t="shared" si="62"/>
        <v>43070</v>
      </c>
      <c r="C931">
        <v>12</v>
      </c>
      <c r="D931">
        <f t="shared" si="63"/>
        <v>2017</v>
      </c>
      <c r="E931" t="s">
        <v>437</v>
      </c>
      <c r="F931" t="s">
        <v>338</v>
      </c>
      <c r="G931" t="s">
        <v>37</v>
      </c>
      <c r="H931" t="s">
        <v>423</v>
      </c>
      <c r="I931">
        <v>1</v>
      </c>
      <c r="J931">
        <v>1</v>
      </c>
      <c r="K931">
        <v>2</v>
      </c>
      <c r="L931" s="8">
        <v>1388</v>
      </c>
      <c r="M931" s="8">
        <v>1390</v>
      </c>
    </row>
    <row r="932" spans="1:13" x14ac:dyDescent="0.25">
      <c r="A932">
        <v>0</v>
      </c>
      <c r="B932" s="40">
        <f t="shared" si="62"/>
        <v>43070</v>
      </c>
      <c r="C932">
        <v>12</v>
      </c>
      <c r="D932">
        <f t="shared" si="63"/>
        <v>2017</v>
      </c>
      <c r="E932" t="s">
        <v>437</v>
      </c>
      <c r="F932" t="s">
        <v>338</v>
      </c>
      <c r="G932" t="s">
        <v>37</v>
      </c>
      <c r="H932" t="s">
        <v>424</v>
      </c>
      <c r="I932">
        <v>0</v>
      </c>
      <c r="J932">
        <v>0</v>
      </c>
      <c r="K932">
        <v>0</v>
      </c>
      <c r="L932">
        <v>992</v>
      </c>
      <c r="M932">
        <v>992</v>
      </c>
    </row>
    <row r="933" spans="1:13" x14ac:dyDescent="0.25">
      <c r="A933">
        <v>0</v>
      </c>
      <c r="B933" s="40">
        <f t="shared" si="62"/>
        <v>43070</v>
      </c>
      <c r="C933">
        <v>12</v>
      </c>
      <c r="D933">
        <f t="shared" si="63"/>
        <v>2017</v>
      </c>
      <c r="E933" t="s">
        <v>437</v>
      </c>
      <c r="F933" t="s">
        <v>339</v>
      </c>
      <c r="G933" t="s">
        <v>37</v>
      </c>
      <c r="H933" t="s">
        <v>423</v>
      </c>
      <c r="I933">
        <v>29</v>
      </c>
      <c r="J933">
        <v>44</v>
      </c>
      <c r="K933">
        <v>73</v>
      </c>
      <c r="L933" s="8">
        <v>64966</v>
      </c>
      <c r="M933" s="8">
        <v>65039</v>
      </c>
    </row>
    <row r="934" spans="1:13" x14ac:dyDescent="0.25">
      <c r="A934">
        <v>0</v>
      </c>
      <c r="B934" s="40">
        <f t="shared" si="62"/>
        <v>43070</v>
      </c>
      <c r="C934">
        <v>12</v>
      </c>
      <c r="D934">
        <f t="shared" si="63"/>
        <v>2017</v>
      </c>
      <c r="E934" t="s">
        <v>437</v>
      </c>
      <c r="F934" t="s">
        <v>339</v>
      </c>
      <c r="G934" t="s">
        <v>37</v>
      </c>
      <c r="H934" t="s">
        <v>424</v>
      </c>
      <c r="I934">
        <v>0</v>
      </c>
      <c r="J934">
        <v>0</v>
      </c>
      <c r="K934">
        <v>0</v>
      </c>
      <c r="L934" s="8">
        <v>27070</v>
      </c>
      <c r="M934" s="8">
        <v>27070</v>
      </c>
    </row>
    <row r="935" spans="1:13" x14ac:dyDescent="0.25">
      <c r="A935">
        <v>0</v>
      </c>
      <c r="B935" s="40">
        <f t="shared" si="62"/>
        <v>43070</v>
      </c>
      <c r="C935">
        <v>12</v>
      </c>
      <c r="D935">
        <f t="shared" si="63"/>
        <v>2017</v>
      </c>
      <c r="E935" t="s">
        <v>437</v>
      </c>
      <c r="F935" t="s">
        <v>425</v>
      </c>
      <c r="G935" t="s">
        <v>37</v>
      </c>
      <c r="H935" t="s">
        <v>423</v>
      </c>
      <c r="I935">
        <v>58</v>
      </c>
      <c r="J935">
        <v>51</v>
      </c>
      <c r="K935">
        <v>109</v>
      </c>
      <c r="L935" s="8">
        <v>47861</v>
      </c>
      <c r="M935" s="8">
        <v>47970</v>
      </c>
    </row>
    <row r="936" spans="1:13" x14ac:dyDescent="0.25">
      <c r="A936">
        <v>0</v>
      </c>
      <c r="B936" s="40">
        <f t="shared" si="62"/>
        <v>43070</v>
      </c>
      <c r="C936">
        <v>12</v>
      </c>
      <c r="D936">
        <f t="shared" si="63"/>
        <v>2017</v>
      </c>
      <c r="E936" t="s">
        <v>437</v>
      </c>
      <c r="F936" t="s">
        <v>425</v>
      </c>
      <c r="G936" t="s">
        <v>37</v>
      </c>
      <c r="H936" t="s">
        <v>424</v>
      </c>
      <c r="I936">
        <v>0</v>
      </c>
      <c r="J936">
        <v>0</v>
      </c>
      <c r="K936">
        <v>0</v>
      </c>
      <c r="L936" s="8">
        <v>21037</v>
      </c>
      <c r="M936" s="8">
        <v>21037</v>
      </c>
    </row>
    <row r="937" spans="1:13" x14ac:dyDescent="0.25">
      <c r="A937">
        <v>0</v>
      </c>
      <c r="B937" s="40">
        <f t="shared" si="62"/>
        <v>43070</v>
      </c>
      <c r="C937">
        <v>12</v>
      </c>
      <c r="D937">
        <f t="shared" si="63"/>
        <v>2017</v>
      </c>
      <c r="E937" t="s">
        <v>437</v>
      </c>
      <c r="F937" t="s">
        <v>341</v>
      </c>
      <c r="G937" t="s">
        <v>37</v>
      </c>
      <c r="H937" t="s">
        <v>423</v>
      </c>
      <c r="I937">
        <v>179</v>
      </c>
      <c r="J937">
        <v>180</v>
      </c>
      <c r="K937">
        <v>359</v>
      </c>
      <c r="L937" s="8">
        <v>65051</v>
      </c>
      <c r="M937" s="8">
        <v>65410</v>
      </c>
    </row>
    <row r="938" spans="1:13" x14ac:dyDescent="0.25">
      <c r="A938">
        <v>0</v>
      </c>
      <c r="B938" s="40">
        <f t="shared" si="62"/>
        <v>43070</v>
      </c>
      <c r="C938">
        <v>12</v>
      </c>
      <c r="D938">
        <f t="shared" si="63"/>
        <v>2017</v>
      </c>
      <c r="E938" t="s">
        <v>437</v>
      </c>
      <c r="F938" t="s">
        <v>341</v>
      </c>
      <c r="G938" t="s">
        <v>37</v>
      </c>
      <c r="H938" t="s">
        <v>424</v>
      </c>
      <c r="I938">
        <v>0</v>
      </c>
      <c r="J938">
        <v>0</v>
      </c>
      <c r="K938">
        <v>0</v>
      </c>
      <c r="L938" s="8">
        <v>21912</v>
      </c>
      <c r="M938" s="8">
        <v>21912</v>
      </c>
    </row>
    <row r="939" spans="1:13" x14ac:dyDescent="0.25">
      <c r="A939">
        <v>0</v>
      </c>
      <c r="B939" s="40">
        <f t="shared" si="62"/>
        <v>43070</v>
      </c>
      <c r="C939">
        <v>12</v>
      </c>
      <c r="D939">
        <f t="shared" si="63"/>
        <v>2017</v>
      </c>
      <c r="E939" t="s">
        <v>437</v>
      </c>
      <c r="F939" t="s">
        <v>126</v>
      </c>
      <c r="G939" t="s">
        <v>37</v>
      </c>
      <c r="H939" t="s">
        <v>423</v>
      </c>
      <c r="I939">
        <v>138</v>
      </c>
      <c r="J939">
        <v>82</v>
      </c>
      <c r="K939">
        <v>220</v>
      </c>
      <c r="L939" s="8">
        <v>25428</v>
      </c>
      <c r="M939" s="8">
        <v>25648</v>
      </c>
    </row>
    <row r="940" spans="1:13" x14ac:dyDescent="0.25">
      <c r="A940">
        <v>0</v>
      </c>
      <c r="B940" s="40">
        <f t="shared" si="62"/>
        <v>43070</v>
      </c>
      <c r="C940">
        <v>12</v>
      </c>
      <c r="D940">
        <f t="shared" si="63"/>
        <v>2017</v>
      </c>
      <c r="E940" t="s">
        <v>437</v>
      </c>
      <c r="F940" t="s">
        <v>126</v>
      </c>
      <c r="G940" t="s">
        <v>37</v>
      </c>
      <c r="H940" t="s">
        <v>424</v>
      </c>
      <c r="I940">
        <v>0</v>
      </c>
      <c r="J940">
        <v>0</v>
      </c>
      <c r="K940">
        <v>0</v>
      </c>
      <c r="L940" s="8">
        <v>9965</v>
      </c>
      <c r="M940" s="8">
        <v>9965</v>
      </c>
    </row>
    <row r="941" spans="1:13" x14ac:dyDescent="0.25">
      <c r="A941">
        <v>0</v>
      </c>
      <c r="B941" s="40">
        <f t="shared" si="62"/>
        <v>43070</v>
      </c>
      <c r="C941">
        <v>12</v>
      </c>
      <c r="D941">
        <f t="shared" si="63"/>
        <v>2017</v>
      </c>
      <c r="E941" t="s">
        <v>437</v>
      </c>
      <c r="F941" t="s">
        <v>342</v>
      </c>
      <c r="G941" t="s">
        <v>37</v>
      </c>
      <c r="H941" t="s">
        <v>423</v>
      </c>
      <c r="I941" s="8">
        <v>11593</v>
      </c>
      <c r="J941" s="8">
        <v>4923</v>
      </c>
      <c r="K941" s="8">
        <v>16516</v>
      </c>
      <c r="L941" s="8">
        <v>1380944</v>
      </c>
      <c r="M941" s="8">
        <v>1397460</v>
      </c>
    </row>
    <row r="942" spans="1:13" x14ac:dyDescent="0.25">
      <c r="A942">
        <v>0</v>
      </c>
      <c r="B942" s="40">
        <f t="shared" si="62"/>
        <v>43070</v>
      </c>
      <c r="C942">
        <v>12</v>
      </c>
      <c r="D942">
        <f t="shared" si="63"/>
        <v>2017</v>
      </c>
      <c r="E942" t="s">
        <v>437</v>
      </c>
      <c r="F942" t="s">
        <v>342</v>
      </c>
      <c r="G942" t="s">
        <v>37</v>
      </c>
      <c r="H942" t="s">
        <v>424</v>
      </c>
      <c r="I942">
        <v>8</v>
      </c>
      <c r="J942">
        <v>1</v>
      </c>
      <c r="K942">
        <v>9</v>
      </c>
      <c r="L942" s="8">
        <v>187287</v>
      </c>
      <c r="M942" s="8">
        <v>187296</v>
      </c>
    </row>
    <row r="943" spans="1:13" x14ac:dyDescent="0.25">
      <c r="A943">
        <v>0</v>
      </c>
      <c r="B943" s="40">
        <f t="shared" si="62"/>
        <v>43070</v>
      </c>
      <c r="C943">
        <v>12</v>
      </c>
      <c r="D943">
        <f t="shared" si="63"/>
        <v>2017</v>
      </c>
      <c r="E943" t="s">
        <v>437</v>
      </c>
      <c r="F943" t="s">
        <v>343</v>
      </c>
      <c r="G943" t="s">
        <v>37</v>
      </c>
      <c r="H943" t="s">
        <v>423</v>
      </c>
      <c r="I943">
        <v>787</v>
      </c>
      <c r="J943">
        <v>396</v>
      </c>
      <c r="K943" s="8">
        <v>1183</v>
      </c>
      <c r="L943" s="8">
        <v>182617</v>
      </c>
      <c r="M943" s="8">
        <v>183800</v>
      </c>
    </row>
    <row r="944" spans="1:13" x14ac:dyDescent="0.25">
      <c r="A944">
        <v>0</v>
      </c>
      <c r="B944" s="40">
        <f t="shared" si="62"/>
        <v>43070</v>
      </c>
      <c r="C944">
        <v>12</v>
      </c>
      <c r="D944">
        <f t="shared" si="63"/>
        <v>2017</v>
      </c>
      <c r="E944" t="s">
        <v>437</v>
      </c>
      <c r="F944" t="s">
        <v>343</v>
      </c>
      <c r="G944" t="s">
        <v>37</v>
      </c>
      <c r="H944" t="s">
        <v>424</v>
      </c>
      <c r="I944">
        <v>1</v>
      </c>
      <c r="J944">
        <v>0</v>
      </c>
      <c r="K944">
        <v>1</v>
      </c>
      <c r="L944" s="8">
        <v>54766</v>
      </c>
      <c r="M944" s="8">
        <v>54767</v>
      </c>
    </row>
    <row r="945" spans="1:13" x14ac:dyDescent="0.25">
      <c r="A945">
        <v>0</v>
      </c>
      <c r="B945" s="40">
        <f t="shared" si="62"/>
        <v>43070</v>
      </c>
      <c r="C945">
        <v>12</v>
      </c>
      <c r="D945">
        <f t="shared" si="63"/>
        <v>2017</v>
      </c>
      <c r="E945" t="s">
        <v>437</v>
      </c>
      <c r="F945" t="s">
        <v>344</v>
      </c>
      <c r="G945" t="s">
        <v>37</v>
      </c>
      <c r="H945" t="s">
        <v>423</v>
      </c>
      <c r="I945">
        <v>51</v>
      </c>
      <c r="J945">
        <v>36</v>
      </c>
      <c r="K945">
        <v>87</v>
      </c>
      <c r="L945" s="8">
        <v>30383</v>
      </c>
      <c r="M945" s="8">
        <v>30470</v>
      </c>
    </row>
    <row r="946" spans="1:13" x14ac:dyDescent="0.25">
      <c r="A946">
        <v>0</v>
      </c>
      <c r="B946" s="40">
        <f t="shared" si="62"/>
        <v>43070</v>
      </c>
      <c r="C946">
        <v>12</v>
      </c>
      <c r="D946">
        <f t="shared" si="63"/>
        <v>2017</v>
      </c>
      <c r="E946" t="s">
        <v>437</v>
      </c>
      <c r="F946" t="s">
        <v>344</v>
      </c>
      <c r="G946" t="s">
        <v>37</v>
      </c>
      <c r="H946" t="s">
        <v>424</v>
      </c>
      <c r="I946">
        <v>0</v>
      </c>
      <c r="J946">
        <v>0</v>
      </c>
      <c r="K946">
        <v>0</v>
      </c>
      <c r="L946" s="8">
        <v>14835</v>
      </c>
      <c r="M946" s="8">
        <v>14835</v>
      </c>
    </row>
    <row r="947" spans="1:13" x14ac:dyDescent="0.25">
      <c r="A947">
        <v>0</v>
      </c>
      <c r="B947" s="40">
        <f t="shared" si="62"/>
        <v>43070</v>
      </c>
      <c r="C947">
        <v>12</v>
      </c>
      <c r="D947">
        <f t="shared" si="63"/>
        <v>2017</v>
      </c>
      <c r="E947" t="s">
        <v>437</v>
      </c>
      <c r="F947" t="s">
        <v>345</v>
      </c>
      <c r="G947" t="s">
        <v>37</v>
      </c>
      <c r="H947" t="s">
        <v>423</v>
      </c>
      <c r="I947">
        <v>26</v>
      </c>
      <c r="J947">
        <v>29</v>
      </c>
      <c r="K947">
        <v>55</v>
      </c>
      <c r="L947" s="8">
        <v>15470</v>
      </c>
      <c r="M947" s="8">
        <v>15525</v>
      </c>
    </row>
    <row r="948" spans="1:13" x14ac:dyDescent="0.25">
      <c r="A948">
        <v>0</v>
      </c>
      <c r="B948" s="40">
        <f t="shared" si="62"/>
        <v>43070</v>
      </c>
      <c r="C948">
        <v>12</v>
      </c>
      <c r="D948">
        <f t="shared" si="63"/>
        <v>2017</v>
      </c>
      <c r="E948" t="s">
        <v>437</v>
      </c>
      <c r="F948" t="s">
        <v>345</v>
      </c>
      <c r="G948" t="s">
        <v>37</v>
      </c>
      <c r="H948" t="s">
        <v>424</v>
      </c>
      <c r="I948">
        <v>0</v>
      </c>
      <c r="J948">
        <v>0</v>
      </c>
      <c r="K948">
        <v>0</v>
      </c>
      <c r="L948" s="8">
        <v>8393</v>
      </c>
      <c r="M948" s="8">
        <v>8393</v>
      </c>
    </row>
    <row r="949" spans="1:13" x14ac:dyDescent="0.25">
      <c r="A949">
        <v>0</v>
      </c>
      <c r="B949" s="40">
        <f t="shared" si="62"/>
        <v>43070</v>
      </c>
      <c r="C949">
        <v>12</v>
      </c>
      <c r="D949">
        <f t="shared" si="63"/>
        <v>2017</v>
      </c>
      <c r="E949" t="s">
        <v>437</v>
      </c>
      <c r="F949" t="s">
        <v>346</v>
      </c>
      <c r="G949" t="s">
        <v>37</v>
      </c>
      <c r="H949" t="s">
        <v>423</v>
      </c>
      <c r="I949">
        <v>65</v>
      </c>
      <c r="J949">
        <v>56</v>
      </c>
      <c r="K949">
        <v>121</v>
      </c>
      <c r="L949" s="8">
        <v>59063</v>
      </c>
      <c r="M949" s="8">
        <v>59184</v>
      </c>
    </row>
    <row r="950" spans="1:13" x14ac:dyDescent="0.25">
      <c r="A950">
        <v>0</v>
      </c>
      <c r="B950" s="40">
        <f t="shared" si="62"/>
        <v>43070</v>
      </c>
      <c r="C950">
        <v>12</v>
      </c>
      <c r="D950">
        <f t="shared" si="63"/>
        <v>2017</v>
      </c>
      <c r="E950" t="s">
        <v>437</v>
      </c>
      <c r="F950" t="s">
        <v>346</v>
      </c>
      <c r="G950" t="s">
        <v>37</v>
      </c>
      <c r="H950" t="s">
        <v>424</v>
      </c>
      <c r="I950">
        <v>0</v>
      </c>
      <c r="J950">
        <v>0</v>
      </c>
      <c r="K950">
        <v>0</v>
      </c>
      <c r="L950" s="8">
        <v>26713</v>
      </c>
      <c r="M950" s="8">
        <v>26713</v>
      </c>
    </row>
    <row r="951" spans="1:13" x14ac:dyDescent="0.25">
      <c r="A951">
        <v>1</v>
      </c>
      <c r="B951" s="40">
        <f t="shared" si="62"/>
        <v>43070</v>
      </c>
      <c r="C951">
        <v>12</v>
      </c>
      <c r="D951">
        <f t="shared" si="63"/>
        <v>2017</v>
      </c>
      <c r="E951" t="s">
        <v>437</v>
      </c>
      <c r="F951" t="s">
        <v>53</v>
      </c>
      <c r="G951" t="s">
        <v>37</v>
      </c>
      <c r="H951" t="s">
        <v>423</v>
      </c>
      <c r="I951">
        <v>4</v>
      </c>
      <c r="J951">
        <v>6</v>
      </c>
      <c r="K951">
        <v>10</v>
      </c>
      <c r="L951" s="8">
        <v>8095</v>
      </c>
      <c r="M951" s="8">
        <v>8105</v>
      </c>
    </row>
    <row r="952" spans="1:13" x14ac:dyDescent="0.25">
      <c r="A952">
        <v>1</v>
      </c>
      <c r="B952" s="40">
        <f t="shared" si="62"/>
        <v>43070</v>
      </c>
      <c r="C952">
        <v>12</v>
      </c>
      <c r="D952">
        <f t="shared" si="63"/>
        <v>2017</v>
      </c>
      <c r="E952" t="s">
        <v>437</v>
      </c>
      <c r="F952" t="s">
        <v>53</v>
      </c>
      <c r="G952" t="s">
        <v>37</v>
      </c>
      <c r="H952" t="s">
        <v>424</v>
      </c>
      <c r="I952">
        <v>0</v>
      </c>
      <c r="J952">
        <v>0</v>
      </c>
      <c r="K952">
        <v>0</v>
      </c>
      <c r="L952" s="8">
        <v>4811</v>
      </c>
      <c r="M952" s="8">
        <v>4811</v>
      </c>
    </row>
    <row r="953" spans="1:13" x14ac:dyDescent="0.25">
      <c r="A953">
        <v>0</v>
      </c>
      <c r="B953" s="40">
        <f t="shared" si="62"/>
        <v>43070</v>
      </c>
      <c r="C953">
        <v>12</v>
      </c>
      <c r="D953">
        <f t="shared" si="63"/>
        <v>2017</v>
      </c>
      <c r="E953" t="s">
        <v>437</v>
      </c>
      <c r="F953" t="s">
        <v>347</v>
      </c>
      <c r="G953" t="s">
        <v>37</v>
      </c>
      <c r="H953" t="s">
        <v>423</v>
      </c>
      <c r="I953">
        <v>97</v>
      </c>
      <c r="J953">
        <v>73</v>
      </c>
      <c r="K953">
        <v>170</v>
      </c>
      <c r="L953" s="8">
        <v>47249</v>
      </c>
      <c r="M953" s="8">
        <v>47419</v>
      </c>
    </row>
    <row r="954" spans="1:13" x14ac:dyDescent="0.25">
      <c r="A954">
        <v>0</v>
      </c>
      <c r="B954" s="40">
        <f t="shared" si="62"/>
        <v>43070</v>
      </c>
      <c r="C954">
        <v>12</v>
      </c>
      <c r="D954">
        <f t="shared" si="63"/>
        <v>2017</v>
      </c>
      <c r="E954" t="s">
        <v>437</v>
      </c>
      <c r="F954" t="s">
        <v>347</v>
      </c>
      <c r="G954" t="s">
        <v>37</v>
      </c>
      <c r="H954" t="s">
        <v>424</v>
      </c>
      <c r="I954">
        <v>0</v>
      </c>
      <c r="J954">
        <v>0</v>
      </c>
      <c r="K954">
        <v>0</v>
      </c>
      <c r="L954" s="8">
        <v>20734</v>
      </c>
      <c r="M954" s="8">
        <v>20734</v>
      </c>
    </row>
    <row r="955" spans="1:13" x14ac:dyDescent="0.25">
      <c r="A955">
        <v>0</v>
      </c>
      <c r="B955" s="40">
        <f t="shared" si="62"/>
        <v>43070</v>
      </c>
      <c r="C955">
        <v>12</v>
      </c>
      <c r="D955">
        <f t="shared" si="63"/>
        <v>2017</v>
      </c>
      <c r="E955" t="s">
        <v>437</v>
      </c>
      <c r="F955" t="s">
        <v>348</v>
      </c>
      <c r="G955" t="s">
        <v>37</v>
      </c>
      <c r="H955" t="s">
        <v>423</v>
      </c>
      <c r="I955">
        <v>10</v>
      </c>
      <c r="J955">
        <v>20</v>
      </c>
      <c r="K955">
        <v>30</v>
      </c>
      <c r="L955" s="8">
        <v>27134</v>
      </c>
      <c r="M955" s="8">
        <v>27164</v>
      </c>
    </row>
    <row r="956" spans="1:13" x14ac:dyDescent="0.25">
      <c r="A956">
        <v>0</v>
      </c>
      <c r="B956" s="40">
        <f t="shared" si="62"/>
        <v>43070</v>
      </c>
      <c r="C956">
        <v>12</v>
      </c>
      <c r="D956">
        <f t="shared" si="63"/>
        <v>2017</v>
      </c>
      <c r="E956" t="s">
        <v>437</v>
      </c>
      <c r="F956" t="s">
        <v>348</v>
      </c>
      <c r="G956" t="s">
        <v>37</v>
      </c>
      <c r="H956" t="s">
        <v>424</v>
      </c>
      <c r="I956">
        <v>0</v>
      </c>
      <c r="J956">
        <v>0</v>
      </c>
      <c r="K956">
        <v>0</v>
      </c>
      <c r="L956" s="8">
        <v>17346</v>
      </c>
      <c r="M956" s="8">
        <v>17346</v>
      </c>
    </row>
    <row r="957" spans="1:13" x14ac:dyDescent="0.25">
      <c r="A957">
        <v>0</v>
      </c>
      <c r="B957" s="40">
        <f t="shared" si="62"/>
        <v>43070</v>
      </c>
      <c r="C957">
        <v>12</v>
      </c>
      <c r="D957">
        <f t="shared" si="63"/>
        <v>2017</v>
      </c>
      <c r="E957" t="s">
        <v>437</v>
      </c>
      <c r="F957" t="s">
        <v>349</v>
      </c>
      <c r="G957" t="s">
        <v>37</v>
      </c>
      <c r="H957" t="s">
        <v>423</v>
      </c>
      <c r="I957">
        <v>23</v>
      </c>
      <c r="J957">
        <v>16</v>
      </c>
      <c r="K957">
        <v>39</v>
      </c>
      <c r="L957" s="8">
        <v>16139</v>
      </c>
      <c r="M957" s="8">
        <v>16178</v>
      </c>
    </row>
    <row r="958" spans="1:13" x14ac:dyDescent="0.25">
      <c r="A958">
        <v>0</v>
      </c>
      <c r="B958" s="40">
        <f t="shared" si="62"/>
        <v>43070</v>
      </c>
      <c r="C958">
        <v>12</v>
      </c>
      <c r="D958">
        <f t="shared" si="63"/>
        <v>2017</v>
      </c>
      <c r="E958" t="s">
        <v>437</v>
      </c>
      <c r="F958" t="s">
        <v>349</v>
      </c>
      <c r="G958" t="s">
        <v>37</v>
      </c>
      <c r="H958" t="s">
        <v>424</v>
      </c>
      <c r="I958">
        <v>0</v>
      </c>
      <c r="J958">
        <v>0</v>
      </c>
      <c r="K958">
        <v>0</v>
      </c>
      <c r="L958" s="8">
        <v>7962</v>
      </c>
      <c r="M958" s="8">
        <v>7962</v>
      </c>
    </row>
    <row r="959" spans="1:13" x14ac:dyDescent="0.25">
      <c r="A959">
        <v>0</v>
      </c>
      <c r="B959" s="40">
        <f t="shared" si="62"/>
        <v>43070</v>
      </c>
      <c r="C959">
        <v>12</v>
      </c>
      <c r="D959">
        <f t="shared" si="63"/>
        <v>2017</v>
      </c>
      <c r="E959" t="s">
        <v>437</v>
      </c>
      <c r="F959" t="s">
        <v>426</v>
      </c>
      <c r="G959" t="s">
        <v>37</v>
      </c>
      <c r="H959" t="s">
        <v>423</v>
      </c>
      <c r="I959">
        <v>5</v>
      </c>
      <c r="J959">
        <v>4</v>
      </c>
      <c r="K959">
        <v>9</v>
      </c>
      <c r="L959" s="8">
        <v>9934</v>
      </c>
      <c r="M959" s="8">
        <v>9943</v>
      </c>
    </row>
    <row r="960" spans="1:13" x14ac:dyDescent="0.25">
      <c r="A960">
        <v>0</v>
      </c>
      <c r="B960" s="40">
        <f t="shared" si="62"/>
        <v>43070</v>
      </c>
      <c r="C960">
        <v>12</v>
      </c>
      <c r="D960">
        <f t="shared" si="63"/>
        <v>2017</v>
      </c>
      <c r="E960" t="s">
        <v>437</v>
      </c>
      <c r="F960" t="s">
        <v>426</v>
      </c>
      <c r="G960" t="s">
        <v>37</v>
      </c>
      <c r="H960" t="s">
        <v>424</v>
      </c>
      <c r="I960">
        <v>0</v>
      </c>
      <c r="J960">
        <v>0</v>
      </c>
      <c r="K960">
        <v>0</v>
      </c>
      <c r="L960" s="8">
        <v>5999</v>
      </c>
      <c r="M960" s="8">
        <v>5999</v>
      </c>
    </row>
    <row r="961" spans="1:13" x14ac:dyDescent="0.25">
      <c r="A961">
        <v>0</v>
      </c>
      <c r="B961" s="40">
        <f t="shared" si="62"/>
        <v>43070</v>
      </c>
      <c r="C961">
        <v>12</v>
      </c>
      <c r="D961">
        <f t="shared" si="63"/>
        <v>2017</v>
      </c>
      <c r="E961" t="s">
        <v>437</v>
      </c>
      <c r="F961" t="s">
        <v>350</v>
      </c>
      <c r="G961" t="s">
        <v>37</v>
      </c>
      <c r="H961" t="s">
        <v>423</v>
      </c>
      <c r="I961" s="8">
        <v>1287</v>
      </c>
      <c r="J961" s="8">
        <v>1075</v>
      </c>
      <c r="K961" s="8">
        <v>2362</v>
      </c>
      <c r="L961" s="8">
        <v>547797</v>
      </c>
      <c r="M961" s="8">
        <v>550159</v>
      </c>
    </row>
    <row r="962" spans="1:13" x14ac:dyDescent="0.25">
      <c r="A962">
        <v>0</v>
      </c>
      <c r="B962" s="40">
        <f t="shared" si="62"/>
        <v>43070</v>
      </c>
      <c r="C962">
        <v>12</v>
      </c>
      <c r="D962">
        <f t="shared" si="63"/>
        <v>2017</v>
      </c>
      <c r="E962" t="s">
        <v>437</v>
      </c>
      <c r="F962" t="s">
        <v>350</v>
      </c>
      <c r="G962" t="s">
        <v>37</v>
      </c>
      <c r="H962" t="s">
        <v>424</v>
      </c>
      <c r="I962">
        <v>0</v>
      </c>
      <c r="J962">
        <v>0</v>
      </c>
      <c r="K962">
        <v>0</v>
      </c>
      <c r="L962" s="8">
        <v>143046</v>
      </c>
      <c r="M962" s="8">
        <v>143046</v>
      </c>
    </row>
    <row r="963" spans="1:13" x14ac:dyDescent="0.25">
      <c r="A963">
        <v>0</v>
      </c>
      <c r="B963" s="40">
        <f t="shared" si="62"/>
        <v>43070</v>
      </c>
      <c r="C963">
        <v>12</v>
      </c>
      <c r="D963">
        <f t="shared" si="63"/>
        <v>2017</v>
      </c>
      <c r="E963" t="s">
        <v>437</v>
      </c>
      <c r="F963" t="s">
        <v>41</v>
      </c>
      <c r="G963" t="s">
        <v>37</v>
      </c>
      <c r="H963" t="s">
        <v>423</v>
      </c>
      <c r="I963">
        <v>148</v>
      </c>
      <c r="J963">
        <v>47</v>
      </c>
      <c r="K963">
        <v>195</v>
      </c>
      <c r="L963" s="8">
        <v>14492</v>
      </c>
      <c r="M963" s="8">
        <v>14687</v>
      </c>
    </row>
    <row r="964" spans="1:13" x14ac:dyDescent="0.25">
      <c r="A964">
        <v>0</v>
      </c>
      <c r="B964" s="40">
        <f t="shared" si="62"/>
        <v>43070</v>
      </c>
      <c r="C964">
        <v>12</v>
      </c>
      <c r="D964">
        <f t="shared" si="63"/>
        <v>2017</v>
      </c>
      <c r="E964" t="s">
        <v>437</v>
      </c>
      <c r="F964" t="s">
        <v>41</v>
      </c>
      <c r="G964" t="s">
        <v>37</v>
      </c>
      <c r="H964" t="s">
        <v>424</v>
      </c>
      <c r="I964">
        <v>0</v>
      </c>
      <c r="J964">
        <v>0</v>
      </c>
      <c r="K964">
        <v>0</v>
      </c>
      <c r="L964" s="8">
        <v>5870</v>
      </c>
      <c r="M964" s="8">
        <v>5870</v>
      </c>
    </row>
    <row r="965" spans="1:13" x14ac:dyDescent="0.25">
      <c r="A965">
        <v>0</v>
      </c>
      <c r="B965" s="40">
        <f t="shared" si="62"/>
        <v>43070</v>
      </c>
      <c r="C965">
        <v>12</v>
      </c>
      <c r="D965">
        <f t="shared" si="63"/>
        <v>2017</v>
      </c>
      <c r="E965" t="s">
        <v>437</v>
      </c>
      <c r="F965" t="s">
        <v>351</v>
      </c>
      <c r="G965" t="s">
        <v>37</v>
      </c>
      <c r="H965" t="s">
        <v>423</v>
      </c>
      <c r="I965">
        <v>208</v>
      </c>
      <c r="J965">
        <v>160</v>
      </c>
      <c r="K965">
        <v>368</v>
      </c>
      <c r="L965" s="8">
        <v>92595</v>
      </c>
      <c r="M965" s="8">
        <v>92963</v>
      </c>
    </row>
    <row r="966" spans="1:13" x14ac:dyDescent="0.25">
      <c r="A966">
        <v>0</v>
      </c>
      <c r="B966" s="40">
        <f t="shared" si="62"/>
        <v>43070</v>
      </c>
      <c r="C966">
        <v>12</v>
      </c>
      <c r="D966">
        <f t="shared" si="63"/>
        <v>2017</v>
      </c>
      <c r="E966" t="s">
        <v>437</v>
      </c>
      <c r="F966" t="s">
        <v>351</v>
      </c>
      <c r="G966" t="s">
        <v>37</v>
      </c>
      <c r="H966" t="s">
        <v>424</v>
      </c>
      <c r="I966">
        <v>1</v>
      </c>
      <c r="J966">
        <v>0</v>
      </c>
      <c r="K966">
        <v>1</v>
      </c>
      <c r="L966" s="8">
        <v>33019</v>
      </c>
      <c r="M966" s="8">
        <v>33020</v>
      </c>
    </row>
    <row r="967" spans="1:13" x14ac:dyDescent="0.25">
      <c r="A967">
        <v>0</v>
      </c>
      <c r="B967" s="40">
        <f t="shared" si="62"/>
        <v>43070</v>
      </c>
      <c r="C967">
        <v>12</v>
      </c>
      <c r="D967">
        <f t="shared" si="63"/>
        <v>2017</v>
      </c>
      <c r="E967" t="s">
        <v>437</v>
      </c>
      <c r="F967" t="s">
        <v>352</v>
      </c>
      <c r="G967" t="s">
        <v>37</v>
      </c>
      <c r="H967" t="s">
        <v>423</v>
      </c>
      <c r="I967">
        <v>12</v>
      </c>
      <c r="J967">
        <v>7</v>
      </c>
      <c r="K967">
        <v>19</v>
      </c>
      <c r="L967" s="8">
        <v>8845</v>
      </c>
      <c r="M967" s="8">
        <v>8864</v>
      </c>
    </row>
    <row r="968" spans="1:13" x14ac:dyDescent="0.25">
      <c r="A968">
        <v>0</v>
      </c>
      <c r="B968" s="40">
        <f t="shared" si="62"/>
        <v>43070</v>
      </c>
      <c r="C968">
        <v>12</v>
      </c>
      <c r="D968">
        <f t="shared" si="63"/>
        <v>2017</v>
      </c>
      <c r="E968" t="s">
        <v>437</v>
      </c>
      <c r="F968" t="s">
        <v>352</v>
      </c>
      <c r="G968" t="s">
        <v>37</v>
      </c>
      <c r="H968" t="s">
        <v>424</v>
      </c>
      <c r="I968">
        <v>0</v>
      </c>
      <c r="J968">
        <v>0</v>
      </c>
      <c r="K968">
        <v>0</v>
      </c>
      <c r="L968" s="8">
        <v>4104</v>
      </c>
      <c r="M968" s="8">
        <v>4104</v>
      </c>
    </row>
    <row r="969" spans="1:13" x14ac:dyDescent="0.25">
      <c r="A969">
        <v>0</v>
      </c>
      <c r="B969" s="40">
        <f t="shared" si="62"/>
        <v>43070</v>
      </c>
      <c r="C969">
        <v>12</v>
      </c>
      <c r="D969">
        <f t="shared" si="63"/>
        <v>2017</v>
      </c>
      <c r="E969" t="s">
        <v>437</v>
      </c>
      <c r="F969" t="s">
        <v>146</v>
      </c>
      <c r="G969" t="s">
        <v>37</v>
      </c>
      <c r="H969" t="s">
        <v>423</v>
      </c>
      <c r="I969" s="8">
        <v>2153</v>
      </c>
      <c r="J969" s="8">
        <v>1174</v>
      </c>
      <c r="K969" s="8">
        <v>3327</v>
      </c>
      <c r="L969" s="8">
        <v>532053</v>
      </c>
      <c r="M969" s="8">
        <v>535380</v>
      </c>
    </row>
    <row r="970" spans="1:13" x14ac:dyDescent="0.25">
      <c r="A970">
        <v>0</v>
      </c>
      <c r="B970" s="40">
        <f t="shared" si="62"/>
        <v>43070</v>
      </c>
      <c r="C970">
        <v>12</v>
      </c>
      <c r="D970">
        <f t="shared" si="63"/>
        <v>2017</v>
      </c>
      <c r="E970" t="s">
        <v>437</v>
      </c>
      <c r="F970" t="s">
        <v>146</v>
      </c>
      <c r="G970" t="s">
        <v>37</v>
      </c>
      <c r="H970" t="s">
        <v>424</v>
      </c>
      <c r="I970">
        <v>1</v>
      </c>
      <c r="J970">
        <v>0</v>
      </c>
      <c r="K970">
        <v>1</v>
      </c>
      <c r="L970" s="8">
        <v>125468</v>
      </c>
      <c r="M970" s="8">
        <v>125469</v>
      </c>
    </row>
    <row r="971" spans="1:13" x14ac:dyDescent="0.25">
      <c r="A971">
        <v>1</v>
      </c>
      <c r="B971" s="40">
        <f t="shared" si="62"/>
        <v>43070</v>
      </c>
      <c r="C971">
        <v>12</v>
      </c>
      <c r="D971">
        <f t="shared" si="63"/>
        <v>2017</v>
      </c>
      <c r="E971" t="s">
        <v>437</v>
      </c>
      <c r="F971" t="s">
        <v>42</v>
      </c>
      <c r="G971" t="s">
        <v>37</v>
      </c>
      <c r="H971" t="s">
        <v>423</v>
      </c>
      <c r="I971">
        <v>342</v>
      </c>
      <c r="J971">
        <v>290</v>
      </c>
      <c r="K971">
        <v>632</v>
      </c>
      <c r="L971" s="8">
        <v>311091</v>
      </c>
      <c r="M971" s="8">
        <v>311723</v>
      </c>
    </row>
    <row r="972" spans="1:13" x14ac:dyDescent="0.25">
      <c r="A972">
        <v>1</v>
      </c>
      <c r="B972" s="40">
        <f t="shared" si="62"/>
        <v>43070</v>
      </c>
      <c r="C972">
        <v>12</v>
      </c>
      <c r="D972">
        <f t="shared" si="63"/>
        <v>2017</v>
      </c>
      <c r="E972" t="s">
        <v>437</v>
      </c>
      <c r="F972" t="s">
        <v>42</v>
      </c>
      <c r="G972" t="s">
        <v>37</v>
      </c>
      <c r="H972" t="s">
        <v>424</v>
      </c>
      <c r="I972">
        <v>1</v>
      </c>
      <c r="J972">
        <v>0</v>
      </c>
      <c r="K972">
        <v>1</v>
      </c>
      <c r="L972" s="8">
        <v>96153</v>
      </c>
      <c r="M972" s="8">
        <v>96154</v>
      </c>
    </row>
    <row r="973" spans="1:13" x14ac:dyDescent="0.25">
      <c r="A973">
        <v>1</v>
      </c>
      <c r="B973" s="40">
        <f t="shared" si="62"/>
        <v>43070</v>
      </c>
      <c r="C973">
        <v>12</v>
      </c>
      <c r="D973">
        <f t="shared" si="63"/>
        <v>2017</v>
      </c>
      <c r="E973" t="s">
        <v>437</v>
      </c>
      <c r="F973" t="s">
        <v>353</v>
      </c>
      <c r="G973" t="s">
        <v>37</v>
      </c>
      <c r="H973" t="s">
        <v>423</v>
      </c>
      <c r="I973">
        <v>13</v>
      </c>
      <c r="J973">
        <v>25</v>
      </c>
      <c r="K973">
        <v>38</v>
      </c>
      <c r="L973" s="8">
        <v>32717</v>
      </c>
      <c r="M973" s="8">
        <v>32755</v>
      </c>
    </row>
    <row r="974" spans="1:13" x14ac:dyDescent="0.25">
      <c r="A974">
        <v>1</v>
      </c>
      <c r="B974" s="40">
        <f t="shared" si="62"/>
        <v>43070</v>
      </c>
      <c r="C974">
        <v>12</v>
      </c>
      <c r="D974">
        <f t="shared" si="63"/>
        <v>2017</v>
      </c>
      <c r="E974" t="s">
        <v>437</v>
      </c>
      <c r="F974" t="s">
        <v>353</v>
      </c>
      <c r="G974" t="s">
        <v>37</v>
      </c>
      <c r="H974" t="s">
        <v>424</v>
      </c>
      <c r="I974">
        <v>0</v>
      </c>
      <c r="J974">
        <v>0</v>
      </c>
      <c r="K974">
        <v>0</v>
      </c>
      <c r="L974" s="8">
        <v>19393</v>
      </c>
      <c r="M974" s="8">
        <v>19393</v>
      </c>
    </row>
    <row r="975" spans="1:13" x14ac:dyDescent="0.25">
      <c r="A975">
        <v>0</v>
      </c>
      <c r="B975" s="40">
        <f t="shared" si="62"/>
        <v>43070</v>
      </c>
      <c r="C975">
        <v>12</v>
      </c>
      <c r="D975">
        <f t="shared" si="63"/>
        <v>2017</v>
      </c>
      <c r="E975" t="s">
        <v>437</v>
      </c>
      <c r="F975" t="s">
        <v>354</v>
      </c>
      <c r="G975" t="s">
        <v>37</v>
      </c>
      <c r="H975" t="s">
        <v>423</v>
      </c>
      <c r="I975">
        <v>568</v>
      </c>
      <c r="J975">
        <v>440</v>
      </c>
      <c r="K975" s="8">
        <v>1008</v>
      </c>
      <c r="L975" s="8">
        <v>197161</v>
      </c>
      <c r="M975" s="8">
        <v>198169</v>
      </c>
    </row>
    <row r="976" spans="1:13" x14ac:dyDescent="0.25">
      <c r="A976">
        <v>0</v>
      </c>
      <c r="B976" s="40">
        <f t="shared" si="62"/>
        <v>43070</v>
      </c>
      <c r="C976">
        <v>12</v>
      </c>
      <c r="D976">
        <f t="shared" si="63"/>
        <v>2017</v>
      </c>
      <c r="E976" t="s">
        <v>437</v>
      </c>
      <c r="F976" t="s">
        <v>354</v>
      </c>
      <c r="G976" t="s">
        <v>37</v>
      </c>
      <c r="H976" t="s">
        <v>424</v>
      </c>
      <c r="I976">
        <v>0</v>
      </c>
      <c r="J976">
        <v>0</v>
      </c>
      <c r="K976">
        <v>0</v>
      </c>
      <c r="L976" s="8">
        <v>56174</v>
      </c>
      <c r="M976" s="8">
        <v>56174</v>
      </c>
    </row>
    <row r="977" spans="1:13" x14ac:dyDescent="0.25">
      <c r="A977">
        <v>0</v>
      </c>
      <c r="B977" s="40">
        <f t="shared" si="62"/>
        <v>43070</v>
      </c>
      <c r="C977">
        <v>12</v>
      </c>
      <c r="D977">
        <f t="shared" si="63"/>
        <v>2017</v>
      </c>
      <c r="E977" t="s">
        <v>437</v>
      </c>
      <c r="F977" t="s">
        <v>355</v>
      </c>
      <c r="G977" t="s">
        <v>37</v>
      </c>
      <c r="H977" t="s">
        <v>423</v>
      </c>
      <c r="I977">
        <v>2</v>
      </c>
      <c r="J977">
        <v>4</v>
      </c>
      <c r="K977">
        <v>6</v>
      </c>
      <c r="L977" s="8">
        <v>3011</v>
      </c>
      <c r="M977" s="8">
        <v>3017</v>
      </c>
    </row>
    <row r="978" spans="1:13" x14ac:dyDescent="0.25">
      <c r="A978">
        <v>0</v>
      </c>
      <c r="B978" s="40">
        <f t="shared" si="62"/>
        <v>43070</v>
      </c>
      <c r="C978">
        <v>12</v>
      </c>
      <c r="D978">
        <f t="shared" si="63"/>
        <v>2017</v>
      </c>
      <c r="E978" t="s">
        <v>437</v>
      </c>
      <c r="F978" t="s">
        <v>355</v>
      </c>
      <c r="G978" t="s">
        <v>37</v>
      </c>
      <c r="H978" t="s">
        <v>424</v>
      </c>
      <c r="I978">
        <v>0</v>
      </c>
      <c r="J978">
        <v>0</v>
      </c>
      <c r="K978">
        <v>0</v>
      </c>
      <c r="L978" s="8">
        <v>1757</v>
      </c>
      <c r="M978" s="8">
        <v>1757</v>
      </c>
    </row>
    <row r="979" spans="1:13" x14ac:dyDescent="0.25">
      <c r="A979">
        <v>0</v>
      </c>
      <c r="B979" s="40">
        <f t="shared" si="62"/>
        <v>43070</v>
      </c>
      <c r="C979">
        <v>12</v>
      </c>
      <c r="D979">
        <f t="shared" si="63"/>
        <v>2017</v>
      </c>
      <c r="E979" t="s">
        <v>437</v>
      </c>
      <c r="F979" t="s">
        <v>59</v>
      </c>
      <c r="G979" t="s">
        <v>37</v>
      </c>
      <c r="H979" t="s">
        <v>423</v>
      </c>
      <c r="I979">
        <v>30</v>
      </c>
      <c r="J979">
        <v>34</v>
      </c>
      <c r="K979">
        <v>64</v>
      </c>
      <c r="L979" s="8">
        <v>36332</v>
      </c>
      <c r="M979" s="8">
        <v>36396</v>
      </c>
    </row>
    <row r="980" spans="1:13" x14ac:dyDescent="0.25">
      <c r="A980">
        <v>0</v>
      </c>
      <c r="B980" s="40">
        <f t="shared" si="62"/>
        <v>43070</v>
      </c>
      <c r="C980">
        <v>12</v>
      </c>
      <c r="D980">
        <f t="shared" si="63"/>
        <v>2017</v>
      </c>
      <c r="E980" t="s">
        <v>437</v>
      </c>
      <c r="F980" t="s">
        <v>59</v>
      </c>
      <c r="G980" t="s">
        <v>37</v>
      </c>
      <c r="H980" t="s">
        <v>424</v>
      </c>
      <c r="I980">
        <v>0</v>
      </c>
      <c r="J980">
        <v>0</v>
      </c>
      <c r="K980">
        <v>0</v>
      </c>
      <c r="L980" s="8">
        <v>13805</v>
      </c>
      <c r="M980" s="8">
        <v>13805</v>
      </c>
    </row>
    <row r="981" spans="1:13" x14ac:dyDescent="0.25">
      <c r="A981">
        <v>0</v>
      </c>
      <c r="B981" s="40">
        <f t="shared" si="62"/>
        <v>43070</v>
      </c>
      <c r="C981">
        <v>12</v>
      </c>
      <c r="D981">
        <f t="shared" si="63"/>
        <v>2017</v>
      </c>
      <c r="E981" t="s">
        <v>437</v>
      </c>
      <c r="F981" t="s">
        <v>356</v>
      </c>
      <c r="G981" t="s">
        <v>37</v>
      </c>
      <c r="H981" t="s">
        <v>423</v>
      </c>
      <c r="I981">
        <v>585</v>
      </c>
      <c r="J981">
        <v>253</v>
      </c>
      <c r="K981">
        <v>838</v>
      </c>
      <c r="L981" s="8">
        <v>149002</v>
      </c>
      <c r="M981" s="8">
        <v>149840</v>
      </c>
    </row>
    <row r="982" spans="1:13" x14ac:dyDescent="0.25">
      <c r="A982">
        <v>0</v>
      </c>
      <c r="B982" s="40">
        <f t="shared" si="62"/>
        <v>43070</v>
      </c>
      <c r="C982">
        <v>12</v>
      </c>
      <c r="D982">
        <f t="shared" si="63"/>
        <v>2017</v>
      </c>
      <c r="E982" t="s">
        <v>437</v>
      </c>
      <c r="F982" t="s">
        <v>356</v>
      </c>
      <c r="G982" t="s">
        <v>37</v>
      </c>
      <c r="H982" t="s">
        <v>424</v>
      </c>
      <c r="I982">
        <v>1</v>
      </c>
      <c r="J982">
        <v>0</v>
      </c>
      <c r="K982">
        <v>1</v>
      </c>
      <c r="L982" s="8">
        <v>43383</v>
      </c>
      <c r="M982" s="8">
        <v>43384</v>
      </c>
    </row>
    <row r="983" spans="1:13" x14ac:dyDescent="0.25">
      <c r="A983">
        <v>1</v>
      </c>
      <c r="B983" s="40">
        <f t="shared" si="62"/>
        <v>43070</v>
      </c>
      <c r="C983">
        <v>12</v>
      </c>
      <c r="D983">
        <f t="shared" si="63"/>
        <v>2017</v>
      </c>
      <c r="E983" t="s">
        <v>437</v>
      </c>
      <c r="F983" t="s">
        <v>357</v>
      </c>
      <c r="G983" t="s">
        <v>37</v>
      </c>
      <c r="H983" t="s">
        <v>423</v>
      </c>
      <c r="I983">
        <v>17</v>
      </c>
      <c r="J983">
        <v>25</v>
      </c>
      <c r="K983">
        <v>42</v>
      </c>
      <c r="L983" s="8">
        <v>22928</v>
      </c>
      <c r="M983" s="8">
        <v>22970</v>
      </c>
    </row>
    <row r="984" spans="1:13" x14ac:dyDescent="0.25">
      <c r="A984">
        <v>1</v>
      </c>
      <c r="B984" s="40">
        <f t="shared" si="62"/>
        <v>43070</v>
      </c>
      <c r="C984">
        <v>12</v>
      </c>
      <c r="D984">
        <f t="shared" si="63"/>
        <v>2017</v>
      </c>
      <c r="E984" t="s">
        <v>437</v>
      </c>
      <c r="F984" t="s">
        <v>357</v>
      </c>
      <c r="G984" t="s">
        <v>37</v>
      </c>
      <c r="H984" t="s">
        <v>424</v>
      </c>
      <c r="I984">
        <v>0</v>
      </c>
      <c r="J984">
        <v>0</v>
      </c>
      <c r="K984">
        <v>0</v>
      </c>
      <c r="L984" s="8">
        <v>8707</v>
      </c>
      <c r="M984" s="8">
        <v>8707</v>
      </c>
    </row>
    <row r="985" spans="1:13" x14ac:dyDescent="0.25">
      <c r="A985">
        <v>0</v>
      </c>
      <c r="B985" s="40">
        <f t="shared" si="62"/>
        <v>43070</v>
      </c>
      <c r="C985">
        <v>12</v>
      </c>
      <c r="D985">
        <f t="shared" si="63"/>
        <v>2017</v>
      </c>
      <c r="E985" t="s">
        <v>437</v>
      </c>
      <c r="F985" t="s">
        <v>56</v>
      </c>
      <c r="G985" t="s">
        <v>37</v>
      </c>
      <c r="H985" t="s">
        <v>423</v>
      </c>
      <c r="I985">
        <v>70</v>
      </c>
      <c r="J985">
        <v>78</v>
      </c>
      <c r="K985">
        <v>148</v>
      </c>
      <c r="L985" s="8">
        <v>166602</v>
      </c>
      <c r="M985" s="8">
        <v>166750</v>
      </c>
    </row>
    <row r="986" spans="1:13" x14ac:dyDescent="0.25">
      <c r="A986">
        <v>0</v>
      </c>
      <c r="B986" s="40">
        <f t="shared" si="62"/>
        <v>43070</v>
      </c>
      <c r="C986">
        <v>12</v>
      </c>
      <c r="D986">
        <f t="shared" si="63"/>
        <v>2017</v>
      </c>
      <c r="E986" t="s">
        <v>437</v>
      </c>
      <c r="F986" t="s">
        <v>56</v>
      </c>
      <c r="G986" t="s">
        <v>37</v>
      </c>
      <c r="H986" t="s">
        <v>424</v>
      </c>
      <c r="I986">
        <v>0</v>
      </c>
      <c r="J986">
        <v>0</v>
      </c>
      <c r="K986">
        <v>0</v>
      </c>
      <c r="L986" s="8">
        <v>60340</v>
      </c>
      <c r="M986" s="8">
        <v>60340</v>
      </c>
    </row>
    <row r="987" spans="1:13" x14ac:dyDescent="0.25">
      <c r="A987">
        <v>0</v>
      </c>
      <c r="B987" s="40">
        <f t="shared" si="62"/>
        <v>43101</v>
      </c>
      <c r="C987">
        <v>1</v>
      </c>
      <c r="D987">
        <f t="shared" si="63"/>
        <v>2018</v>
      </c>
      <c r="E987" t="s">
        <v>438</v>
      </c>
      <c r="F987" t="s">
        <v>422</v>
      </c>
      <c r="G987" t="s">
        <v>37</v>
      </c>
      <c r="H987" t="s">
        <v>423</v>
      </c>
      <c r="I987">
        <v>0</v>
      </c>
      <c r="J987">
        <v>0</v>
      </c>
      <c r="K987">
        <v>0</v>
      </c>
      <c r="L987">
        <v>3</v>
      </c>
      <c r="M987">
        <v>3</v>
      </c>
    </row>
    <row r="988" spans="1:13" x14ac:dyDescent="0.25">
      <c r="A988">
        <v>0</v>
      </c>
      <c r="B988" s="40">
        <f t="shared" ref="B988:B1051" si="64">DATE(D988,C988,1)</f>
        <v>43101</v>
      </c>
      <c r="C988">
        <v>1</v>
      </c>
      <c r="D988">
        <f t="shared" ref="D988:D1051" si="65">VALUE(RIGHT(E988,4))</f>
        <v>2018</v>
      </c>
      <c r="E988" t="s">
        <v>438</v>
      </c>
      <c r="F988" t="s">
        <v>422</v>
      </c>
      <c r="G988" t="s">
        <v>37</v>
      </c>
      <c r="H988" t="s">
        <v>424</v>
      </c>
      <c r="I988">
        <v>0</v>
      </c>
      <c r="J988">
        <v>0</v>
      </c>
      <c r="K988">
        <v>0</v>
      </c>
      <c r="L988">
        <v>3</v>
      </c>
      <c r="M988">
        <v>3</v>
      </c>
    </row>
    <row r="989" spans="1:13" x14ac:dyDescent="0.25">
      <c r="A989">
        <v>1</v>
      </c>
      <c r="B989" s="40">
        <f t="shared" si="64"/>
        <v>43101</v>
      </c>
      <c r="C989">
        <v>1</v>
      </c>
      <c r="D989">
        <f t="shared" si="65"/>
        <v>2018</v>
      </c>
      <c r="E989" t="s">
        <v>438</v>
      </c>
      <c r="F989" t="s">
        <v>331</v>
      </c>
      <c r="G989" t="s">
        <v>37</v>
      </c>
      <c r="H989" t="s">
        <v>423</v>
      </c>
      <c r="I989">
        <v>5</v>
      </c>
      <c r="J989">
        <v>4</v>
      </c>
      <c r="K989">
        <v>9</v>
      </c>
      <c r="L989" s="8">
        <v>12683</v>
      </c>
      <c r="M989" s="8">
        <v>12692</v>
      </c>
    </row>
    <row r="990" spans="1:13" x14ac:dyDescent="0.25">
      <c r="A990">
        <v>1</v>
      </c>
      <c r="B990" s="40">
        <f t="shared" si="64"/>
        <v>43101</v>
      </c>
      <c r="C990">
        <v>1</v>
      </c>
      <c r="D990">
        <f t="shared" si="65"/>
        <v>2018</v>
      </c>
      <c r="E990" t="s">
        <v>438</v>
      </c>
      <c r="F990" t="s">
        <v>331</v>
      </c>
      <c r="G990" t="s">
        <v>37</v>
      </c>
      <c r="H990" t="s">
        <v>424</v>
      </c>
      <c r="I990">
        <v>0</v>
      </c>
      <c r="J990">
        <v>0</v>
      </c>
      <c r="K990">
        <v>0</v>
      </c>
      <c r="L990" s="8">
        <v>5367</v>
      </c>
      <c r="M990" s="8">
        <v>5367</v>
      </c>
    </row>
    <row r="991" spans="1:13" x14ac:dyDescent="0.25">
      <c r="A991">
        <v>1</v>
      </c>
      <c r="B991" s="40">
        <f t="shared" si="64"/>
        <v>43101</v>
      </c>
      <c r="C991">
        <v>1</v>
      </c>
      <c r="D991">
        <f t="shared" si="65"/>
        <v>2018</v>
      </c>
      <c r="E991" t="s">
        <v>438</v>
      </c>
      <c r="F991" t="s">
        <v>332</v>
      </c>
      <c r="G991" t="s">
        <v>37</v>
      </c>
      <c r="H991" t="s">
        <v>423</v>
      </c>
      <c r="I991">
        <v>9</v>
      </c>
      <c r="J991">
        <v>5</v>
      </c>
      <c r="K991">
        <v>14</v>
      </c>
      <c r="L991" s="8">
        <v>12935</v>
      </c>
      <c r="M991" s="8">
        <v>12949</v>
      </c>
    </row>
    <row r="992" spans="1:13" x14ac:dyDescent="0.25">
      <c r="A992">
        <v>1</v>
      </c>
      <c r="B992" s="40">
        <f t="shared" si="64"/>
        <v>43101</v>
      </c>
      <c r="C992">
        <v>1</v>
      </c>
      <c r="D992">
        <f t="shared" si="65"/>
        <v>2018</v>
      </c>
      <c r="E992" t="s">
        <v>438</v>
      </c>
      <c r="F992" t="s">
        <v>332</v>
      </c>
      <c r="G992" t="s">
        <v>37</v>
      </c>
      <c r="H992" t="s">
        <v>424</v>
      </c>
      <c r="I992">
        <v>0</v>
      </c>
      <c r="J992">
        <v>0</v>
      </c>
      <c r="K992">
        <v>0</v>
      </c>
      <c r="L992" s="8">
        <v>6852</v>
      </c>
      <c r="M992" s="8">
        <v>6852</v>
      </c>
    </row>
    <row r="993" spans="1:13" x14ac:dyDescent="0.25">
      <c r="A993">
        <v>0</v>
      </c>
      <c r="B993" s="40">
        <f t="shared" si="64"/>
        <v>43101</v>
      </c>
      <c r="C993">
        <v>1</v>
      </c>
      <c r="D993">
        <f t="shared" si="65"/>
        <v>2018</v>
      </c>
      <c r="E993" t="s">
        <v>438</v>
      </c>
      <c r="F993" t="s">
        <v>333</v>
      </c>
      <c r="G993" t="s">
        <v>37</v>
      </c>
      <c r="H993" t="s">
        <v>423</v>
      </c>
      <c r="I993">
        <v>187</v>
      </c>
      <c r="J993">
        <v>188</v>
      </c>
      <c r="K993">
        <v>375</v>
      </c>
      <c r="L993" s="8">
        <v>134296</v>
      </c>
      <c r="M993" s="8">
        <v>134671</v>
      </c>
    </row>
    <row r="994" spans="1:13" x14ac:dyDescent="0.25">
      <c r="A994">
        <v>0</v>
      </c>
      <c r="B994" s="40">
        <f t="shared" si="64"/>
        <v>43101</v>
      </c>
      <c r="C994">
        <v>1</v>
      </c>
      <c r="D994">
        <f t="shared" si="65"/>
        <v>2018</v>
      </c>
      <c r="E994" t="s">
        <v>438</v>
      </c>
      <c r="F994" t="s">
        <v>333</v>
      </c>
      <c r="G994" t="s">
        <v>37</v>
      </c>
      <c r="H994" t="s">
        <v>424</v>
      </c>
      <c r="I994">
        <v>0</v>
      </c>
      <c r="J994">
        <v>0</v>
      </c>
      <c r="K994">
        <v>0</v>
      </c>
      <c r="L994" s="8">
        <v>42236</v>
      </c>
      <c r="M994" s="8">
        <v>42236</v>
      </c>
    </row>
    <row r="995" spans="1:13" x14ac:dyDescent="0.25">
      <c r="A995">
        <v>0</v>
      </c>
      <c r="B995" s="40">
        <f t="shared" si="64"/>
        <v>43101</v>
      </c>
      <c r="C995">
        <v>1</v>
      </c>
      <c r="D995">
        <f t="shared" si="65"/>
        <v>2018</v>
      </c>
      <c r="E995" t="s">
        <v>438</v>
      </c>
      <c r="F995" t="s">
        <v>119</v>
      </c>
      <c r="G995" t="s">
        <v>37</v>
      </c>
      <c r="H995" t="s">
        <v>423</v>
      </c>
      <c r="I995">
        <v>106</v>
      </c>
      <c r="J995">
        <v>43</v>
      </c>
      <c r="K995">
        <v>149</v>
      </c>
      <c r="L995" s="8">
        <v>55272</v>
      </c>
      <c r="M995" s="8">
        <v>55421</v>
      </c>
    </row>
    <row r="996" spans="1:13" x14ac:dyDescent="0.25">
      <c r="A996">
        <v>0</v>
      </c>
      <c r="B996" s="40">
        <f t="shared" si="64"/>
        <v>43101</v>
      </c>
      <c r="C996">
        <v>1</v>
      </c>
      <c r="D996">
        <f t="shared" si="65"/>
        <v>2018</v>
      </c>
      <c r="E996" t="s">
        <v>438</v>
      </c>
      <c r="F996" t="s">
        <v>119</v>
      </c>
      <c r="G996" t="s">
        <v>37</v>
      </c>
      <c r="H996" t="s">
        <v>424</v>
      </c>
      <c r="I996">
        <v>0</v>
      </c>
      <c r="J996">
        <v>0</v>
      </c>
      <c r="K996">
        <v>0</v>
      </c>
      <c r="L996" s="8">
        <v>22487</v>
      </c>
      <c r="M996" s="8">
        <v>22487</v>
      </c>
    </row>
    <row r="997" spans="1:13" x14ac:dyDescent="0.25">
      <c r="A997">
        <v>0</v>
      </c>
      <c r="B997" s="40">
        <f t="shared" si="64"/>
        <v>43101</v>
      </c>
      <c r="C997">
        <v>1</v>
      </c>
      <c r="D997">
        <f t="shared" si="65"/>
        <v>2018</v>
      </c>
      <c r="E997" t="s">
        <v>438</v>
      </c>
      <c r="F997" t="s">
        <v>334</v>
      </c>
      <c r="G997" t="s">
        <v>37</v>
      </c>
      <c r="H997" t="s">
        <v>423</v>
      </c>
      <c r="I997">
        <v>125</v>
      </c>
      <c r="J997">
        <v>100</v>
      </c>
      <c r="K997">
        <v>225</v>
      </c>
      <c r="L997" s="8">
        <v>50956</v>
      </c>
      <c r="M997" s="8">
        <v>51181</v>
      </c>
    </row>
    <row r="998" spans="1:13" x14ac:dyDescent="0.25">
      <c r="A998">
        <v>0</v>
      </c>
      <c r="B998" s="40">
        <f t="shared" si="64"/>
        <v>43101</v>
      </c>
      <c r="C998">
        <v>1</v>
      </c>
      <c r="D998">
        <f t="shared" si="65"/>
        <v>2018</v>
      </c>
      <c r="E998" t="s">
        <v>438</v>
      </c>
      <c r="F998" t="s">
        <v>334</v>
      </c>
      <c r="G998" t="s">
        <v>37</v>
      </c>
      <c r="H998" t="s">
        <v>424</v>
      </c>
      <c r="I998">
        <v>0</v>
      </c>
      <c r="J998">
        <v>0</v>
      </c>
      <c r="K998">
        <v>0</v>
      </c>
      <c r="L998" s="8">
        <v>22102</v>
      </c>
      <c r="M998" s="8">
        <v>22102</v>
      </c>
    </row>
    <row r="999" spans="1:13" x14ac:dyDescent="0.25">
      <c r="A999">
        <v>0</v>
      </c>
      <c r="B999" s="40">
        <f t="shared" si="64"/>
        <v>43101</v>
      </c>
      <c r="C999">
        <v>1</v>
      </c>
      <c r="D999">
        <f t="shared" si="65"/>
        <v>2018</v>
      </c>
      <c r="E999" t="s">
        <v>438</v>
      </c>
      <c r="F999" t="s">
        <v>335</v>
      </c>
      <c r="G999" t="s">
        <v>37</v>
      </c>
      <c r="H999" t="s">
        <v>423</v>
      </c>
      <c r="I999">
        <v>976</v>
      </c>
      <c r="J999">
        <v>631</v>
      </c>
      <c r="K999" s="8">
        <v>1607</v>
      </c>
      <c r="L999" s="8">
        <v>312363</v>
      </c>
      <c r="M999" s="8">
        <v>313970</v>
      </c>
    </row>
    <row r="1000" spans="1:13" x14ac:dyDescent="0.25">
      <c r="A1000">
        <v>0</v>
      </c>
      <c r="B1000" s="40">
        <f t="shared" si="64"/>
        <v>43101</v>
      </c>
      <c r="C1000">
        <v>1</v>
      </c>
      <c r="D1000">
        <f t="shared" si="65"/>
        <v>2018</v>
      </c>
      <c r="E1000" t="s">
        <v>438</v>
      </c>
      <c r="F1000" t="s">
        <v>335</v>
      </c>
      <c r="G1000" t="s">
        <v>37</v>
      </c>
      <c r="H1000" t="s">
        <v>424</v>
      </c>
      <c r="I1000">
        <v>0</v>
      </c>
      <c r="J1000">
        <v>0</v>
      </c>
      <c r="K1000">
        <v>0</v>
      </c>
      <c r="L1000" s="8">
        <v>80998</v>
      </c>
      <c r="M1000" s="8">
        <v>80998</v>
      </c>
    </row>
    <row r="1001" spans="1:13" x14ac:dyDescent="0.25">
      <c r="A1001">
        <v>0</v>
      </c>
      <c r="B1001" s="40">
        <f t="shared" si="64"/>
        <v>43101</v>
      </c>
      <c r="C1001">
        <v>1</v>
      </c>
      <c r="D1001">
        <f t="shared" si="65"/>
        <v>2018</v>
      </c>
      <c r="E1001" t="s">
        <v>438</v>
      </c>
      <c r="F1001" t="s">
        <v>44</v>
      </c>
      <c r="G1001" t="s">
        <v>37</v>
      </c>
      <c r="H1001" t="s">
        <v>423</v>
      </c>
      <c r="I1001">
        <v>2</v>
      </c>
      <c r="J1001">
        <v>1</v>
      </c>
      <c r="K1001">
        <v>3</v>
      </c>
      <c r="L1001" s="8">
        <v>2467</v>
      </c>
      <c r="M1001" s="8">
        <v>2470</v>
      </c>
    </row>
    <row r="1002" spans="1:13" x14ac:dyDescent="0.25">
      <c r="A1002">
        <v>0</v>
      </c>
      <c r="B1002" s="40">
        <f t="shared" si="64"/>
        <v>43101</v>
      </c>
      <c r="C1002">
        <v>1</v>
      </c>
      <c r="D1002">
        <f t="shared" si="65"/>
        <v>2018</v>
      </c>
      <c r="E1002" t="s">
        <v>438</v>
      </c>
      <c r="F1002" t="s">
        <v>44</v>
      </c>
      <c r="G1002" t="s">
        <v>37</v>
      </c>
      <c r="H1002" t="s">
        <v>424</v>
      </c>
      <c r="I1002">
        <v>0</v>
      </c>
      <c r="J1002">
        <v>0</v>
      </c>
      <c r="K1002">
        <v>0</v>
      </c>
      <c r="L1002" s="8">
        <v>1628</v>
      </c>
      <c r="M1002" s="8">
        <v>1628</v>
      </c>
    </row>
    <row r="1003" spans="1:13" x14ac:dyDescent="0.25">
      <c r="A1003">
        <v>0</v>
      </c>
      <c r="B1003" s="40">
        <f t="shared" si="64"/>
        <v>43101</v>
      </c>
      <c r="C1003">
        <v>1</v>
      </c>
      <c r="D1003">
        <f t="shared" si="65"/>
        <v>2018</v>
      </c>
      <c r="E1003" t="s">
        <v>438</v>
      </c>
      <c r="F1003" t="s">
        <v>336</v>
      </c>
      <c r="G1003" t="s">
        <v>37</v>
      </c>
      <c r="H1003" t="s">
        <v>423</v>
      </c>
      <c r="I1003">
        <v>66</v>
      </c>
      <c r="J1003">
        <v>77</v>
      </c>
      <c r="K1003">
        <v>143</v>
      </c>
      <c r="L1003" s="8">
        <v>72550</v>
      </c>
      <c r="M1003" s="8">
        <v>72693</v>
      </c>
    </row>
    <row r="1004" spans="1:13" x14ac:dyDescent="0.25">
      <c r="A1004">
        <v>0</v>
      </c>
      <c r="B1004" s="40">
        <f t="shared" si="64"/>
        <v>43101</v>
      </c>
      <c r="C1004">
        <v>1</v>
      </c>
      <c r="D1004">
        <f t="shared" si="65"/>
        <v>2018</v>
      </c>
      <c r="E1004" t="s">
        <v>438</v>
      </c>
      <c r="F1004" t="s">
        <v>336</v>
      </c>
      <c r="G1004" t="s">
        <v>37</v>
      </c>
      <c r="H1004" t="s">
        <v>424</v>
      </c>
      <c r="I1004">
        <v>0</v>
      </c>
      <c r="J1004">
        <v>0</v>
      </c>
      <c r="K1004">
        <v>0</v>
      </c>
      <c r="L1004" s="8">
        <v>29277</v>
      </c>
      <c r="M1004" s="8">
        <v>29277</v>
      </c>
    </row>
    <row r="1005" spans="1:13" x14ac:dyDescent="0.25">
      <c r="A1005">
        <v>0</v>
      </c>
      <c r="B1005" s="40">
        <f t="shared" si="64"/>
        <v>43101</v>
      </c>
      <c r="C1005">
        <v>1</v>
      </c>
      <c r="D1005">
        <f t="shared" si="65"/>
        <v>2018</v>
      </c>
      <c r="E1005" t="s">
        <v>438</v>
      </c>
      <c r="F1005" t="s">
        <v>125</v>
      </c>
      <c r="G1005" t="s">
        <v>37</v>
      </c>
      <c r="H1005" t="s">
        <v>423</v>
      </c>
      <c r="I1005">
        <v>46</v>
      </c>
      <c r="J1005">
        <v>28</v>
      </c>
      <c r="K1005">
        <v>74</v>
      </c>
      <c r="L1005" s="8">
        <v>28333</v>
      </c>
      <c r="M1005" s="8">
        <v>28407</v>
      </c>
    </row>
    <row r="1006" spans="1:13" x14ac:dyDescent="0.25">
      <c r="A1006">
        <v>0</v>
      </c>
      <c r="B1006" s="40">
        <f t="shared" si="64"/>
        <v>43101</v>
      </c>
      <c r="C1006">
        <v>1</v>
      </c>
      <c r="D1006">
        <f t="shared" si="65"/>
        <v>2018</v>
      </c>
      <c r="E1006" t="s">
        <v>438</v>
      </c>
      <c r="F1006" t="s">
        <v>125</v>
      </c>
      <c r="G1006" t="s">
        <v>37</v>
      </c>
      <c r="H1006" t="s">
        <v>424</v>
      </c>
      <c r="I1006">
        <v>0</v>
      </c>
      <c r="J1006">
        <v>0</v>
      </c>
      <c r="K1006">
        <v>0</v>
      </c>
      <c r="L1006" s="8">
        <v>12376</v>
      </c>
      <c r="M1006" s="8">
        <v>12376</v>
      </c>
    </row>
    <row r="1007" spans="1:13" x14ac:dyDescent="0.25">
      <c r="A1007">
        <v>1</v>
      </c>
      <c r="B1007" s="40">
        <f t="shared" si="64"/>
        <v>43101</v>
      </c>
      <c r="C1007">
        <v>1</v>
      </c>
      <c r="D1007">
        <f t="shared" si="65"/>
        <v>2018</v>
      </c>
      <c r="E1007" t="s">
        <v>438</v>
      </c>
      <c r="F1007" t="s">
        <v>337</v>
      </c>
      <c r="G1007" t="s">
        <v>37</v>
      </c>
      <c r="H1007" t="s">
        <v>423</v>
      </c>
      <c r="I1007">
        <v>2</v>
      </c>
      <c r="J1007">
        <v>3</v>
      </c>
      <c r="K1007">
        <v>5</v>
      </c>
      <c r="L1007" s="8">
        <v>4667</v>
      </c>
      <c r="M1007" s="8">
        <v>4672</v>
      </c>
    </row>
    <row r="1008" spans="1:13" x14ac:dyDescent="0.25">
      <c r="A1008">
        <v>1</v>
      </c>
      <c r="B1008" s="40">
        <f t="shared" si="64"/>
        <v>43101</v>
      </c>
      <c r="C1008">
        <v>1</v>
      </c>
      <c r="D1008">
        <f t="shared" si="65"/>
        <v>2018</v>
      </c>
      <c r="E1008" t="s">
        <v>438</v>
      </c>
      <c r="F1008" t="s">
        <v>337</v>
      </c>
      <c r="G1008" t="s">
        <v>37</v>
      </c>
      <c r="H1008" t="s">
        <v>424</v>
      </c>
      <c r="I1008">
        <v>0</v>
      </c>
      <c r="J1008">
        <v>0</v>
      </c>
      <c r="K1008">
        <v>0</v>
      </c>
      <c r="L1008" s="8">
        <v>3792</v>
      </c>
      <c r="M1008" s="8">
        <v>3792</v>
      </c>
    </row>
    <row r="1009" spans="1:13" x14ac:dyDescent="0.25">
      <c r="A1009">
        <v>0</v>
      </c>
      <c r="B1009" s="40">
        <f t="shared" si="64"/>
        <v>43101</v>
      </c>
      <c r="C1009">
        <v>1</v>
      </c>
      <c r="D1009">
        <f t="shared" si="65"/>
        <v>2018</v>
      </c>
      <c r="E1009" t="s">
        <v>438</v>
      </c>
      <c r="F1009" t="s">
        <v>105</v>
      </c>
      <c r="G1009" t="s">
        <v>37</v>
      </c>
      <c r="H1009" t="s">
        <v>423</v>
      </c>
      <c r="I1009">
        <v>42</v>
      </c>
      <c r="J1009">
        <v>53</v>
      </c>
      <c r="K1009">
        <v>95</v>
      </c>
      <c r="L1009" s="8">
        <v>58753</v>
      </c>
      <c r="M1009" s="8">
        <v>58848</v>
      </c>
    </row>
    <row r="1010" spans="1:13" x14ac:dyDescent="0.25">
      <c r="A1010">
        <v>0</v>
      </c>
      <c r="B1010" s="40">
        <f t="shared" si="64"/>
        <v>43101</v>
      </c>
      <c r="C1010">
        <v>1</v>
      </c>
      <c r="D1010">
        <f t="shared" si="65"/>
        <v>2018</v>
      </c>
      <c r="E1010" t="s">
        <v>438</v>
      </c>
      <c r="F1010" t="s">
        <v>105</v>
      </c>
      <c r="G1010" t="s">
        <v>37</v>
      </c>
      <c r="H1010" t="s">
        <v>424</v>
      </c>
      <c r="I1010">
        <v>0</v>
      </c>
      <c r="J1010">
        <v>0</v>
      </c>
      <c r="K1010">
        <v>0</v>
      </c>
      <c r="L1010" s="8">
        <v>19314</v>
      </c>
      <c r="M1010" s="8">
        <v>19314</v>
      </c>
    </row>
    <row r="1011" spans="1:13" x14ac:dyDescent="0.25">
      <c r="A1011">
        <v>0</v>
      </c>
      <c r="B1011" s="40">
        <f t="shared" si="64"/>
        <v>43101</v>
      </c>
      <c r="C1011">
        <v>1</v>
      </c>
      <c r="D1011">
        <f t="shared" si="65"/>
        <v>2018</v>
      </c>
      <c r="E1011" t="s">
        <v>438</v>
      </c>
      <c r="F1011" t="s">
        <v>338</v>
      </c>
      <c r="G1011" t="s">
        <v>37</v>
      </c>
      <c r="H1011" t="s">
        <v>423</v>
      </c>
      <c r="I1011">
        <v>1</v>
      </c>
      <c r="J1011">
        <v>1</v>
      </c>
      <c r="K1011">
        <v>2</v>
      </c>
      <c r="L1011" s="8">
        <v>1398</v>
      </c>
      <c r="M1011" s="8">
        <v>1400</v>
      </c>
    </row>
    <row r="1012" spans="1:13" x14ac:dyDescent="0.25">
      <c r="A1012">
        <v>0</v>
      </c>
      <c r="B1012" s="40">
        <f t="shared" si="64"/>
        <v>43101</v>
      </c>
      <c r="C1012">
        <v>1</v>
      </c>
      <c r="D1012">
        <f t="shared" si="65"/>
        <v>2018</v>
      </c>
      <c r="E1012" t="s">
        <v>438</v>
      </c>
      <c r="F1012" t="s">
        <v>338</v>
      </c>
      <c r="G1012" t="s">
        <v>37</v>
      </c>
      <c r="H1012" t="s">
        <v>424</v>
      </c>
      <c r="I1012">
        <v>0</v>
      </c>
      <c r="J1012">
        <v>0</v>
      </c>
      <c r="K1012">
        <v>0</v>
      </c>
      <c r="L1012">
        <v>994</v>
      </c>
      <c r="M1012">
        <v>994</v>
      </c>
    </row>
    <row r="1013" spans="1:13" x14ac:dyDescent="0.25">
      <c r="A1013">
        <v>0</v>
      </c>
      <c r="B1013" s="40">
        <f t="shared" si="64"/>
        <v>43101</v>
      </c>
      <c r="C1013">
        <v>1</v>
      </c>
      <c r="D1013">
        <f t="shared" si="65"/>
        <v>2018</v>
      </c>
      <c r="E1013" t="s">
        <v>438</v>
      </c>
      <c r="F1013" t="s">
        <v>339</v>
      </c>
      <c r="G1013" t="s">
        <v>37</v>
      </c>
      <c r="H1013" t="s">
        <v>423</v>
      </c>
      <c r="I1013">
        <v>32</v>
      </c>
      <c r="J1013">
        <v>46</v>
      </c>
      <c r="K1013">
        <v>78</v>
      </c>
      <c r="L1013" s="8">
        <v>65124</v>
      </c>
      <c r="M1013" s="8">
        <v>65202</v>
      </c>
    </row>
    <row r="1014" spans="1:13" x14ac:dyDescent="0.25">
      <c r="A1014">
        <v>0</v>
      </c>
      <c r="B1014" s="40">
        <f t="shared" si="64"/>
        <v>43101</v>
      </c>
      <c r="C1014">
        <v>1</v>
      </c>
      <c r="D1014">
        <f t="shared" si="65"/>
        <v>2018</v>
      </c>
      <c r="E1014" t="s">
        <v>438</v>
      </c>
      <c r="F1014" t="s">
        <v>339</v>
      </c>
      <c r="G1014" t="s">
        <v>37</v>
      </c>
      <c r="H1014" t="s">
        <v>424</v>
      </c>
      <c r="I1014">
        <v>0</v>
      </c>
      <c r="J1014">
        <v>0</v>
      </c>
      <c r="K1014">
        <v>0</v>
      </c>
      <c r="L1014" s="8">
        <v>27119</v>
      </c>
      <c r="M1014" s="8">
        <v>27119</v>
      </c>
    </row>
    <row r="1015" spans="1:13" x14ac:dyDescent="0.25">
      <c r="A1015">
        <v>0</v>
      </c>
      <c r="B1015" s="40">
        <f t="shared" si="64"/>
        <v>43101</v>
      </c>
      <c r="C1015">
        <v>1</v>
      </c>
      <c r="D1015">
        <f t="shared" si="65"/>
        <v>2018</v>
      </c>
      <c r="E1015" t="s">
        <v>438</v>
      </c>
      <c r="F1015" t="s">
        <v>425</v>
      </c>
      <c r="G1015" t="s">
        <v>37</v>
      </c>
      <c r="H1015" t="s">
        <v>423</v>
      </c>
      <c r="I1015">
        <v>59</v>
      </c>
      <c r="J1015">
        <v>53</v>
      </c>
      <c r="K1015">
        <v>112</v>
      </c>
      <c r="L1015" s="8">
        <v>47914</v>
      </c>
      <c r="M1015" s="8">
        <v>48026</v>
      </c>
    </row>
    <row r="1016" spans="1:13" x14ac:dyDescent="0.25">
      <c r="A1016">
        <v>0</v>
      </c>
      <c r="B1016" s="40">
        <f t="shared" si="64"/>
        <v>43101</v>
      </c>
      <c r="C1016">
        <v>1</v>
      </c>
      <c r="D1016">
        <f t="shared" si="65"/>
        <v>2018</v>
      </c>
      <c r="E1016" t="s">
        <v>438</v>
      </c>
      <c r="F1016" t="s">
        <v>425</v>
      </c>
      <c r="G1016" t="s">
        <v>37</v>
      </c>
      <c r="H1016" t="s">
        <v>424</v>
      </c>
      <c r="I1016">
        <v>0</v>
      </c>
      <c r="J1016">
        <v>0</v>
      </c>
      <c r="K1016">
        <v>0</v>
      </c>
      <c r="L1016" s="8">
        <v>21047</v>
      </c>
      <c r="M1016" s="8">
        <v>21047</v>
      </c>
    </row>
    <row r="1017" spans="1:13" x14ac:dyDescent="0.25">
      <c r="A1017">
        <v>0</v>
      </c>
      <c r="B1017" s="40">
        <f t="shared" si="64"/>
        <v>43101</v>
      </c>
      <c r="C1017">
        <v>1</v>
      </c>
      <c r="D1017">
        <f t="shared" si="65"/>
        <v>2018</v>
      </c>
      <c r="E1017" t="s">
        <v>438</v>
      </c>
      <c r="F1017" t="s">
        <v>341</v>
      </c>
      <c r="G1017" t="s">
        <v>37</v>
      </c>
      <c r="H1017" t="s">
        <v>423</v>
      </c>
      <c r="I1017">
        <v>186</v>
      </c>
      <c r="J1017">
        <v>182</v>
      </c>
      <c r="K1017">
        <v>368</v>
      </c>
      <c r="L1017" s="8">
        <v>65236</v>
      </c>
      <c r="M1017" s="8">
        <v>65604</v>
      </c>
    </row>
    <row r="1018" spans="1:13" x14ac:dyDescent="0.25">
      <c r="A1018">
        <v>0</v>
      </c>
      <c r="B1018" s="40">
        <f t="shared" si="64"/>
        <v>43101</v>
      </c>
      <c r="C1018">
        <v>1</v>
      </c>
      <c r="D1018">
        <f t="shared" si="65"/>
        <v>2018</v>
      </c>
      <c r="E1018" t="s">
        <v>438</v>
      </c>
      <c r="F1018" t="s">
        <v>341</v>
      </c>
      <c r="G1018" t="s">
        <v>37</v>
      </c>
      <c r="H1018" t="s">
        <v>424</v>
      </c>
      <c r="I1018">
        <v>0</v>
      </c>
      <c r="J1018">
        <v>0</v>
      </c>
      <c r="K1018">
        <v>0</v>
      </c>
      <c r="L1018" s="8">
        <v>21962</v>
      </c>
      <c r="M1018" s="8">
        <v>21962</v>
      </c>
    </row>
    <row r="1019" spans="1:13" x14ac:dyDescent="0.25">
      <c r="A1019">
        <v>0</v>
      </c>
      <c r="B1019" s="40">
        <f t="shared" si="64"/>
        <v>43101</v>
      </c>
      <c r="C1019">
        <v>1</v>
      </c>
      <c r="D1019">
        <f t="shared" si="65"/>
        <v>2018</v>
      </c>
      <c r="E1019" t="s">
        <v>438</v>
      </c>
      <c r="F1019" t="s">
        <v>126</v>
      </c>
      <c r="G1019" t="s">
        <v>37</v>
      </c>
      <c r="H1019" t="s">
        <v>423</v>
      </c>
      <c r="I1019">
        <v>141</v>
      </c>
      <c r="J1019">
        <v>90</v>
      </c>
      <c r="K1019">
        <v>231</v>
      </c>
      <c r="L1019" s="8">
        <v>25461</v>
      </c>
      <c r="M1019" s="8">
        <v>25692</v>
      </c>
    </row>
    <row r="1020" spans="1:13" x14ac:dyDescent="0.25">
      <c r="A1020">
        <v>0</v>
      </c>
      <c r="B1020" s="40">
        <f t="shared" si="64"/>
        <v>43101</v>
      </c>
      <c r="C1020">
        <v>1</v>
      </c>
      <c r="D1020">
        <f t="shared" si="65"/>
        <v>2018</v>
      </c>
      <c r="E1020" t="s">
        <v>438</v>
      </c>
      <c r="F1020" t="s">
        <v>126</v>
      </c>
      <c r="G1020" t="s">
        <v>37</v>
      </c>
      <c r="H1020" t="s">
        <v>424</v>
      </c>
      <c r="I1020">
        <v>0</v>
      </c>
      <c r="J1020">
        <v>0</v>
      </c>
      <c r="K1020">
        <v>0</v>
      </c>
      <c r="L1020" s="8">
        <v>9980</v>
      </c>
      <c r="M1020" s="8">
        <v>9980</v>
      </c>
    </row>
    <row r="1021" spans="1:13" x14ac:dyDescent="0.25">
      <c r="A1021">
        <v>0</v>
      </c>
      <c r="B1021" s="40">
        <f t="shared" si="64"/>
        <v>43101</v>
      </c>
      <c r="C1021">
        <v>1</v>
      </c>
      <c r="D1021">
        <f t="shared" si="65"/>
        <v>2018</v>
      </c>
      <c r="E1021" t="s">
        <v>438</v>
      </c>
      <c r="F1021" t="s">
        <v>342</v>
      </c>
      <c r="G1021" t="s">
        <v>37</v>
      </c>
      <c r="H1021" t="s">
        <v>423</v>
      </c>
      <c r="I1021" s="8">
        <v>11955</v>
      </c>
      <c r="J1021" s="8">
        <v>5116</v>
      </c>
      <c r="K1021" s="8">
        <v>17071</v>
      </c>
      <c r="L1021" s="8">
        <v>1381478</v>
      </c>
      <c r="M1021" s="8">
        <v>1398549</v>
      </c>
    </row>
    <row r="1022" spans="1:13" x14ac:dyDescent="0.25">
      <c r="A1022">
        <v>0</v>
      </c>
      <c r="B1022" s="40">
        <f t="shared" si="64"/>
        <v>43101</v>
      </c>
      <c r="C1022">
        <v>1</v>
      </c>
      <c r="D1022">
        <f t="shared" si="65"/>
        <v>2018</v>
      </c>
      <c r="E1022" t="s">
        <v>438</v>
      </c>
      <c r="F1022" t="s">
        <v>342</v>
      </c>
      <c r="G1022" t="s">
        <v>37</v>
      </c>
      <c r="H1022" t="s">
        <v>424</v>
      </c>
      <c r="I1022">
        <v>8</v>
      </c>
      <c r="J1022">
        <v>1</v>
      </c>
      <c r="K1022">
        <v>9</v>
      </c>
      <c r="L1022" s="8">
        <v>187153</v>
      </c>
      <c r="M1022" s="8">
        <v>187162</v>
      </c>
    </row>
    <row r="1023" spans="1:13" x14ac:dyDescent="0.25">
      <c r="A1023">
        <v>0</v>
      </c>
      <c r="B1023" s="40">
        <f t="shared" si="64"/>
        <v>43101</v>
      </c>
      <c r="C1023">
        <v>1</v>
      </c>
      <c r="D1023">
        <f t="shared" si="65"/>
        <v>2018</v>
      </c>
      <c r="E1023" t="s">
        <v>438</v>
      </c>
      <c r="F1023" t="s">
        <v>343</v>
      </c>
      <c r="G1023" t="s">
        <v>37</v>
      </c>
      <c r="H1023" t="s">
        <v>423</v>
      </c>
      <c r="I1023">
        <v>801</v>
      </c>
      <c r="J1023">
        <v>422</v>
      </c>
      <c r="K1023" s="8">
        <v>1223</v>
      </c>
      <c r="L1023" s="8">
        <v>183100</v>
      </c>
      <c r="M1023" s="8">
        <v>184323</v>
      </c>
    </row>
    <row r="1024" spans="1:13" x14ac:dyDescent="0.25">
      <c r="A1024">
        <v>0</v>
      </c>
      <c r="B1024" s="40">
        <f t="shared" si="64"/>
        <v>43101</v>
      </c>
      <c r="C1024">
        <v>1</v>
      </c>
      <c r="D1024">
        <f t="shared" si="65"/>
        <v>2018</v>
      </c>
      <c r="E1024" t="s">
        <v>438</v>
      </c>
      <c r="F1024" t="s">
        <v>343</v>
      </c>
      <c r="G1024" t="s">
        <v>37</v>
      </c>
      <c r="H1024" t="s">
        <v>424</v>
      </c>
      <c r="I1024">
        <v>1</v>
      </c>
      <c r="J1024">
        <v>0</v>
      </c>
      <c r="K1024">
        <v>1</v>
      </c>
      <c r="L1024" s="8">
        <v>54807</v>
      </c>
      <c r="M1024" s="8">
        <v>54808</v>
      </c>
    </row>
    <row r="1025" spans="1:13" x14ac:dyDescent="0.25">
      <c r="A1025">
        <v>0</v>
      </c>
      <c r="B1025" s="40">
        <f t="shared" si="64"/>
        <v>43101</v>
      </c>
      <c r="C1025">
        <v>1</v>
      </c>
      <c r="D1025">
        <f t="shared" si="65"/>
        <v>2018</v>
      </c>
      <c r="E1025" t="s">
        <v>438</v>
      </c>
      <c r="F1025" t="s">
        <v>344</v>
      </c>
      <c r="G1025" t="s">
        <v>37</v>
      </c>
      <c r="H1025" t="s">
        <v>423</v>
      </c>
      <c r="I1025">
        <v>53</v>
      </c>
      <c r="J1025">
        <v>36</v>
      </c>
      <c r="K1025">
        <v>89</v>
      </c>
      <c r="L1025" s="8">
        <v>30508</v>
      </c>
      <c r="M1025" s="8">
        <v>30597</v>
      </c>
    </row>
    <row r="1026" spans="1:13" x14ac:dyDescent="0.25">
      <c r="A1026">
        <v>0</v>
      </c>
      <c r="B1026" s="40">
        <f t="shared" si="64"/>
        <v>43101</v>
      </c>
      <c r="C1026">
        <v>1</v>
      </c>
      <c r="D1026">
        <f t="shared" si="65"/>
        <v>2018</v>
      </c>
      <c r="E1026" t="s">
        <v>438</v>
      </c>
      <c r="F1026" t="s">
        <v>344</v>
      </c>
      <c r="G1026" t="s">
        <v>37</v>
      </c>
      <c r="H1026" t="s">
        <v>424</v>
      </c>
      <c r="I1026">
        <v>0</v>
      </c>
      <c r="J1026">
        <v>0</v>
      </c>
      <c r="K1026">
        <v>0</v>
      </c>
      <c r="L1026" s="8">
        <v>14903</v>
      </c>
      <c r="M1026" s="8">
        <v>14903</v>
      </c>
    </row>
    <row r="1027" spans="1:13" x14ac:dyDescent="0.25">
      <c r="A1027">
        <v>0</v>
      </c>
      <c r="B1027" s="40">
        <f t="shared" si="64"/>
        <v>43101</v>
      </c>
      <c r="C1027">
        <v>1</v>
      </c>
      <c r="D1027">
        <f t="shared" si="65"/>
        <v>2018</v>
      </c>
      <c r="E1027" t="s">
        <v>438</v>
      </c>
      <c r="F1027" t="s">
        <v>345</v>
      </c>
      <c r="G1027" t="s">
        <v>37</v>
      </c>
      <c r="H1027" t="s">
        <v>423</v>
      </c>
      <c r="I1027">
        <v>26</v>
      </c>
      <c r="J1027">
        <v>29</v>
      </c>
      <c r="K1027">
        <v>55</v>
      </c>
      <c r="L1027" s="8">
        <v>15496</v>
      </c>
      <c r="M1027" s="8">
        <v>15551</v>
      </c>
    </row>
    <row r="1028" spans="1:13" x14ac:dyDescent="0.25">
      <c r="A1028">
        <v>0</v>
      </c>
      <c r="B1028" s="40">
        <f t="shared" si="64"/>
        <v>43101</v>
      </c>
      <c r="C1028">
        <v>1</v>
      </c>
      <c r="D1028">
        <f t="shared" si="65"/>
        <v>2018</v>
      </c>
      <c r="E1028" t="s">
        <v>438</v>
      </c>
      <c r="F1028" t="s">
        <v>345</v>
      </c>
      <c r="G1028" t="s">
        <v>37</v>
      </c>
      <c r="H1028" t="s">
        <v>424</v>
      </c>
      <c r="I1028">
        <v>0</v>
      </c>
      <c r="J1028">
        <v>0</v>
      </c>
      <c r="K1028">
        <v>0</v>
      </c>
      <c r="L1028" s="8">
        <v>8388</v>
      </c>
      <c r="M1028" s="8">
        <v>8388</v>
      </c>
    </row>
    <row r="1029" spans="1:13" x14ac:dyDescent="0.25">
      <c r="A1029">
        <v>0</v>
      </c>
      <c r="B1029" s="40">
        <f t="shared" si="64"/>
        <v>43101</v>
      </c>
      <c r="C1029">
        <v>1</v>
      </c>
      <c r="D1029">
        <f t="shared" si="65"/>
        <v>2018</v>
      </c>
      <c r="E1029" t="s">
        <v>438</v>
      </c>
      <c r="F1029" t="s">
        <v>346</v>
      </c>
      <c r="G1029" t="s">
        <v>37</v>
      </c>
      <c r="H1029" t="s">
        <v>423</v>
      </c>
      <c r="I1029">
        <v>64</v>
      </c>
      <c r="J1029">
        <v>59</v>
      </c>
      <c r="K1029">
        <v>123</v>
      </c>
      <c r="L1029" s="8">
        <v>59207</v>
      </c>
      <c r="M1029" s="8">
        <v>59330</v>
      </c>
    </row>
    <row r="1030" spans="1:13" x14ac:dyDescent="0.25">
      <c r="A1030">
        <v>0</v>
      </c>
      <c r="B1030" s="40">
        <f t="shared" si="64"/>
        <v>43101</v>
      </c>
      <c r="C1030">
        <v>1</v>
      </c>
      <c r="D1030">
        <f t="shared" si="65"/>
        <v>2018</v>
      </c>
      <c r="E1030" t="s">
        <v>438</v>
      </c>
      <c r="F1030" t="s">
        <v>346</v>
      </c>
      <c r="G1030" t="s">
        <v>37</v>
      </c>
      <c r="H1030" t="s">
        <v>424</v>
      </c>
      <c r="I1030">
        <v>0</v>
      </c>
      <c r="J1030">
        <v>0</v>
      </c>
      <c r="K1030">
        <v>0</v>
      </c>
      <c r="L1030" s="8">
        <v>26711</v>
      </c>
      <c r="M1030" s="8">
        <v>26711</v>
      </c>
    </row>
    <row r="1031" spans="1:13" x14ac:dyDescent="0.25">
      <c r="A1031">
        <v>1</v>
      </c>
      <c r="B1031" s="40">
        <f t="shared" si="64"/>
        <v>43101</v>
      </c>
      <c r="C1031">
        <v>1</v>
      </c>
      <c r="D1031">
        <f t="shared" si="65"/>
        <v>2018</v>
      </c>
      <c r="E1031" t="s">
        <v>438</v>
      </c>
      <c r="F1031" t="s">
        <v>53</v>
      </c>
      <c r="G1031" t="s">
        <v>37</v>
      </c>
      <c r="H1031" t="s">
        <v>423</v>
      </c>
      <c r="I1031">
        <v>4</v>
      </c>
      <c r="J1031">
        <v>6</v>
      </c>
      <c r="K1031">
        <v>10</v>
      </c>
      <c r="L1031" s="8">
        <v>8085</v>
      </c>
      <c r="M1031" s="8">
        <v>8095</v>
      </c>
    </row>
    <row r="1032" spans="1:13" x14ac:dyDescent="0.25">
      <c r="A1032">
        <v>1</v>
      </c>
      <c r="B1032" s="40">
        <f t="shared" si="64"/>
        <v>43101</v>
      </c>
      <c r="C1032">
        <v>1</v>
      </c>
      <c r="D1032">
        <f t="shared" si="65"/>
        <v>2018</v>
      </c>
      <c r="E1032" t="s">
        <v>438</v>
      </c>
      <c r="F1032" t="s">
        <v>53</v>
      </c>
      <c r="G1032" t="s">
        <v>37</v>
      </c>
      <c r="H1032" t="s">
        <v>424</v>
      </c>
      <c r="I1032">
        <v>0</v>
      </c>
      <c r="J1032">
        <v>0</v>
      </c>
      <c r="K1032">
        <v>0</v>
      </c>
      <c r="L1032" s="8">
        <v>4815</v>
      </c>
      <c r="M1032" s="8">
        <v>4815</v>
      </c>
    </row>
    <row r="1033" spans="1:13" x14ac:dyDescent="0.25">
      <c r="A1033">
        <v>0</v>
      </c>
      <c r="B1033" s="40">
        <f t="shared" si="64"/>
        <v>43101</v>
      </c>
      <c r="C1033">
        <v>1</v>
      </c>
      <c r="D1033">
        <f t="shared" si="65"/>
        <v>2018</v>
      </c>
      <c r="E1033" t="s">
        <v>438</v>
      </c>
      <c r="F1033" t="s">
        <v>347</v>
      </c>
      <c r="G1033" t="s">
        <v>37</v>
      </c>
      <c r="H1033" t="s">
        <v>423</v>
      </c>
      <c r="I1033">
        <v>99</v>
      </c>
      <c r="J1033">
        <v>74</v>
      </c>
      <c r="K1033">
        <v>173</v>
      </c>
      <c r="L1033" s="8">
        <v>47293</v>
      </c>
      <c r="M1033" s="8">
        <v>47466</v>
      </c>
    </row>
    <row r="1034" spans="1:13" x14ac:dyDescent="0.25">
      <c r="A1034">
        <v>0</v>
      </c>
      <c r="B1034" s="40">
        <f t="shared" si="64"/>
        <v>43101</v>
      </c>
      <c r="C1034">
        <v>1</v>
      </c>
      <c r="D1034">
        <f t="shared" si="65"/>
        <v>2018</v>
      </c>
      <c r="E1034" t="s">
        <v>438</v>
      </c>
      <c r="F1034" t="s">
        <v>347</v>
      </c>
      <c r="G1034" t="s">
        <v>37</v>
      </c>
      <c r="H1034" t="s">
        <v>424</v>
      </c>
      <c r="I1034">
        <v>0</v>
      </c>
      <c r="J1034">
        <v>0</v>
      </c>
      <c r="K1034">
        <v>0</v>
      </c>
      <c r="L1034" s="8">
        <v>20764</v>
      </c>
      <c r="M1034" s="8">
        <v>20764</v>
      </c>
    </row>
    <row r="1035" spans="1:13" x14ac:dyDescent="0.25">
      <c r="A1035">
        <v>0</v>
      </c>
      <c r="B1035" s="40">
        <f t="shared" si="64"/>
        <v>43101</v>
      </c>
      <c r="C1035">
        <v>1</v>
      </c>
      <c r="D1035">
        <f t="shared" si="65"/>
        <v>2018</v>
      </c>
      <c r="E1035" t="s">
        <v>438</v>
      </c>
      <c r="F1035" t="s">
        <v>348</v>
      </c>
      <c r="G1035" t="s">
        <v>37</v>
      </c>
      <c r="H1035" t="s">
        <v>423</v>
      </c>
      <c r="I1035">
        <v>10</v>
      </c>
      <c r="J1035">
        <v>21</v>
      </c>
      <c r="K1035">
        <v>31</v>
      </c>
      <c r="L1035" s="8">
        <v>27101</v>
      </c>
      <c r="M1035" s="8">
        <v>27132</v>
      </c>
    </row>
    <row r="1036" spans="1:13" x14ac:dyDescent="0.25">
      <c r="A1036">
        <v>0</v>
      </c>
      <c r="B1036" s="40">
        <f t="shared" si="64"/>
        <v>43101</v>
      </c>
      <c r="C1036">
        <v>1</v>
      </c>
      <c r="D1036">
        <f t="shared" si="65"/>
        <v>2018</v>
      </c>
      <c r="E1036" t="s">
        <v>438</v>
      </c>
      <c r="F1036" t="s">
        <v>348</v>
      </c>
      <c r="G1036" t="s">
        <v>37</v>
      </c>
      <c r="H1036" t="s">
        <v>424</v>
      </c>
      <c r="I1036">
        <v>0</v>
      </c>
      <c r="J1036">
        <v>0</v>
      </c>
      <c r="K1036">
        <v>0</v>
      </c>
      <c r="L1036" s="8">
        <v>17378</v>
      </c>
      <c r="M1036" s="8">
        <v>17378</v>
      </c>
    </row>
    <row r="1037" spans="1:13" x14ac:dyDescent="0.25">
      <c r="A1037">
        <v>0</v>
      </c>
      <c r="B1037" s="40">
        <f t="shared" si="64"/>
        <v>43101</v>
      </c>
      <c r="C1037">
        <v>1</v>
      </c>
      <c r="D1037">
        <f t="shared" si="65"/>
        <v>2018</v>
      </c>
      <c r="E1037" t="s">
        <v>438</v>
      </c>
      <c r="F1037" t="s">
        <v>349</v>
      </c>
      <c r="G1037" t="s">
        <v>37</v>
      </c>
      <c r="H1037" t="s">
        <v>423</v>
      </c>
      <c r="I1037">
        <v>23</v>
      </c>
      <c r="J1037">
        <v>16</v>
      </c>
      <c r="K1037">
        <v>39</v>
      </c>
      <c r="L1037" s="8">
        <v>16166</v>
      </c>
      <c r="M1037" s="8">
        <v>16205</v>
      </c>
    </row>
    <row r="1038" spans="1:13" x14ac:dyDescent="0.25">
      <c r="A1038">
        <v>0</v>
      </c>
      <c r="B1038" s="40">
        <f t="shared" si="64"/>
        <v>43101</v>
      </c>
      <c r="C1038">
        <v>1</v>
      </c>
      <c r="D1038">
        <f t="shared" si="65"/>
        <v>2018</v>
      </c>
      <c r="E1038" t="s">
        <v>438</v>
      </c>
      <c r="F1038" t="s">
        <v>349</v>
      </c>
      <c r="G1038" t="s">
        <v>37</v>
      </c>
      <c r="H1038" t="s">
        <v>424</v>
      </c>
      <c r="I1038">
        <v>0</v>
      </c>
      <c r="J1038">
        <v>0</v>
      </c>
      <c r="K1038">
        <v>0</v>
      </c>
      <c r="L1038" s="8">
        <v>7950</v>
      </c>
      <c r="M1038" s="8">
        <v>7950</v>
      </c>
    </row>
    <row r="1039" spans="1:13" x14ac:dyDescent="0.25">
      <c r="A1039">
        <v>0</v>
      </c>
      <c r="B1039" s="40">
        <f t="shared" si="64"/>
        <v>43101</v>
      </c>
      <c r="C1039">
        <v>1</v>
      </c>
      <c r="D1039">
        <f t="shared" si="65"/>
        <v>2018</v>
      </c>
      <c r="E1039" t="s">
        <v>438</v>
      </c>
      <c r="F1039" t="s">
        <v>426</v>
      </c>
      <c r="G1039" t="s">
        <v>37</v>
      </c>
      <c r="H1039" t="s">
        <v>423</v>
      </c>
      <c r="I1039">
        <v>5</v>
      </c>
      <c r="J1039">
        <v>4</v>
      </c>
      <c r="K1039">
        <v>9</v>
      </c>
      <c r="L1039" s="8">
        <v>9924</v>
      </c>
      <c r="M1039" s="8">
        <v>9933</v>
      </c>
    </row>
    <row r="1040" spans="1:13" x14ac:dyDescent="0.25">
      <c r="A1040">
        <v>0</v>
      </c>
      <c r="B1040" s="40">
        <f t="shared" si="64"/>
        <v>43101</v>
      </c>
      <c r="C1040">
        <v>1</v>
      </c>
      <c r="D1040">
        <f t="shared" si="65"/>
        <v>2018</v>
      </c>
      <c r="E1040" t="s">
        <v>438</v>
      </c>
      <c r="F1040" t="s">
        <v>426</v>
      </c>
      <c r="G1040" t="s">
        <v>37</v>
      </c>
      <c r="H1040" t="s">
        <v>424</v>
      </c>
      <c r="I1040">
        <v>0</v>
      </c>
      <c r="J1040">
        <v>0</v>
      </c>
      <c r="K1040">
        <v>0</v>
      </c>
      <c r="L1040" s="8">
        <v>5987</v>
      </c>
      <c r="M1040" s="8">
        <v>5987</v>
      </c>
    </row>
    <row r="1041" spans="1:13" x14ac:dyDescent="0.25">
      <c r="A1041">
        <v>0</v>
      </c>
      <c r="B1041" s="40">
        <f t="shared" si="64"/>
        <v>43101</v>
      </c>
      <c r="C1041">
        <v>1</v>
      </c>
      <c r="D1041">
        <f t="shared" si="65"/>
        <v>2018</v>
      </c>
      <c r="E1041" t="s">
        <v>438</v>
      </c>
      <c r="F1041" t="s">
        <v>350</v>
      </c>
      <c r="G1041" t="s">
        <v>37</v>
      </c>
      <c r="H1041" t="s">
        <v>423</v>
      </c>
      <c r="I1041" s="8">
        <v>1310</v>
      </c>
      <c r="J1041" s="8">
        <v>1107</v>
      </c>
      <c r="K1041" s="8">
        <v>2417</v>
      </c>
      <c r="L1041" s="8">
        <v>548705</v>
      </c>
      <c r="M1041" s="8">
        <v>551122</v>
      </c>
    </row>
    <row r="1042" spans="1:13" x14ac:dyDescent="0.25">
      <c r="A1042">
        <v>0</v>
      </c>
      <c r="B1042" s="40">
        <f t="shared" si="64"/>
        <v>43101</v>
      </c>
      <c r="C1042">
        <v>1</v>
      </c>
      <c r="D1042">
        <f t="shared" si="65"/>
        <v>2018</v>
      </c>
      <c r="E1042" t="s">
        <v>438</v>
      </c>
      <c r="F1042" t="s">
        <v>350</v>
      </c>
      <c r="G1042" t="s">
        <v>37</v>
      </c>
      <c r="H1042" t="s">
        <v>424</v>
      </c>
      <c r="I1042">
        <v>0</v>
      </c>
      <c r="J1042">
        <v>0</v>
      </c>
      <c r="K1042">
        <v>0</v>
      </c>
      <c r="L1042" s="8">
        <v>143237</v>
      </c>
      <c r="M1042" s="8">
        <v>143237</v>
      </c>
    </row>
    <row r="1043" spans="1:13" x14ac:dyDescent="0.25">
      <c r="A1043">
        <v>0</v>
      </c>
      <c r="B1043" s="40">
        <f t="shared" si="64"/>
        <v>43101</v>
      </c>
      <c r="C1043">
        <v>1</v>
      </c>
      <c r="D1043">
        <f t="shared" si="65"/>
        <v>2018</v>
      </c>
      <c r="E1043" t="s">
        <v>438</v>
      </c>
      <c r="F1043" t="s">
        <v>41</v>
      </c>
      <c r="G1043" t="s">
        <v>37</v>
      </c>
      <c r="H1043" t="s">
        <v>423</v>
      </c>
      <c r="I1043">
        <v>153</v>
      </c>
      <c r="J1043">
        <v>49</v>
      </c>
      <c r="K1043">
        <v>202</v>
      </c>
      <c r="L1043" s="8">
        <v>14578</v>
      </c>
      <c r="M1043" s="8">
        <v>14780</v>
      </c>
    </row>
    <row r="1044" spans="1:13" x14ac:dyDescent="0.25">
      <c r="A1044">
        <v>0</v>
      </c>
      <c r="B1044" s="40">
        <f t="shared" si="64"/>
        <v>43101</v>
      </c>
      <c r="C1044">
        <v>1</v>
      </c>
      <c r="D1044">
        <f t="shared" si="65"/>
        <v>2018</v>
      </c>
      <c r="E1044" t="s">
        <v>438</v>
      </c>
      <c r="F1044" t="s">
        <v>41</v>
      </c>
      <c r="G1044" t="s">
        <v>37</v>
      </c>
      <c r="H1044" t="s">
        <v>424</v>
      </c>
      <c r="I1044">
        <v>0</v>
      </c>
      <c r="J1044">
        <v>0</v>
      </c>
      <c r="K1044">
        <v>0</v>
      </c>
      <c r="L1044" s="8">
        <v>5898</v>
      </c>
      <c r="M1044" s="8">
        <v>5898</v>
      </c>
    </row>
    <row r="1045" spans="1:13" x14ac:dyDescent="0.25">
      <c r="A1045">
        <v>0</v>
      </c>
      <c r="B1045" s="40">
        <f t="shared" si="64"/>
        <v>43101</v>
      </c>
      <c r="C1045">
        <v>1</v>
      </c>
      <c r="D1045">
        <f t="shared" si="65"/>
        <v>2018</v>
      </c>
      <c r="E1045" t="s">
        <v>438</v>
      </c>
      <c r="F1045" t="s">
        <v>351</v>
      </c>
      <c r="G1045" t="s">
        <v>37</v>
      </c>
      <c r="H1045" t="s">
        <v>423</v>
      </c>
      <c r="I1045">
        <v>214</v>
      </c>
      <c r="J1045">
        <v>163</v>
      </c>
      <c r="K1045">
        <v>377</v>
      </c>
      <c r="L1045" s="8">
        <v>92824</v>
      </c>
      <c r="M1045" s="8">
        <v>93201</v>
      </c>
    </row>
    <row r="1046" spans="1:13" x14ac:dyDescent="0.25">
      <c r="A1046">
        <v>0</v>
      </c>
      <c r="B1046" s="40">
        <f t="shared" si="64"/>
        <v>43101</v>
      </c>
      <c r="C1046">
        <v>1</v>
      </c>
      <c r="D1046">
        <f t="shared" si="65"/>
        <v>2018</v>
      </c>
      <c r="E1046" t="s">
        <v>438</v>
      </c>
      <c r="F1046" t="s">
        <v>351</v>
      </c>
      <c r="G1046" t="s">
        <v>37</v>
      </c>
      <c r="H1046" t="s">
        <v>424</v>
      </c>
      <c r="I1046">
        <v>1</v>
      </c>
      <c r="J1046">
        <v>0</v>
      </c>
      <c r="K1046">
        <v>1</v>
      </c>
      <c r="L1046" s="8">
        <v>33124</v>
      </c>
      <c r="M1046" s="8">
        <v>33125</v>
      </c>
    </row>
    <row r="1047" spans="1:13" x14ac:dyDescent="0.25">
      <c r="A1047">
        <v>0</v>
      </c>
      <c r="B1047" s="40">
        <f t="shared" si="64"/>
        <v>43101</v>
      </c>
      <c r="C1047">
        <v>1</v>
      </c>
      <c r="D1047">
        <f t="shared" si="65"/>
        <v>2018</v>
      </c>
      <c r="E1047" t="s">
        <v>438</v>
      </c>
      <c r="F1047" t="s">
        <v>352</v>
      </c>
      <c r="G1047" t="s">
        <v>37</v>
      </c>
      <c r="H1047" t="s">
        <v>423</v>
      </c>
      <c r="I1047">
        <v>13</v>
      </c>
      <c r="J1047">
        <v>8</v>
      </c>
      <c r="K1047">
        <v>21</v>
      </c>
      <c r="L1047" s="8">
        <v>8868</v>
      </c>
      <c r="M1047" s="8">
        <v>8889</v>
      </c>
    </row>
    <row r="1048" spans="1:13" x14ac:dyDescent="0.25">
      <c r="A1048">
        <v>0</v>
      </c>
      <c r="B1048" s="40">
        <f t="shared" si="64"/>
        <v>43101</v>
      </c>
      <c r="C1048">
        <v>1</v>
      </c>
      <c r="D1048">
        <f t="shared" si="65"/>
        <v>2018</v>
      </c>
      <c r="E1048" t="s">
        <v>438</v>
      </c>
      <c r="F1048" t="s">
        <v>352</v>
      </c>
      <c r="G1048" t="s">
        <v>37</v>
      </c>
      <c r="H1048" t="s">
        <v>424</v>
      </c>
      <c r="I1048">
        <v>0</v>
      </c>
      <c r="J1048">
        <v>0</v>
      </c>
      <c r="K1048">
        <v>0</v>
      </c>
      <c r="L1048" s="8">
        <v>4115</v>
      </c>
      <c r="M1048" s="8">
        <v>4115</v>
      </c>
    </row>
    <row r="1049" spans="1:13" x14ac:dyDescent="0.25">
      <c r="A1049">
        <v>0</v>
      </c>
      <c r="B1049" s="40">
        <f t="shared" si="64"/>
        <v>43101</v>
      </c>
      <c r="C1049">
        <v>1</v>
      </c>
      <c r="D1049">
        <f t="shared" si="65"/>
        <v>2018</v>
      </c>
      <c r="E1049" t="s">
        <v>438</v>
      </c>
      <c r="F1049" t="s">
        <v>146</v>
      </c>
      <c r="G1049" t="s">
        <v>37</v>
      </c>
      <c r="H1049" t="s">
        <v>423</v>
      </c>
      <c r="I1049" s="8">
        <v>2219</v>
      </c>
      <c r="J1049" s="8">
        <v>1215</v>
      </c>
      <c r="K1049" s="8">
        <v>3434</v>
      </c>
      <c r="L1049" s="8">
        <v>533108</v>
      </c>
      <c r="M1049" s="8">
        <v>536542</v>
      </c>
    </row>
    <row r="1050" spans="1:13" x14ac:dyDescent="0.25">
      <c r="A1050">
        <v>0</v>
      </c>
      <c r="B1050" s="40">
        <f t="shared" si="64"/>
        <v>43101</v>
      </c>
      <c r="C1050">
        <v>1</v>
      </c>
      <c r="D1050">
        <f t="shared" si="65"/>
        <v>2018</v>
      </c>
      <c r="E1050" t="s">
        <v>438</v>
      </c>
      <c r="F1050" t="s">
        <v>146</v>
      </c>
      <c r="G1050" t="s">
        <v>37</v>
      </c>
      <c r="H1050" t="s">
        <v>424</v>
      </c>
      <c r="I1050">
        <v>1</v>
      </c>
      <c r="J1050">
        <v>0</v>
      </c>
      <c r="K1050">
        <v>1</v>
      </c>
      <c r="L1050" s="8">
        <v>125569</v>
      </c>
      <c r="M1050" s="8">
        <v>125570</v>
      </c>
    </row>
    <row r="1051" spans="1:13" x14ac:dyDescent="0.25">
      <c r="A1051">
        <v>1</v>
      </c>
      <c r="B1051" s="40">
        <f t="shared" si="64"/>
        <v>43101</v>
      </c>
      <c r="C1051">
        <v>1</v>
      </c>
      <c r="D1051">
        <f t="shared" si="65"/>
        <v>2018</v>
      </c>
      <c r="E1051" t="s">
        <v>438</v>
      </c>
      <c r="F1051" t="s">
        <v>42</v>
      </c>
      <c r="G1051" t="s">
        <v>37</v>
      </c>
      <c r="H1051" t="s">
        <v>423</v>
      </c>
      <c r="I1051">
        <v>346</v>
      </c>
      <c r="J1051">
        <v>302</v>
      </c>
      <c r="K1051">
        <v>648</v>
      </c>
      <c r="L1051" s="8">
        <v>311735</v>
      </c>
      <c r="M1051" s="8">
        <v>312383</v>
      </c>
    </row>
    <row r="1052" spans="1:13" x14ac:dyDescent="0.25">
      <c r="A1052">
        <v>1</v>
      </c>
      <c r="B1052" s="40">
        <f t="shared" ref="B1052:B1115" si="66">DATE(D1052,C1052,1)</f>
        <v>43101</v>
      </c>
      <c r="C1052">
        <v>1</v>
      </c>
      <c r="D1052">
        <f t="shared" ref="D1052:D1115" si="67">VALUE(RIGHT(E1052,4))</f>
        <v>2018</v>
      </c>
      <c r="E1052" t="s">
        <v>438</v>
      </c>
      <c r="F1052" t="s">
        <v>42</v>
      </c>
      <c r="G1052" t="s">
        <v>37</v>
      </c>
      <c r="H1052" t="s">
        <v>424</v>
      </c>
      <c r="I1052">
        <v>1</v>
      </c>
      <c r="J1052">
        <v>0</v>
      </c>
      <c r="K1052">
        <v>1</v>
      </c>
      <c r="L1052" s="8">
        <v>96318</v>
      </c>
      <c r="M1052" s="8">
        <v>96319</v>
      </c>
    </row>
    <row r="1053" spans="1:13" x14ac:dyDescent="0.25">
      <c r="A1053">
        <v>1</v>
      </c>
      <c r="B1053" s="40">
        <f t="shared" si="66"/>
        <v>43101</v>
      </c>
      <c r="C1053">
        <v>1</v>
      </c>
      <c r="D1053">
        <f t="shared" si="67"/>
        <v>2018</v>
      </c>
      <c r="E1053" t="s">
        <v>438</v>
      </c>
      <c r="F1053" t="s">
        <v>353</v>
      </c>
      <c r="G1053" t="s">
        <v>37</v>
      </c>
      <c r="H1053" t="s">
        <v>423</v>
      </c>
      <c r="I1053">
        <v>14</v>
      </c>
      <c r="J1053">
        <v>26</v>
      </c>
      <c r="K1053">
        <v>40</v>
      </c>
      <c r="L1053" s="8">
        <v>32773</v>
      </c>
      <c r="M1053" s="8">
        <v>32813</v>
      </c>
    </row>
    <row r="1054" spans="1:13" x14ac:dyDescent="0.25">
      <c r="A1054">
        <v>1</v>
      </c>
      <c r="B1054" s="40">
        <f t="shared" si="66"/>
        <v>43101</v>
      </c>
      <c r="C1054">
        <v>1</v>
      </c>
      <c r="D1054">
        <f t="shared" si="67"/>
        <v>2018</v>
      </c>
      <c r="E1054" t="s">
        <v>438</v>
      </c>
      <c r="F1054" t="s">
        <v>353</v>
      </c>
      <c r="G1054" t="s">
        <v>37</v>
      </c>
      <c r="H1054" t="s">
        <v>424</v>
      </c>
      <c r="I1054">
        <v>0</v>
      </c>
      <c r="J1054">
        <v>0</v>
      </c>
      <c r="K1054">
        <v>0</v>
      </c>
      <c r="L1054" s="8">
        <v>19393</v>
      </c>
      <c r="M1054" s="8">
        <v>19393</v>
      </c>
    </row>
    <row r="1055" spans="1:13" x14ac:dyDescent="0.25">
      <c r="A1055">
        <v>0</v>
      </c>
      <c r="B1055" s="40">
        <f t="shared" si="66"/>
        <v>43101</v>
      </c>
      <c r="C1055">
        <v>1</v>
      </c>
      <c r="D1055">
        <f t="shared" si="67"/>
        <v>2018</v>
      </c>
      <c r="E1055" t="s">
        <v>438</v>
      </c>
      <c r="F1055" t="s">
        <v>354</v>
      </c>
      <c r="G1055" t="s">
        <v>37</v>
      </c>
      <c r="H1055" t="s">
        <v>423</v>
      </c>
      <c r="I1055">
        <v>583</v>
      </c>
      <c r="J1055">
        <v>456</v>
      </c>
      <c r="K1055" s="8">
        <v>1039</v>
      </c>
      <c r="L1055" s="8">
        <v>197676</v>
      </c>
      <c r="M1055" s="8">
        <v>198715</v>
      </c>
    </row>
    <row r="1056" spans="1:13" x14ac:dyDescent="0.25">
      <c r="A1056">
        <v>0</v>
      </c>
      <c r="B1056" s="40">
        <f t="shared" si="66"/>
        <v>43101</v>
      </c>
      <c r="C1056">
        <v>1</v>
      </c>
      <c r="D1056">
        <f t="shared" si="67"/>
        <v>2018</v>
      </c>
      <c r="E1056" t="s">
        <v>438</v>
      </c>
      <c r="F1056" t="s">
        <v>354</v>
      </c>
      <c r="G1056" t="s">
        <v>37</v>
      </c>
      <c r="H1056" t="s">
        <v>424</v>
      </c>
      <c r="I1056">
        <v>0</v>
      </c>
      <c r="J1056">
        <v>0</v>
      </c>
      <c r="K1056">
        <v>0</v>
      </c>
      <c r="L1056" s="8">
        <v>56266</v>
      </c>
      <c r="M1056" s="8">
        <v>56266</v>
      </c>
    </row>
    <row r="1057" spans="1:13" x14ac:dyDescent="0.25">
      <c r="A1057">
        <v>0</v>
      </c>
      <c r="B1057" s="40">
        <f t="shared" si="66"/>
        <v>43101</v>
      </c>
      <c r="C1057">
        <v>1</v>
      </c>
      <c r="D1057">
        <f t="shared" si="67"/>
        <v>2018</v>
      </c>
      <c r="E1057" t="s">
        <v>438</v>
      </c>
      <c r="F1057" t="s">
        <v>355</v>
      </c>
      <c r="G1057" t="s">
        <v>37</v>
      </c>
      <c r="H1057" t="s">
        <v>423</v>
      </c>
      <c r="I1057">
        <v>2</v>
      </c>
      <c r="J1057">
        <v>4</v>
      </c>
      <c r="K1057">
        <v>6</v>
      </c>
      <c r="L1057" s="8">
        <v>2991</v>
      </c>
      <c r="M1057" s="8">
        <v>2997</v>
      </c>
    </row>
    <row r="1058" spans="1:13" x14ac:dyDescent="0.25">
      <c r="A1058">
        <v>0</v>
      </c>
      <c r="B1058" s="40">
        <f t="shared" si="66"/>
        <v>43101</v>
      </c>
      <c r="C1058">
        <v>1</v>
      </c>
      <c r="D1058">
        <f t="shared" si="67"/>
        <v>2018</v>
      </c>
      <c r="E1058" t="s">
        <v>438</v>
      </c>
      <c r="F1058" t="s">
        <v>355</v>
      </c>
      <c r="G1058" t="s">
        <v>37</v>
      </c>
      <c r="H1058" t="s">
        <v>424</v>
      </c>
      <c r="I1058">
        <v>0</v>
      </c>
      <c r="J1058">
        <v>0</v>
      </c>
      <c r="K1058">
        <v>0</v>
      </c>
      <c r="L1058" s="8">
        <v>1758</v>
      </c>
      <c r="M1058" s="8">
        <v>1758</v>
      </c>
    </row>
    <row r="1059" spans="1:13" x14ac:dyDescent="0.25">
      <c r="A1059">
        <v>0</v>
      </c>
      <c r="B1059" s="40">
        <f t="shared" si="66"/>
        <v>43101</v>
      </c>
      <c r="C1059">
        <v>1</v>
      </c>
      <c r="D1059">
        <f t="shared" si="67"/>
        <v>2018</v>
      </c>
      <c r="E1059" t="s">
        <v>438</v>
      </c>
      <c r="F1059" t="s">
        <v>59</v>
      </c>
      <c r="G1059" t="s">
        <v>37</v>
      </c>
      <c r="H1059" t="s">
        <v>423</v>
      </c>
      <c r="I1059">
        <v>31</v>
      </c>
      <c r="J1059">
        <v>35</v>
      </c>
      <c r="K1059">
        <v>66</v>
      </c>
      <c r="L1059" s="8">
        <v>36407</v>
      </c>
      <c r="M1059" s="8">
        <v>36473</v>
      </c>
    </row>
    <row r="1060" spans="1:13" x14ac:dyDescent="0.25">
      <c r="A1060">
        <v>0</v>
      </c>
      <c r="B1060" s="40">
        <f t="shared" si="66"/>
        <v>43101</v>
      </c>
      <c r="C1060">
        <v>1</v>
      </c>
      <c r="D1060">
        <f t="shared" si="67"/>
        <v>2018</v>
      </c>
      <c r="E1060" t="s">
        <v>438</v>
      </c>
      <c r="F1060" t="s">
        <v>59</v>
      </c>
      <c r="G1060" t="s">
        <v>37</v>
      </c>
      <c r="H1060" t="s">
        <v>424</v>
      </c>
      <c r="I1060">
        <v>0</v>
      </c>
      <c r="J1060">
        <v>0</v>
      </c>
      <c r="K1060">
        <v>0</v>
      </c>
      <c r="L1060" s="8">
        <v>13840</v>
      </c>
      <c r="M1060" s="8">
        <v>13840</v>
      </c>
    </row>
    <row r="1061" spans="1:13" x14ac:dyDescent="0.25">
      <c r="A1061">
        <v>0</v>
      </c>
      <c r="B1061" s="40">
        <f t="shared" si="66"/>
        <v>43101</v>
      </c>
      <c r="C1061">
        <v>1</v>
      </c>
      <c r="D1061">
        <f t="shared" si="67"/>
        <v>2018</v>
      </c>
      <c r="E1061" t="s">
        <v>438</v>
      </c>
      <c r="F1061" t="s">
        <v>356</v>
      </c>
      <c r="G1061" t="s">
        <v>37</v>
      </c>
      <c r="H1061" t="s">
        <v>423</v>
      </c>
      <c r="I1061">
        <v>602</v>
      </c>
      <c r="J1061">
        <v>265</v>
      </c>
      <c r="K1061">
        <v>867</v>
      </c>
      <c r="L1061" s="8">
        <v>149212</v>
      </c>
      <c r="M1061" s="8">
        <v>150079</v>
      </c>
    </row>
    <row r="1062" spans="1:13" x14ac:dyDescent="0.25">
      <c r="A1062">
        <v>0</v>
      </c>
      <c r="B1062" s="40">
        <f t="shared" si="66"/>
        <v>43101</v>
      </c>
      <c r="C1062">
        <v>1</v>
      </c>
      <c r="D1062">
        <f t="shared" si="67"/>
        <v>2018</v>
      </c>
      <c r="E1062" t="s">
        <v>438</v>
      </c>
      <c r="F1062" t="s">
        <v>356</v>
      </c>
      <c r="G1062" t="s">
        <v>37</v>
      </c>
      <c r="H1062" t="s">
        <v>424</v>
      </c>
      <c r="I1062">
        <v>1</v>
      </c>
      <c r="J1062">
        <v>0</v>
      </c>
      <c r="K1062">
        <v>1</v>
      </c>
      <c r="L1062" s="8">
        <v>43424</v>
      </c>
      <c r="M1062" s="8">
        <v>43425</v>
      </c>
    </row>
    <row r="1063" spans="1:13" x14ac:dyDescent="0.25">
      <c r="A1063">
        <v>1</v>
      </c>
      <c r="B1063" s="40">
        <f t="shared" si="66"/>
        <v>43101</v>
      </c>
      <c r="C1063">
        <v>1</v>
      </c>
      <c r="D1063">
        <f t="shared" si="67"/>
        <v>2018</v>
      </c>
      <c r="E1063" t="s">
        <v>438</v>
      </c>
      <c r="F1063" t="s">
        <v>357</v>
      </c>
      <c r="G1063" t="s">
        <v>37</v>
      </c>
      <c r="H1063" t="s">
        <v>423</v>
      </c>
      <c r="I1063">
        <v>18</v>
      </c>
      <c r="J1063">
        <v>25</v>
      </c>
      <c r="K1063">
        <v>43</v>
      </c>
      <c r="L1063" s="8">
        <v>22950</v>
      </c>
      <c r="M1063" s="8">
        <v>22993</v>
      </c>
    </row>
    <row r="1064" spans="1:13" x14ac:dyDescent="0.25">
      <c r="A1064">
        <v>1</v>
      </c>
      <c r="B1064" s="40">
        <f t="shared" si="66"/>
        <v>43101</v>
      </c>
      <c r="C1064">
        <v>1</v>
      </c>
      <c r="D1064">
        <f t="shared" si="67"/>
        <v>2018</v>
      </c>
      <c r="E1064" t="s">
        <v>438</v>
      </c>
      <c r="F1064" t="s">
        <v>357</v>
      </c>
      <c r="G1064" t="s">
        <v>37</v>
      </c>
      <c r="H1064" t="s">
        <v>424</v>
      </c>
      <c r="I1064">
        <v>0</v>
      </c>
      <c r="J1064">
        <v>0</v>
      </c>
      <c r="K1064">
        <v>0</v>
      </c>
      <c r="L1064" s="8">
        <v>8730</v>
      </c>
      <c r="M1064" s="8">
        <v>8730</v>
      </c>
    </row>
    <row r="1065" spans="1:13" x14ac:dyDescent="0.25">
      <c r="A1065">
        <v>0</v>
      </c>
      <c r="B1065" s="40">
        <f t="shared" si="66"/>
        <v>43101</v>
      </c>
      <c r="C1065">
        <v>1</v>
      </c>
      <c r="D1065">
        <f t="shared" si="67"/>
        <v>2018</v>
      </c>
      <c r="E1065" t="s">
        <v>438</v>
      </c>
      <c r="F1065" t="s">
        <v>56</v>
      </c>
      <c r="G1065" t="s">
        <v>37</v>
      </c>
      <c r="H1065" t="s">
        <v>423</v>
      </c>
      <c r="I1065">
        <v>73</v>
      </c>
      <c r="J1065">
        <v>79</v>
      </c>
      <c r="K1065">
        <v>152</v>
      </c>
      <c r="L1065" s="8">
        <v>166951</v>
      </c>
      <c r="M1065" s="8">
        <v>167103</v>
      </c>
    </row>
    <row r="1066" spans="1:13" x14ac:dyDescent="0.25">
      <c r="A1066">
        <v>0</v>
      </c>
      <c r="B1066" s="40">
        <f t="shared" si="66"/>
        <v>43101</v>
      </c>
      <c r="C1066">
        <v>1</v>
      </c>
      <c r="D1066">
        <f t="shared" si="67"/>
        <v>2018</v>
      </c>
      <c r="E1066" t="s">
        <v>438</v>
      </c>
      <c r="F1066" t="s">
        <v>56</v>
      </c>
      <c r="G1066" t="s">
        <v>37</v>
      </c>
      <c r="H1066" t="s">
        <v>424</v>
      </c>
      <c r="I1066">
        <v>0</v>
      </c>
      <c r="J1066">
        <v>0</v>
      </c>
      <c r="K1066">
        <v>0</v>
      </c>
      <c r="L1066" s="8">
        <v>60428</v>
      </c>
      <c r="M1066" s="8">
        <v>60428</v>
      </c>
    </row>
    <row r="1067" spans="1:13" x14ac:dyDescent="0.25">
      <c r="A1067">
        <v>0</v>
      </c>
      <c r="B1067" s="40">
        <f t="shared" si="66"/>
        <v>43132</v>
      </c>
      <c r="C1067">
        <v>2</v>
      </c>
      <c r="D1067">
        <f t="shared" si="67"/>
        <v>2018</v>
      </c>
      <c r="E1067" t="s">
        <v>439</v>
      </c>
      <c r="F1067" t="s">
        <v>422</v>
      </c>
      <c r="G1067" t="s">
        <v>37</v>
      </c>
      <c r="H1067" t="s">
        <v>423</v>
      </c>
      <c r="I1067">
        <v>0</v>
      </c>
      <c r="J1067">
        <v>0</v>
      </c>
      <c r="K1067">
        <v>0</v>
      </c>
      <c r="L1067">
        <v>3</v>
      </c>
      <c r="M1067">
        <v>3</v>
      </c>
    </row>
    <row r="1068" spans="1:13" x14ac:dyDescent="0.25">
      <c r="A1068">
        <v>0</v>
      </c>
      <c r="B1068" s="40">
        <f t="shared" si="66"/>
        <v>43132</v>
      </c>
      <c r="C1068">
        <v>2</v>
      </c>
      <c r="D1068">
        <f t="shared" si="67"/>
        <v>2018</v>
      </c>
      <c r="E1068" t="s">
        <v>439</v>
      </c>
      <c r="F1068" t="s">
        <v>422</v>
      </c>
      <c r="G1068" t="s">
        <v>37</v>
      </c>
      <c r="H1068" t="s">
        <v>424</v>
      </c>
      <c r="I1068">
        <v>0</v>
      </c>
      <c r="J1068">
        <v>0</v>
      </c>
      <c r="K1068">
        <v>0</v>
      </c>
      <c r="L1068">
        <v>3</v>
      </c>
      <c r="M1068">
        <v>3</v>
      </c>
    </row>
    <row r="1069" spans="1:13" x14ac:dyDescent="0.25">
      <c r="A1069">
        <v>1</v>
      </c>
      <c r="B1069" s="40">
        <f t="shared" si="66"/>
        <v>43132</v>
      </c>
      <c r="C1069">
        <v>2</v>
      </c>
      <c r="D1069">
        <f t="shared" si="67"/>
        <v>2018</v>
      </c>
      <c r="E1069" t="s">
        <v>439</v>
      </c>
      <c r="F1069" t="s">
        <v>331</v>
      </c>
      <c r="G1069" t="s">
        <v>37</v>
      </c>
      <c r="H1069" t="s">
        <v>423</v>
      </c>
      <c r="I1069">
        <v>5</v>
      </c>
      <c r="J1069">
        <v>4</v>
      </c>
      <c r="K1069">
        <v>9</v>
      </c>
      <c r="L1069" s="8">
        <v>12700</v>
      </c>
      <c r="M1069" s="8">
        <v>12709</v>
      </c>
    </row>
    <row r="1070" spans="1:13" x14ac:dyDescent="0.25">
      <c r="A1070">
        <v>1</v>
      </c>
      <c r="B1070" s="40">
        <f t="shared" si="66"/>
        <v>43132</v>
      </c>
      <c r="C1070">
        <v>2</v>
      </c>
      <c r="D1070">
        <f t="shared" si="67"/>
        <v>2018</v>
      </c>
      <c r="E1070" t="s">
        <v>439</v>
      </c>
      <c r="F1070" t="s">
        <v>331</v>
      </c>
      <c r="G1070" t="s">
        <v>37</v>
      </c>
      <c r="H1070" t="s">
        <v>424</v>
      </c>
      <c r="I1070">
        <v>0</v>
      </c>
      <c r="J1070">
        <v>0</v>
      </c>
      <c r="K1070">
        <v>0</v>
      </c>
      <c r="L1070" s="8">
        <v>5356</v>
      </c>
      <c r="M1070" s="8">
        <v>5356</v>
      </c>
    </row>
    <row r="1071" spans="1:13" x14ac:dyDescent="0.25">
      <c r="A1071">
        <v>1</v>
      </c>
      <c r="B1071" s="40">
        <f t="shared" si="66"/>
        <v>43132</v>
      </c>
      <c r="C1071">
        <v>2</v>
      </c>
      <c r="D1071">
        <f t="shared" si="67"/>
        <v>2018</v>
      </c>
      <c r="E1071" t="s">
        <v>439</v>
      </c>
      <c r="F1071" t="s">
        <v>332</v>
      </c>
      <c r="G1071" t="s">
        <v>37</v>
      </c>
      <c r="H1071" t="s">
        <v>423</v>
      </c>
      <c r="I1071">
        <v>9</v>
      </c>
      <c r="J1071">
        <v>5</v>
      </c>
      <c r="K1071">
        <v>14</v>
      </c>
      <c r="L1071" s="8">
        <v>12968</v>
      </c>
      <c r="M1071" s="8">
        <v>12982</v>
      </c>
    </row>
    <row r="1072" spans="1:13" x14ac:dyDescent="0.25">
      <c r="A1072">
        <v>1</v>
      </c>
      <c r="B1072" s="40">
        <f t="shared" si="66"/>
        <v>43132</v>
      </c>
      <c r="C1072">
        <v>2</v>
      </c>
      <c r="D1072">
        <f t="shared" si="67"/>
        <v>2018</v>
      </c>
      <c r="E1072" t="s">
        <v>439</v>
      </c>
      <c r="F1072" t="s">
        <v>332</v>
      </c>
      <c r="G1072" t="s">
        <v>37</v>
      </c>
      <c r="H1072" t="s">
        <v>424</v>
      </c>
      <c r="I1072">
        <v>0</v>
      </c>
      <c r="J1072">
        <v>0</v>
      </c>
      <c r="K1072">
        <v>0</v>
      </c>
      <c r="L1072" s="8">
        <v>6865</v>
      </c>
      <c r="M1072" s="8">
        <v>6865</v>
      </c>
    </row>
    <row r="1073" spans="1:13" x14ac:dyDescent="0.25">
      <c r="A1073">
        <v>0</v>
      </c>
      <c r="B1073" s="40">
        <f t="shared" si="66"/>
        <v>43132</v>
      </c>
      <c r="C1073">
        <v>2</v>
      </c>
      <c r="D1073">
        <f t="shared" si="67"/>
        <v>2018</v>
      </c>
      <c r="E1073" t="s">
        <v>439</v>
      </c>
      <c r="F1073" t="s">
        <v>333</v>
      </c>
      <c r="G1073" t="s">
        <v>37</v>
      </c>
      <c r="H1073" t="s">
        <v>423</v>
      </c>
      <c r="I1073">
        <v>189</v>
      </c>
      <c r="J1073">
        <v>189</v>
      </c>
      <c r="K1073">
        <v>378</v>
      </c>
      <c r="L1073" s="8">
        <v>134011</v>
      </c>
      <c r="M1073" s="8">
        <v>134389</v>
      </c>
    </row>
    <row r="1074" spans="1:13" x14ac:dyDescent="0.25">
      <c r="A1074">
        <v>0</v>
      </c>
      <c r="B1074" s="40">
        <f t="shared" si="66"/>
        <v>43132</v>
      </c>
      <c r="C1074">
        <v>2</v>
      </c>
      <c r="D1074">
        <f t="shared" si="67"/>
        <v>2018</v>
      </c>
      <c r="E1074" t="s">
        <v>439</v>
      </c>
      <c r="F1074" t="s">
        <v>333</v>
      </c>
      <c r="G1074" t="s">
        <v>37</v>
      </c>
      <c r="H1074" t="s">
        <v>424</v>
      </c>
      <c r="I1074">
        <v>0</v>
      </c>
      <c r="J1074">
        <v>0</v>
      </c>
      <c r="K1074">
        <v>0</v>
      </c>
      <c r="L1074" s="8">
        <v>42261</v>
      </c>
      <c r="M1074" s="8">
        <v>42261</v>
      </c>
    </row>
    <row r="1075" spans="1:13" x14ac:dyDescent="0.25">
      <c r="A1075">
        <v>0</v>
      </c>
      <c r="B1075" s="40">
        <f t="shared" si="66"/>
        <v>43132</v>
      </c>
      <c r="C1075">
        <v>2</v>
      </c>
      <c r="D1075">
        <f t="shared" si="67"/>
        <v>2018</v>
      </c>
      <c r="E1075" t="s">
        <v>439</v>
      </c>
      <c r="F1075" t="s">
        <v>119</v>
      </c>
      <c r="G1075" t="s">
        <v>37</v>
      </c>
      <c r="H1075" t="s">
        <v>423</v>
      </c>
      <c r="I1075">
        <v>106</v>
      </c>
      <c r="J1075">
        <v>44</v>
      </c>
      <c r="K1075">
        <v>150</v>
      </c>
      <c r="L1075" s="8">
        <v>55245</v>
      </c>
      <c r="M1075" s="8">
        <v>55395</v>
      </c>
    </row>
    <row r="1076" spans="1:13" x14ac:dyDescent="0.25">
      <c r="A1076">
        <v>0</v>
      </c>
      <c r="B1076" s="40">
        <f t="shared" si="66"/>
        <v>43132</v>
      </c>
      <c r="C1076">
        <v>2</v>
      </c>
      <c r="D1076">
        <f t="shared" si="67"/>
        <v>2018</v>
      </c>
      <c r="E1076" t="s">
        <v>439</v>
      </c>
      <c r="F1076" t="s">
        <v>119</v>
      </c>
      <c r="G1076" t="s">
        <v>37</v>
      </c>
      <c r="H1076" t="s">
        <v>424</v>
      </c>
      <c r="I1076">
        <v>0</v>
      </c>
      <c r="J1076">
        <v>0</v>
      </c>
      <c r="K1076">
        <v>0</v>
      </c>
      <c r="L1076" s="8">
        <v>22470</v>
      </c>
      <c r="M1076" s="8">
        <v>22470</v>
      </c>
    </row>
    <row r="1077" spans="1:13" x14ac:dyDescent="0.25">
      <c r="A1077">
        <v>0</v>
      </c>
      <c r="B1077" s="40">
        <f t="shared" si="66"/>
        <v>43132</v>
      </c>
      <c r="C1077">
        <v>2</v>
      </c>
      <c r="D1077">
        <f t="shared" si="67"/>
        <v>2018</v>
      </c>
      <c r="E1077" t="s">
        <v>439</v>
      </c>
      <c r="F1077" t="s">
        <v>334</v>
      </c>
      <c r="G1077" t="s">
        <v>37</v>
      </c>
      <c r="H1077" t="s">
        <v>423</v>
      </c>
      <c r="I1077">
        <v>128</v>
      </c>
      <c r="J1077">
        <v>105</v>
      </c>
      <c r="K1077">
        <v>233</v>
      </c>
      <c r="L1077" s="8">
        <v>51003</v>
      </c>
      <c r="M1077" s="8">
        <v>51236</v>
      </c>
    </row>
    <row r="1078" spans="1:13" x14ac:dyDescent="0.25">
      <c r="A1078">
        <v>0</v>
      </c>
      <c r="B1078" s="40">
        <f t="shared" si="66"/>
        <v>43132</v>
      </c>
      <c r="C1078">
        <v>2</v>
      </c>
      <c r="D1078">
        <f t="shared" si="67"/>
        <v>2018</v>
      </c>
      <c r="E1078" t="s">
        <v>439</v>
      </c>
      <c r="F1078" t="s">
        <v>334</v>
      </c>
      <c r="G1078" t="s">
        <v>37</v>
      </c>
      <c r="H1078" t="s">
        <v>424</v>
      </c>
      <c r="I1078">
        <v>0</v>
      </c>
      <c r="J1078">
        <v>0</v>
      </c>
      <c r="K1078">
        <v>0</v>
      </c>
      <c r="L1078" s="8">
        <v>22103</v>
      </c>
      <c r="M1078" s="8">
        <v>22103</v>
      </c>
    </row>
    <row r="1079" spans="1:13" x14ac:dyDescent="0.25">
      <c r="A1079">
        <v>0</v>
      </c>
      <c r="B1079" s="40">
        <f t="shared" si="66"/>
        <v>43132</v>
      </c>
      <c r="C1079">
        <v>2</v>
      </c>
      <c r="D1079">
        <f t="shared" si="67"/>
        <v>2018</v>
      </c>
      <c r="E1079" t="s">
        <v>439</v>
      </c>
      <c r="F1079" t="s">
        <v>335</v>
      </c>
      <c r="G1079" t="s">
        <v>37</v>
      </c>
      <c r="H1079" t="s">
        <v>423</v>
      </c>
      <c r="I1079">
        <v>992</v>
      </c>
      <c r="J1079">
        <v>645</v>
      </c>
      <c r="K1079" s="8">
        <v>1637</v>
      </c>
      <c r="L1079" s="8">
        <v>312373</v>
      </c>
      <c r="M1079" s="8">
        <v>314010</v>
      </c>
    </row>
    <row r="1080" spans="1:13" x14ac:dyDescent="0.25">
      <c r="A1080">
        <v>0</v>
      </c>
      <c r="B1080" s="40">
        <f t="shared" si="66"/>
        <v>43132</v>
      </c>
      <c r="C1080">
        <v>2</v>
      </c>
      <c r="D1080">
        <f t="shared" si="67"/>
        <v>2018</v>
      </c>
      <c r="E1080" t="s">
        <v>439</v>
      </c>
      <c r="F1080" t="s">
        <v>335</v>
      </c>
      <c r="G1080" t="s">
        <v>37</v>
      </c>
      <c r="H1080" t="s">
        <v>424</v>
      </c>
      <c r="I1080">
        <v>0</v>
      </c>
      <c r="J1080">
        <v>0</v>
      </c>
      <c r="K1080">
        <v>0</v>
      </c>
      <c r="L1080" s="8">
        <v>80965</v>
      </c>
      <c r="M1080" s="8">
        <v>80965</v>
      </c>
    </row>
    <row r="1081" spans="1:13" x14ac:dyDescent="0.25">
      <c r="A1081">
        <v>0</v>
      </c>
      <c r="B1081" s="40">
        <f t="shared" si="66"/>
        <v>43132</v>
      </c>
      <c r="C1081">
        <v>2</v>
      </c>
      <c r="D1081">
        <f t="shared" si="67"/>
        <v>2018</v>
      </c>
      <c r="E1081" t="s">
        <v>439</v>
      </c>
      <c r="F1081" t="s">
        <v>44</v>
      </c>
      <c r="G1081" t="s">
        <v>37</v>
      </c>
      <c r="H1081" t="s">
        <v>423</v>
      </c>
      <c r="I1081">
        <v>2</v>
      </c>
      <c r="J1081">
        <v>1</v>
      </c>
      <c r="K1081">
        <v>3</v>
      </c>
      <c r="L1081" s="8">
        <v>2470</v>
      </c>
      <c r="M1081" s="8">
        <v>2473</v>
      </c>
    </row>
    <row r="1082" spans="1:13" x14ac:dyDescent="0.25">
      <c r="A1082">
        <v>0</v>
      </c>
      <c r="B1082" s="40">
        <f t="shared" si="66"/>
        <v>43132</v>
      </c>
      <c r="C1082">
        <v>2</v>
      </c>
      <c r="D1082">
        <f t="shared" si="67"/>
        <v>2018</v>
      </c>
      <c r="E1082" t="s">
        <v>439</v>
      </c>
      <c r="F1082" t="s">
        <v>44</v>
      </c>
      <c r="G1082" t="s">
        <v>37</v>
      </c>
      <c r="H1082" t="s">
        <v>424</v>
      </c>
      <c r="I1082">
        <v>0</v>
      </c>
      <c r="J1082">
        <v>0</v>
      </c>
      <c r="K1082">
        <v>0</v>
      </c>
      <c r="L1082" s="8">
        <v>1620</v>
      </c>
      <c r="M1082" s="8">
        <v>1620</v>
      </c>
    </row>
    <row r="1083" spans="1:13" x14ac:dyDescent="0.25">
      <c r="A1083">
        <v>0</v>
      </c>
      <c r="B1083" s="40">
        <f t="shared" si="66"/>
        <v>43132</v>
      </c>
      <c r="C1083">
        <v>2</v>
      </c>
      <c r="D1083">
        <f t="shared" si="67"/>
        <v>2018</v>
      </c>
      <c r="E1083" t="s">
        <v>439</v>
      </c>
      <c r="F1083" t="s">
        <v>336</v>
      </c>
      <c r="G1083" t="s">
        <v>37</v>
      </c>
      <c r="H1083" t="s">
        <v>423</v>
      </c>
      <c r="I1083">
        <v>66</v>
      </c>
      <c r="J1083">
        <v>78</v>
      </c>
      <c r="K1083">
        <v>144</v>
      </c>
      <c r="L1083" s="8">
        <v>72456</v>
      </c>
      <c r="M1083" s="8">
        <v>72600</v>
      </c>
    </row>
    <row r="1084" spans="1:13" x14ac:dyDescent="0.25">
      <c r="A1084">
        <v>0</v>
      </c>
      <c r="B1084" s="40">
        <f t="shared" si="66"/>
        <v>43132</v>
      </c>
      <c r="C1084">
        <v>2</v>
      </c>
      <c r="D1084">
        <f t="shared" si="67"/>
        <v>2018</v>
      </c>
      <c r="E1084" t="s">
        <v>439</v>
      </c>
      <c r="F1084" t="s">
        <v>336</v>
      </c>
      <c r="G1084" t="s">
        <v>37</v>
      </c>
      <c r="H1084" t="s">
        <v>424</v>
      </c>
      <c r="I1084">
        <v>0</v>
      </c>
      <c r="J1084">
        <v>0</v>
      </c>
      <c r="K1084">
        <v>0</v>
      </c>
      <c r="L1084" s="8">
        <v>29246</v>
      </c>
      <c r="M1084" s="8">
        <v>29246</v>
      </c>
    </row>
    <row r="1085" spans="1:13" x14ac:dyDescent="0.25">
      <c r="A1085">
        <v>0</v>
      </c>
      <c r="B1085" s="40">
        <f t="shared" si="66"/>
        <v>43132</v>
      </c>
      <c r="C1085">
        <v>2</v>
      </c>
      <c r="D1085">
        <f t="shared" si="67"/>
        <v>2018</v>
      </c>
      <c r="E1085" t="s">
        <v>439</v>
      </c>
      <c r="F1085" t="s">
        <v>125</v>
      </c>
      <c r="G1085" t="s">
        <v>37</v>
      </c>
      <c r="H1085" t="s">
        <v>423</v>
      </c>
      <c r="I1085">
        <v>46</v>
      </c>
      <c r="J1085">
        <v>28</v>
      </c>
      <c r="K1085">
        <v>74</v>
      </c>
      <c r="L1085" s="8">
        <v>28360</v>
      </c>
      <c r="M1085" s="8">
        <v>28434</v>
      </c>
    </row>
    <row r="1086" spans="1:13" x14ac:dyDescent="0.25">
      <c r="A1086">
        <v>0</v>
      </c>
      <c r="B1086" s="40">
        <f t="shared" si="66"/>
        <v>43132</v>
      </c>
      <c r="C1086">
        <v>2</v>
      </c>
      <c r="D1086">
        <f t="shared" si="67"/>
        <v>2018</v>
      </c>
      <c r="E1086" t="s">
        <v>439</v>
      </c>
      <c r="F1086" t="s">
        <v>125</v>
      </c>
      <c r="G1086" t="s">
        <v>37</v>
      </c>
      <c r="H1086" t="s">
        <v>424</v>
      </c>
      <c r="I1086">
        <v>0</v>
      </c>
      <c r="J1086">
        <v>0</v>
      </c>
      <c r="K1086">
        <v>0</v>
      </c>
      <c r="L1086" s="8">
        <v>12377</v>
      </c>
      <c r="M1086" s="8">
        <v>12377</v>
      </c>
    </row>
    <row r="1087" spans="1:13" x14ac:dyDescent="0.25">
      <c r="A1087">
        <v>1</v>
      </c>
      <c r="B1087" s="40">
        <f t="shared" si="66"/>
        <v>43132</v>
      </c>
      <c r="C1087">
        <v>2</v>
      </c>
      <c r="D1087">
        <f t="shared" si="67"/>
        <v>2018</v>
      </c>
      <c r="E1087" t="s">
        <v>439</v>
      </c>
      <c r="F1087" t="s">
        <v>337</v>
      </c>
      <c r="G1087" t="s">
        <v>37</v>
      </c>
      <c r="H1087" t="s">
        <v>423</v>
      </c>
      <c r="I1087">
        <v>2</v>
      </c>
      <c r="J1087">
        <v>3</v>
      </c>
      <c r="K1087">
        <v>5</v>
      </c>
      <c r="L1087" s="8">
        <v>4652</v>
      </c>
      <c r="M1087" s="8">
        <v>4657</v>
      </c>
    </row>
    <row r="1088" spans="1:13" x14ac:dyDescent="0.25">
      <c r="A1088">
        <v>1</v>
      </c>
      <c r="B1088" s="40">
        <f t="shared" si="66"/>
        <v>43132</v>
      </c>
      <c r="C1088">
        <v>2</v>
      </c>
      <c r="D1088">
        <f t="shared" si="67"/>
        <v>2018</v>
      </c>
      <c r="E1088" t="s">
        <v>439</v>
      </c>
      <c r="F1088" t="s">
        <v>337</v>
      </c>
      <c r="G1088" t="s">
        <v>37</v>
      </c>
      <c r="H1088" t="s">
        <v>424</v>
      </c>
      <c r="I1088">
        <v>0</v>
      </c>
      <c r="J1088">
        <v>0</v>
      </c>
      <c r="K1088">
        <v>0</v>
      </c>
      <c r="L1088" s="8">
        <v>3778</v>
      </c>
      <c r="M1088" s="8">
        <v>3778</v>
      </c>
    </row>
    <row r="1089" spans="1:13" x14ac:dyDescent="0.25">
      <c r="A1089">
        <v>0</v>
      </c>
      <c r="B1089" s="40">
        <f t="shared" si="66"/>
        <v>43132</v>
      </c>
      <c r="C1089">
        <v>2</v>
      </c>
      <c r="D1089">
        <f t="shared" si="67"/>
        <v>2018</v>
      </c>
      <c r="E1089" t="s">
        <v>439</v>
      </c>
      <c r="F1089" t="s">
        <v>105</v>
      </c>
      <c r="G1089" t="s">
        <v>37</v>
      </c>
      <c r="H1089" t="s">
        <v>423</v>
      </c>
      <c r="I1089">
        <v>42</v>
      </c>
      <c r="J1089">
        <v>52</v>
      </c>
      <c r="K1089">
        <v>94</v>
      </c>
      <c r="L1089" s="8">
        <v>58745</v>
      </c>
      <c r="M1089" s="8">
        <v>58839</v>
      </c>
    </row>
    <row r="1090" spans="1:13" x14ac:dyDescent="0.25">
      <c r="A1090">
        <v>0</v>
      </c>
      <c r="B1090" s="40">
        <f t="shared" si="66"/>
        <v>43132</v>
      </c>
      <c r="C1090">
        <v>2</v>
      </c>
      <c r="D1090">
        <f t="shared" si="67"/>
        <v>2018</v>
      </c>
      <c r="E1090" t="s">
        <v>439</v>
      </c>
      <c r="F1090" t="s">
        <v>105</v>
      </c>
      <c r="G1090" t="s">
        <v>37</v>
      </c>
      <c r="H1090" t="s">
        <v>424</v>
      </c>
      <c r="I1090">
        <v>0</v>
      </c>
      <c r="J1090">
        <v>0</v>
      </c>
      <c r="K1090">
        <v>0</v>
      </c>
      <c r="L1090" s="8">
        <v>19332</v>
      </c>
      <c r="M1090" s="8">
        <v>19332</v>
      </c>
    </row>
    <row r="1091" spans="1:13" x14ac:dyDescent="0.25">
      <c r="A1091">
        <v>0</v>
      </c>
      <c r="B1091" s="40">
        <f t="shared" si="66"/>
        <v>43132</v>
      </c>
      <c r="C1091">
        <v>2</v>
      </c>
      <c r="D1091">
        <f t="shared" si="67"/>
        <v>2018</v>
      </c>
      <c r="E1091" t="s">
        <v>439</v>
      </c>
      <c r="F1091" t="s">
        <v>338</v>
      </c>
      <c r="G1091" t="s">
        <v>37</v>
      </c>
      <c r="H1091" t="s">
        <v>423</v>
      </c>
      <c r="I1091">
        <v>1</v>
      </c>
      <c r="J1091">
        <v>1</v>
      </c>
      <c r="K1091">
        <v>2</v>
      </c>
      <c r="L1091" s="8">
        <v>1395</v>
      </c>
      <c r="M1091" s="8">
        <v>1397</v>
      </c>
    </row>
    <row r="1092" spans="1:13" x14ac:dyDescent="0.25">
      <c r="A1092">
        <v>0</v>
      </c>
      <c r="B1092" s="40">
        <f t="shared" si="66"/>
        <v>43132</v>
      </c>
      <c r="C1092">
        <v>2</v>
      </c>
      <c r="D1092">
        <f t="shared" si="67"/>
        <v>2018</v>
      </c>
      <c r="E1092" t="s">
        <v>439</v>
      </c>
      <c r="F1092" t="s">
        <v>338</v>
      </c>
      <c r="G1092" t="s">
        <v>37</v>
      </c>
      <c r="H1092" t="s">
        <v>424</v>
      </c>
      <c r="I1092">
        <v>0</v>
      </c>
      <c r="J1092">
        <v>0</v>
      </c>
      <c r="K1092">
        <v>0</v>
      </c>
      <c r="L1092">
        <v>990</v>
      </c>
      <c r="M1092">
        <v>990</v>
      </c>
    </row>
    <row r="1093" spans="1:13" x14ac:dyDescent="0.25">
      <c r="A1093">
        <v>0</v>
      </c>
      <c r="B1093" s="40">
        <f t="shared" si="66"/>
        <v>43132</v>
      </c>
      <c r="C1093">
        <v>2</v>
      </c>
      <c r="D1093">
        <f t="shared" si="67"/>
        <v>2018</v>
      </c>
      <c r="E1093" t="s">
        <v>439</v>
      </c>
      <c r="F1093" t="s">
        <v>339</v>
      </c>
      <c r="G1093" t="s">
        <v>37</v>
      </c>
      <c r="H1093" t="s">
        <v>423</v>
      </c>
      <c r="I1093">
        <v>34</v>
      </c>
      <c r="J1093">
        <v>48</v>
      </c>
      <c r="K1093">
        <v>82</v>
      </c>
      <c r="L1093" s="8">
        <v>65123</v>
      </c>
      <c r="M1093" s="8">
        <v>65205</v>
      </c>
    </row>
    <row r="1094" spans="1:13" x14ac:dyDescent="0.25">
      <c r="A1094">
        <v>0</v>
      </c>
      <c r="B1094" s="40">
        <f t="shared" si="66"/>
        <v>43132</v>
      </c>
      <c r="C1094">
        <v>2</v>
      </c>
      <c r="D1094">
        <f t="shared" si="67"/>
        <v>2018</v>
      </c>
      <c r="E1094" t="s">
        <v>439</v>
      </c>
      <c r="F1094" t="s">
        <v>339</v>
      </c>
      <c r="G1094" t="s">
        <v>37</v>
      </c>
      <c r="H1094" t="s">
        <v>424</v>
      </c>
      <c r="I1094">
        <v>0</v>
      </c>
      <c r="J1094">
        <v>0</v>
      </c>
      <c r="K1094">
        <v>0</v>
      </c>
      <c r="L1094" s="8">
        <v>27135</v>
      </c>
      <c r="M1094" s="8">
        <v>27135</v>
      </c>
    </row>
    <row r="1095" spans="1:13" x14ac:dyDescent="0.25">
      <c r="A1095">
        <v>0</v>
      </c>
      <c r="B1095" s="40">
        <f t="shared" si="66"/>
        <v>43132</v>
      </c>
      <c r="C1095">
        <v>2</v>
      </c>
      <c r="D1095">
        <f t="shared" si="67"/>
        <v>2018</v>
      </c>
      <c r="E1095" t="s">
        <v>439</v>
      </c>
      <c r="F1095" t="s">
        <v>425</v>
      </c>
      <c r="G1095" t="s">
        <v>37</v>
      </c>
      <c r="H1095" t="s">
        <v>423</v>
      </c>
      <c r="I1095">
        <v>59</v>
      </c>
      <c r="J1095">
        <v>55</v>
      </c>
      <c r="K1095">
        <v>114</v>
      </c>
      <c r="L1095" s="8">
        <v>47790</v>
      </c>
      <c r="M1095" s="8">
        <v>47904</v>
      </c>
    </row>
    <row r="1096" spans="1:13" x14ac:dyDescent="0.25">
      <c r="A1096">
        <v>0</v>
      </c>
      <c r="B1096" s="40">
        <f t="shared" si="66"/>
        <v>43132</v>
      </c>
      <c r="C1096">
        <v>2</v>
      </c>
      <c r="D1096">
        <f t="shared" si="67"/>
        <v>2018</v>
      </c>
      <c r="E1096" t="s">
        <v>439</v>
      </c>
      <c r="F1096" t="s">
        <v>425</v>
      </c>
      <c r="G1096" t="s">
        <v>37</v>
      </c>
      <c r="H1096" t="s">
        <v>424</v>
      </c>
      <c r="I1096">
        <v>0</v>
      </c>
      <c r="J1096">
        <v>0</v>
      </c>
      <c r="K1096">
        <v>0</v>
      </c>
      <c r="L1096" s="8">
        <v>21052</v>
      </c>
      <c r="M1096" s="8">
        <v>21052</v>
      </c>
    </row>
    <row r="1097" spans="1:13" x14ac:dyDescent="0.25">
      <c r="A1097">
        <v>0</v>
      </c>
      <c r="B1097" s="40">
        <f t="shared" si="66"/>
        <v>43132</v>
      </c>
      <c r="C1097">
        <v>2</v>
      </c>
      <c r="D1097">
        <f t="shared" si="67"/>
        <v>2018</v>
      </c>
      <c r="E1097" t="s">
        <v>439</v>
      </c>
      <c r="F1097" t="s">
        <v>341</v>
      </c>
      <c r="G1097" t="s">
        <v>37</v>
      </c>
      <c r="H1097" t="s">
        <v>423</v>
      </c>
      <c r="I1097">
        <v>191</v>
      </c>
      <c r="J1097">
        <v>187</v>
      </c>
      <c r="K1097">
        <v>378</v>
      </c>
      <c r="L1097" s="8">
        <v>65170</v>
      </c>
      <c r="M1097" s="8">
        <v>65548</v>
      </c>
    </row>
    <row r="1098" spans="1:13" x14ac:dyDescent="0.25">
      <c r="A1098">
        <v>0</v>
      </c>
      <c r="B1098" s="40">
        <f t="shared" si="66"/>
        <v>43132</v>
      </c>
      <c r="C1098">
        <v>2</v>
      </c>
      <c r="D1098">
        <f t="shared" si="67"/>
        <v>2018</v>
      </c>
      <c r="E1098" t="s">
        <v>439</v>
      </c>
      <c r="F1098" t="s">
        <v>341</v>
      </c>
      <c r="G1098" t="s">
        <v>37</v>
      </c>
      <c r="H1098" t="s">
        <v>424</v>
      </c>
      <c r="I1098">
        <v>0</v>
      </c>
      <c r="J1098">
        <v>0</v>
      </c>
      <c r="K1098">
        <v>0</v>
      </c>
      <c r="L1098" s="8">
        <v>21986</v>
      </c>
      <c r="M1098" s="8">
        <v>21986</v>
      </c>
    </row>
    <row r="1099" spans="1:13" x14ac:dyDescent="0.25">
      <c r="A1099">
        <v>0</v>
      </c>
      <c r="B1099" s="40">
        <f t="shared" si="66"/>
        <v>43132</v>
      </c>
      <c r="C1099">
        <v>2</v>
      </c>
      <c r="D1099">
        <f t="shared" si="67"/>
        <v>2018</v>
      </c>
      <c r="E1099" t="s">
        <v>439</v>
      </c>
      <c r="F1099" t="s">
        <v>126</v>
      </c>
      <c r="G1099" t="s">
        <v>37</v>
      </c>
      <c r="H1099" t="s">
        <v>423</v>
      </c>
      <c r="I1099">
        <v>144</v>
      </c>
      <c r="J1099">
        <v>91</v>
      </c>
      <c r="K1099">
        <v>235</v>
      </c>
      <c r="L1099" s="8">
        <v>25384</v>
      </c>
      <c r="M1099" s="8">
        <v>25619</v>
      </c>
    </row>
    <row r="1100" spans="1:13" x14ac:dyDescent="0.25">
      <c r="A1100">
        <v>0</v>
      </c>
      <c r="B1100" s="40">
        <f t="shared" si="66"/>
        <v>43132</v>
      </c>
      <c r="C1100">
        <v>2</v>
      </c>
      <c r="D1100">
        <f t="shared" si="67"/>
        <v>2018</v>
      </c>
      <c r="E1100" t="s">
        <v>439</v>
      </c>
      <c r="F1100" t="s">
        <v>126</v>
      </c>
      <c r="G1100" t="s">
        <v>37</v>
      </c>
      <c r="H1100" t="s">
        <v>424</v>
      </c>
      <c r="I1100">
        <v>0</v>
      </c>
      <c r="J1100">
        <v>0</v>
      </c>
      <c r="K1100">
        <v>0</v>
      </c>
      <c r="L1100" s="8">
        <v>9994</v>
      </c>
      <c r="M1100" s="8">
        <v>9994</v>
      </c>
    </row>
    <row r="1101" spans="1:13" x14ac:dyDescent="0.25">
      <c r="A1101">
        <v>0</v>
      </c>
      <c r="B1101" s="40">
        <f t="shared" si="66"/>
        <v>43132</v>
      </c>
      <c r="C1101">
        <v>2</v>
      </c>
      <c r="D1101">
        <f t="shared" si="67"/>
        <v>2018</v>
      </c>
      <c r="E1101" t="s">
        <v>439</v>
      </c>
      <c r="F1101" t="s">
        <v>342</v>
      </c>
      <c r="G1101" t="s">
        <v>37</v>
      </c>
      <c r="H1101" t="s">
        <v>423</v>
      </c>
      <c r="I1101" s="8">
        <v>12109</v>
      </c>
      <c r="J1101" s="8">
        <v>5247</v>
      </c>
      <c r="K1101" s="8">
        <v>17356</v>
      </c>
      <c r="L1101" s="8">
        <v>1379493</v>
      </c>
      <c r="M1101" s="8">
        <v>1396849</v>
      </c>
    </row>
    <row r="1102" spans="1:13" x14ac:dyDescent="0.25">
      <c r="A1102">
        <v>0</v>
      </c>
      <c r="B1102" s="40">
        <f t="shared" si="66"/>
        <v>43132</v>
      </c>
      <c r="C1102">
        <v>2</v>
      </c>
      <c r="D1102">
        <f t="shared" si="67"/>
        <v>2018</v>
      </c>
      <c r="E1102" t="s">
        <v>439</v>
      </c>
      <c r="F1102" t="s">
        <v>342</v>
      </c>
      <c r="G1102" t="s">
        <v>37</v>
      </c>
      <c r="H1102" t="s">
        <v>424</v>
      </c>
      <c r="I1102">
        <v>8</v>
      </c>
      <c r="J1102">
        <v>1</v>
      </c>
      <c r="K1102">
        <v>9</v>
      </c>
      <c r="L1102" s="8">
        <v>186566</v>
      </c>
      <c r="M1102" s="8">
        <v>186575</v>
      </c>
    </row>
    <row r="1103" spans="1:13" x14ac:dyDescent="0.25">
      <c r="A1103">
        <v>0</v>
      </c>
      <c r="B1103" s="40">
        <f t="shared" si="66"/>
        <v>43132</v>
      </c>
      <c r="C1103">
        <v>2</v>
      </c>
      <c r="D1103">
        <f t="shared" si="67"/>
        <v>2018</v>
      </c>
      <c r="E1103" t="s">
        <v>439</v>
      </c>
      <c r="F1103" t="s">
        <v>343</v>
      </c>
      <c r="G1103" t="s">
        <v>37</v>
      </c>
      <c r="H1103" t="s">
        <v>423</v>
      </c>
      <c r="I1103">
        <v>808</v>
      </c>
      <c r="J1103">
        <v>437</v>
      </c>
      <c r="K1103" s="8">
        <v>1245</v>
      </c>
      <c r="L1103" s="8">
        <v>183013</v>
      </c>
      <c r="M1103" s="8">
        <v>184258</v>
      </c>
    </row>
    <row r="1104" spans="1:13" x14ac:dyDescent="0.25">
      <c r="A1104">
        <v>0</v>
      </c>
      <c r="B1104" s="40">
        <f t="shared" si="66"/>
        <v>43132</v>
      </c>
      <c r="C1104">
        <v>2</v>
      </c>
      <c r="D1104">
        <f t="shared" si="67"/>
        <v>2018</v>
      </c>
      <c r="E1104" t="s">
        <v>439</v>
      </c>
      <c r="F1104" t="s">
        <v>343</v>
      </c>
      <c r="G1104" t="s">
        <v>37</v>
      </c>
      <c r="H1104" t="s">
        <v>424</v>
      </c>
      <c r="I1104">
        <v>1</v>
      </c>
      <c r="J1104">
        <v>0</v>
      </c>
      <c r="K1104">
        <v>1</v>
      </c>
      <c r="L1104" s="8">
        <v>54819</v>
      </c>
      <c r="M1104" s="8">
        <v>54820</v>
      </c>
    </row>
    <row r="1105" spans="1:13" x14ac:dyDescent="0.25">
      <c r="A1105">
        <v>0</v>
      </c>
      <c r="B1105" s="40">
        <f t="shared" si="66"/>
        <v>43132</v>
      </c>
      <c r="C1105">
        <v>2</v>
      </c>
      <c r="D1105">
        <f t="shared" si="67"/>
        <v>2018</v>
      </c>
      <c r="E1105" t="s">
        <v>439</v>
      </c>
      <c r="F1105" t="s">
        <v>344</v>
      </c>
      <c r="G1105" t="s">
        <v>37</v>
      </c>
      <c r="H1105" t="s">
        <v>423</v>
      </c>
      <c r="I1105">
        <v>52</v>
      </c>
      <c r="J1105">
        <v>36</v>
      </c>
      <c r="K1105">
        <v>88</v>
      </c>
      <c r="L1105" s="8">
        <v>30498</v>
      </c>
      <c r="M1105" s="8">
        <v>30586</v>
      </c>
    </row>
    <row r="1106" spans="1:13" x14ac:dyDescent="0.25">
      <c r="A1106">
        <v>0</v>
      </c>
      <c r="B1106" s="40">
        <f t="shared" si="66"/>
        <v>43132</v>
      </c>
      <c r="C1106">
        <v>2</v>
      </c>
      <c r="D1106">
        <f t="shared" si="67"/>
        <v>2018</v>
      </c>
      <c r="E1106" t="s">
        <v>439</v>
      </c>
      <c r="F1106" t="s">
        <v>344</v>
      </c>
      <c r="G1106" t="s">
        <v>37</v>
      </c>
      <c r="H1106" t="s">
        <v>424</v>
      </c>
      <c r="I1106">
        <v>0</v>
      </c>
      <c r="J1106">
        <v>0</v>
      </c>
      <c r="K1106">
        <v>0</v>
      </c>
      <c r="L1106" s="8">
        <v>14959</v>
      </c>
      <c r="M1106" s="8">
        <v>14959</v>
      </c>
    </row>
    <row r="1107" spans="1:13" x14ac:dyDescent="0.25">
      <c r="A1107">
        <v>0</v>
      </c>
      <c r="B1107" s="40">
        <f t="shared" si="66"/>
        <v>43132</v>
      </c>
      <c r="C1107">
        <v>2</v>
      </c>
      <c r="D1107">
        <f t="shared" si="67"/>
        <v>2018</v>
      </c>
      <c r="E1107" t="s">
        <v>439</v>
      </c>
      <c r="F1107" t="s">
        <v>345</v>
      </c>
      <c r="G1107" t="s">
        <v>37</v>
      </c>
      <c r="H1107" t="s">
        <v>423</v>
      </c>
      <c r="I1107">
        <v>27</v>
      </c>
      <c r="J1107">
        <v>30</v>
      </c>
      <c r="K1107">
        <v>57</v>
      </c>
      <c r="L1107" s="8">
        <v>15509</v>
      </c>
      <c r="M1107" s="8">
        <v>15566</v>
      </c>
    </row>
    <row r="1108" spans="1:13" x14ac:dyDescent="0.25">
      <c r="A1108">
        <v>0</v>
      </c>
      <c r="B1108" s="40">
        <f t="shared" si="66"/>
        <v>43132</v>
      </c>
      <c r="C1108">
        <v>2</v>
      </c>
      <c r="D1108">
        <f t="shared" si="67"/>
        <v>2018</v>
      </c>
      <c r="E1108" t="s">
        <v>439</v>
      </c>
      <c r="F1108" t="s">
        <v>345</v>
      </c>
      <c r="G1108" t="s">
        <v>37</v>
      </c>
      <c r="H1108" t="s">
        <v>424</v>
      </c>
      <c r="I1108">
        <v>0</v>
      </c>
      <c r="J1108">
        <v>0</v>
      </c>
      <c r="K1108">
        <v>0</v>
      </c>
      <c r="L1108" s="8">
        <v>8422</v>
      </c>
      <c r="M1108" s="8">
        <v>8422</v>
      </c>
    </row>
    <row r="1109" spans="1:13" x14ac:dyDescent="0.25">
      <c r="A1109">
        <v>0</v>
      </c>
      <c r="B1109" s="40">
        <f t="shared" si="66"/>
        <v>43132</v>
      </c>
      <c r="C1109">
        <v>2</v>
      </c>
      <c r="D1109">
        <f t="shared" si="67"/>
        <v>2018</v>
      </c>
      <c r="E1109" t="s">
        <v>439</v>
      </c>
      <c r="F1109" t="s">
        <v>346</v>
      </c>
      <c r="G1109" t="s">
        <v>37</v>
      </c>
      <c r="H1109" t="s">
        <v>423</v>
      </c>
      <c r="I1109">
        <v>64</v>
      </c>
      <c r="J1109">
        <v>61</v>
      </c>
      <c r="K1109">
        <v>125</v>
      </c>
      <c r="L1109" s="8">
        <v>59200</v>
      </c>
      <c r="M1109" s="8">
        <v>59325</v>
      </c>
    </row>
    <row r="1110" spans="1:13" x14ac:dyDescent="0.25">
      <c r="A1110">
        <v>0</v>
      </c>
      <c r="B1110" s="40">
        <f t="shared" si="66"/>
        <v>43132</v>
      </c>
      <c r="C1110">
        <v>2</v>
      </c>
      <c r="D1110">
        <f t="shared" si="67"/>
        <v>2018</v>
      </c>
      <c r="E1110" t="s">
        <v>439</v>
      </c>
      <c r="F1110" t="s">
        <v>346</v>
      </c>
      <c r="G1110" t="s">
        <v>37</v>
      </c>
      <c r="H1110" t="s">
        <v>424</v>
      </c>
      <c r="I1110">
        <v>0</v>
      </c>
      <c r="J1110">
        <v>0</v>
      </c>
      <c r="K1110">
        <v>0</v>
      </c>
      <c r="L1110" s="8">
        <v>26625</v>
      </c>
      <c r="M1110" s="8">
        <v>26625</v>
      </c>
    </row>
    <row r="1111" spans="1:13" x14ac:dyDescent="0.25">
      <c r="A1111">
        <v>1</v>
      </c>
      <c r="B1111" s="40">
        <f t="shared" si="66"/>
        <v>43132</v>
      </c>
      <c r="C1111">
        <v>2</v>
      </c>
      <c r="D1111">
        <f t="shared" si="67"/>
        <v>2018</v>
      </c>
      <c r="E1111" t="s">
        <v>439</v>
      </c>
      <c r="F1111" t="s">
        <v>53</v>
      </c>
      <c r="G1111" t="s">
        <v>37</v>
      </c>
      <c r="H1111" t="s">
        <v>423</v>
      </c>
      <c r="I1111">
        <v>4</v>
      </c>
      <c r="J1111">
        <v>6</v>
      </c>
      <c r="K1111">
        <v>10</v>
      </c>
      <c r="L1111" s="8">
        <v>8083</v>
      </c>
      <c r="M1111" s="8">
        <v>8093</v>
      </c>
    </row>
    <row r="1112" spans="1:13" x14ac:dyDescent="0.25">
      <c r="A1112">
        <v>1</v>
      </c>
      <c r="B1112" s="40">
        <f t="shared" si="66"/>
        <v>43132</v>
      </c>
      <c r="C1112">
        <v>2</v>
      </c>
      <c r="D1112">
        <f t="shared" si="67"/>
        <v>2018</v>
      </c>
      <c r="E1112" t="s">
        <v>439</v>
      </c>
      <c r="F1112" t="s">
        <v>53</v>
      </c>
      <c r="G1112" t="s">
        <v>37</v>
      </c>
      <c r="H1112" t="s">
        <v>424</v>
      </c>
      <c r="I1112">
        <v>0</v>
      </c>
      <c r="J1112">
        <v>0</v>
      </c>
      <c r="K1112">
        <v>0</v>
      </c>
      <c r="L1112" s="8">
        <v>4818</v>
      </c>
      <c r="M1112" s="8">
        <v>4818</v>
      </c>
    </row>
    <row r="1113" spans="1:13" x14ac:dyDescent="0.25">
      <c r="A1113">
        <v>0</v>
      </c>
      <c r="B1113" s="40">
        <f t="shared" si="66"/>
        <v>43132</v>
      </c>
      <c r="C1113">
        <v>2</v>
      </c>
      <c r="D1113">
        <f t="shared" si="67"/>
        <v>2018</v>
      </c>
      <c r="E1113" t="s">
        <v>439</v>
      </c>
      <c r="F1113" t="s">
        <v>347</v>
      </c>
      <c r="G1113" t="s">
        <v>37</v>
      </c>
      <c r="H1113" t="s">
        <v>423</v>
      </c>
      <c r="I1113">
        <v>99</v>
      </c>
      <c r="J1113">
        <v>77</v>
      </c>
      <c r="K1113">
        <v>176</v>
      </c>
      <c r="L1113" s="8">
        <v>47313</v>
      </c>
      <c r="M1113" s="8">
        <v>47489</v>
      </c>
    </row>
    <row r="1114" spans="1:13" x14ac:dyDescent="0.25">
      <c r="A1114">
        <v>0</v>
      </c>
      <c r="B1114" s="40">
        <f t="shared" si="66"/>
        <v>43132</v>
      </c>
      <c r="C1114">
        <v>2</v>
      </c>
      <c r="D1114">
        <f t="shared" si="67"/>
        <v>2018</v>
      </c>
      <c r="E1114" t="s">
        <v>439</v>
      </c>
      <c r="F1114" t="s">
        <v>347</v>
      </c>
      <c r="G1114" t="s">
        <v>37</v>
      </c>
      <c r="H1114" t="s">
        <v>424</v>
      </c>
      <c r="I1114">
        <v>0</v>
      </c>
      <c r="J1114">
        <v>0</v>
      </c>
      <c r="K1114">
        <v>0</v>
      </c>
      <c r="L1114" s="8">
        <v>20809</v>
      </c>
      <c r="M1114" s="8">
        <v>20809</v>
      </c>
    </row>
    <row r="1115" spans="1:13" x14ac:dyDescent="0.25">
      <c r="A1115">
        <v>0</v>
      </c>
      <c r="B1115" s="40">
        <f t="shared" si="66"/>
        <v>43132</v>
      </c>
      <c r="C1115">
        <v>2</v>
      </c>
      <c r="D1115">
        <f t="shared" si="67"/>
        <v>2018</v>
      </c>
      <c r="E1115" t="s">
        <v>439</v>
      </c>
      <c r="F1115" t="s">
        <v>348</v>
      </c>
      <c r="G1115" t="s">
        <v>37</v>
      </c>
      <c r="H1115" t="s">
        <v>423</v>
      </c>
      <c r="I1115">
        <v>10</v>
      </c>
      <c r="J1115">
        <v>21</v>
      </c>
      <c r="K1115">
        <v>31</v>
      </c>
      <c r="L1115" s="8">
        <v>27018</v>
      </c>
      <c r="M1115" s="8">
        <v>27049</v>
      </c>
    </row>
    <row r="1116" spans="1:13" x14ac:dyDescent="0.25">
      <c r="A1116">
        <v>0</v>
      </c>
      <c r="B1116" s="40">
        <f t="shared" ref="B1116:B1179" si="68">DATE(D1116,C1116,1)</f>
        <v>43132</v>
      </c>
      <c r="C1116">
        <v>2</v>
      </c>
      <c r="D1116">
        <f t="shared" ref="D1116:D1179" si="69">VALUE(RIGHT(E1116,4))</f>
        <v>2018</v>
      </c>
      <c r="E1116" t="s">
        <v>439</v>
      </c>
      <c r="F1116" t="s">
        <v>348</v>
      </c>
      <c r="G1116" t="s">
        <v>37</v>
      </c>
      <c r="H1116" t="s">
        <v>424</v>
      </c>
      <c r="I1116">
        <v>0</v>
      </c>
      <c r="J1116">
        <v>0</v>
      </c>
      <c r="K1116">
        <v>0</v>
      </c>
      <c r="L1116" s="8">
        <v>17330</v>
      </c>
      <c r="M1116" s="8">
        <v>17330</v>
      </c>
    </row>
    <row r="1117" spans="1:13" x14ac:dyDescent="0.25">
      <c r="A1117">
        <v>0</v>
      </c>
      <c r="B1117" s="40">
        <f t="shared" si="68"/>
        <v>43132</v>
      </c>
      <c r="C1117">
        <v>2</v>
      </c>
      <c r="D1117">
        <f t="shared" si="69"/>
        <v>2018</v>
      </c>
      <c r="E1117" t="s">
        <v>439</v>
      </c>
      <c r="F1117" t="s">
        <v>349</v>
      </c>
      <c r="G1117" t="s">
        <v>37</v>
      </c>
      <c r="H1117" t="s">
        <v>423</v>
      </c>
      <c r="I1117">
        <v>23</v>
      </c>
      <c r="J1117">
        <v>20</v>
      </c>
      <c r="K1117">
        <v>43</v>
      </c>
      <c r="L1117" s="8">
        <v>16157</v>
      </c>
      <c r="M1117" s="8">
        <v>16200</v>
      </c>
    </row>
    <row r="1118" spans="1:13" x14ac:dyDescent="0.25">
      <c r="A1118">
        <v>0</v>
      </c>
      <c r="B1118" s="40">
        <f t="shared" si="68"/>
        <v>43132</v>
      </c>
      <c r="C1118">
        <v>2</v>
      </c>
      <c r="D1118">
        <f t="shared" si="69"/>
        <v>2018</v>
      </c>
      <c r="E1118" t="s">
        <v>439</v>
      </c>
      <c r="F1118" t="s">
        <v>349</v>
      </c>
      <c r="G1118" t="s">
        <v>37</v>
      </c>
      <c r="H1118" t="s">
        <v>424</v>
      </c>
      <c r="I1118">
        <v>0</v>
      </c>
      <c r="J1118">
        <v>0</v>
      </c>
      <c r="K1118">
        <v>0</v>
      </c>
      <c r="L1118" s="8">
        <v>7957</v>
      </c>
      <c r="M1118" s="8">
        <v>7957</v>
      </c>
    </row>
    <row r="1119" spans="1:13" x14ac:dyDescent="0.25">
      <c r="A1119">
        <v>0</v>
      </c>
      <c r="B1119" s="40">
        <f t="shared" si="68"/>
        <v>43132</v>
      </c>
      <c r="C1119">
        <v>2</v>
      </c>
      <c r="D1119">
        <f t="shared" si="69"/>
        <v>2018</v>
      </c>
      <c r="E1119" t="s">
        <v>439</v>
      </c>
      <c r="F1119" t="s">
        <v>426</v>
      </c>
      <c r="G1119" t="s">
        <v>37</v>
      </c>
      <c r="H1119" t="s">
        <v>423</v>
      </c>
      <c r="I1119">
        <v>5</v>
      </c>
      <c r="J1119">
        <v>3</v>
      </c>
      <c r="K1119">
        <v>8</v>
      </c>
      <c r="L1119" s="8">
        <v>9903</v>
      </c>
      <c r="M1119" s="8">
        <v>9911</v>
      </c>
    </row>
    <row r="1120" spans="1:13" x14ac:dyDescent="0.25">
      <c r="A1120">
        <v>0</v>
      </c>
      <c r="B1120" s="40">
        <f t="shared" si="68"/>
        <v>43132</v>
      </c>
      <c r="C1120">
        <v>2</v>
      </c>
      <c r="D1120">
        <f t="shared" si="69"/>
        <v>2018</v>
      </c>
      <c r="E1120" t="s">
        <v>439</v>
      </c>
      <c r="F1120" t="s">
        <v>426</v>
      </c>
      <c r="G1120" t="s">
        <v>37</v>
      </c>
      <c r="H1120" t="s">
        <v>424</v>
      </c>
      <c r="I1120">
        <v>0</v>
      </c>
      <c r="J1120">
        <v>0</v>
      </c>
      <c r="K1120">
        <v>0</v>
      </c>
      <c r="L1120" s="8">
        <v>5990</v>
      </c>
      <c r="M1120" s="8">
        <v>5990</v>
      </c>
    </row>
    <row r="1121" spans="1:13" x14ac:dyDescent="0.25">
      <c r="A1121">
        <v>0</v>
      </c>
      <c r="B1121" s="40">
        <f t="shared" si="68"/>
        <v>43132</v>
      </c>
      <c r="C1121">
        <v>2</v>
      </c>
      <c r="D1121">
        <f t="shared" si="69"/>
        <v>2018</v>
      </c>
      <c r="E1121" t="s">
        <v>439</v>
      </c>
      <c r="F1121" t="s">
        <v>350</v>
      </c>
      <c r="G1121" t="s">
        <v>37</v>
      </c>
      <c r="H1121" t="s">
        <v>423</v>
      </c>
      <c r="I1121" s="8">
        <v>1333</v>
      </c>
      <c r="J1121" s="8">
        <v>1139</v>
      </c>
      <c r="K1121" s="8">
        <v>2472</v>
      </c>
      <c r="L1121" s="8">
        <v>547569</v>
      </c>
      <c r="M1121" s="8">
        <v>550041</v>
      </c>
    </row>
    <row r="1122" spans="1:13" x14ac:dyDescent="0.25">
      <c r="A1122">
        <v>0</v>
      </c>
      <c r="B1122" s="40">
        <f t="shared" si="68"/>
        <v>43132</v>
      </c>
      <c r="C1122">
        <v>2</v>
      </c>
      <c r="D1122">
        <f t="shared" si="69"/>
        <v>2018</v>
      </c>
      <c r="E1122" t="s">
        <v>439</v>
      </c>
      <c r="F1122" t="s">
        <v>350</v>
      </c>
      <c r="G1122" t="s">
        <v>37</v>
      </c>
      <c r="H1122" t="s">
        <v>424</v>
      </c>
      <c r="I1122">
        <v>0</v>
      </c>
      <c r="J1122">
        <v>0</v>
      </c>
      <c r="K1122">
        <v>0</v>
      </c>
      <c r="L1122" s="8">
        <v>143089</v>
      </c>
      <c r="M1122" s="8">
        <v>143089</v>
      </c>
    </row>
    <row r="1123" spans="1:13" x14ac:dyDescent="0.25">
      <c r="A1123">
        <v>0</v>
      </c>
      <c r="B1123" s="40">
        <f t="shared" si="68"/>
        <v>43132</v>
      </c>
      <c r="C1123">
        <v>2</v>
      </c>
      <c r="D1123">
        <f t="shared" si="69"/>
        <v>2018</v>
      </c>
      <c r="E1123" t="s">
        <v>439</v>
      </c>
      <c r="F1123" t="s">
        <v>41</v>
      </c>
      <c r="G1123" t="s">
        <v>37</v>
      </c>
      <c r="H1123" t="s">
        <v>423</v>
      </c>
      <c r="I1123">
        <v>155</v>
      </c>
      <c r="J1123">
        <v>51</v>
      </c>
      <c r="K1123">
        <v>206</v>
      </c>
      <c r="L1123" s="8">
        <v>14560</v>
      </c>
      <c r="M1123" s="8">
        <v>14766</v>
      </c>
    </row>
    <row r="1124" spans="1:13" x14ac:dyDescent="0.25">
      <c r="A1124">
        <v>0</v>
      </c>
      <c r="B1124" s="40">
        <f t="shared" si="68"/>
        <v>43132</v>
      </c>
      <c r="C1124">
        <v>2</v>
      </c>
      <c r="D1124">
        <f t="shared" si="69"/>
        <v>2018</v>
      </c>
      <c r="E1124" t="s">
        <v>439</v>
      </c>
      <c r="F1124" t="s">
        <v>41</v>
      </c>
      <c r="G1124" t="s">
        <v>37</v>
      </c>
      <c r="H1124" t="s">
        <v>424</v>
      </c>
      <c r="I1124">
        <v>0</v>
      </c>
      <c r="J1124">
        <v>0</v>
      </c>
      <c r="K1124">
        <v>0</v>
      </c>
      <c r="L1124" s="8">
        <v>5885</v>
      </c>
      <c r="M1124" s="8">
        <v>5885</v>
      </c>
    </row>
    <row r="1125" spans="1:13" x14ac:dyDescent="0.25">
      <c r="A1125">
        <v>0</v>
      </c>
      <c r="B1125" s="40">
        <f t="shared" si="68"/>
        <v>43132</v>
      </c>
      <c r="C1125">
        <v>2</v>
      </c>
      <c r="D1125">
        <f t="shared" si="69"/>
        <v>2018</v>
      </c>
      <c r="E1125" t="s">
        <v>439</v>
      </c>
      <c r="F1125" t="s">
        <v>351</v>
      </c>
      <c r="G1125" t="s">
        <v>37</v>
      </c>
      <c r="H1125" t="s">
        <v>423</v>
      </c>
      <c r="I1125">
        <v>216</v>
      </c>
      <c r="J1125">
        <v>166</v>
      </c>
      <c r="K1125">
        <v>382</v>
      </c>
      <c r="L1125" s="8">
        <v>92740</v>
      </c>
      <c r="M1125" s="8">
        <v>93122</v>
      </c>
    </row>
    <row r="1126" spans="1:13" x14ac:dyDescent="0.25">
      <c r="A1126">
        <v>0</v>
      </c>
      <c r="B1126" s="40">
        <f t="shared" si="68"/>
        <v>43132</v>
      </c>
      <c r="C1126">
        <v>2</v>
      </c>
      <c r="D1126">
        <f t="shared" si="69"/>
        <v>2018</v>
      </c>
      <c r="E1126" t="s">
        <v>439</v>
      </c>
      <c r="F1126" t="s">
        <v>351</v>
      </c>
      <c r="G1126" t="s">
        <v>37</v>
      </c>
      <c r="H1126" t="s">
        <v>424</v>
      </c>
      <c r="I1126">
        <v>1</v>
      </c>
      <c r="J1126">
        <v>0</v>
      </c>
      <c r="K1126">
        <v>1</v>
      </c>
      <c r="L1126" s="8">
        <v>33114</v>
      </c>
      <c r="M1126" s="8">
        <v>33115</v>
      </c>
    </row>
    <row r="1127" spans="1:13" x14ac:dyDescent="0.25">
      <c r="A1127">
        <v>0</v>
      </c>
      <c r="B1127" s="40">
        <f t="shared" si="68"/>
        <v>43132</v>
      </c>
      <c r="C1127">
        <v>2</v>
      </c>
      <c r="D1127">
        <f t="shared" si="69"/>
        <v>2018</v>
      </c>
      <c r="E1127" t="s">
        <v>439</v>
      </c>
      <c r="F1127" t="s">
        <v>352</v>
      </c>
      <c r="G1127" t="s">
        <v>37</v>
      </c>
      <c r="H1127" t="s">
        <v>423</v>
      </c>
      <c r="I1127">
        <v>13</v>
      </c>
      <c r="J1127">
        <v>8</v>
      </c>
      <c r="K1127">
        <v>21</v>
      </c>
      <c r="L1127" s="8">
        <v>8870</v>
      </c>
      <c r="M1127" s="8">
        <v>8891</v>
      </c>
    </row>
    <row r="1128" spans="1:13" x14ac:dyDescent="0.25">
      <c r="A1128">
        <v>0</v>
      </c>
      <c r="B1128" s="40">
        <f t="shared" si="68"/>
        <v>43132</v>
      </c>
      <c r="C1128">
        <v>2</v>
      </c>
      <c r="D1128">
        <f t="shared" si="69"/>
        <v>2018</v>
      </c>
      <c r="E1128" t="s">
        <v>439</v>
      </c>
      <c r="F1128" t="s">
        <v>352</v>
      </c>
      <c r="G1128" t="s">
        <v>37</v>
      </c>
      <c r="H1128" t="s">
        <v>424</v>
      </c>
      <c r="I1128">
        <v>0</v>
      </c>
      <c r="J1128">
        <v>0</v>
      </c>
      <c r="K1128">
        <v>0</v>
      </c>
      <c r="L1128" s="8">
        <v>4125</v>
      </c>
      <c r="M1128" s="8">
        <v>4125</v>
      </c>
    </row>
    <row r="1129" spans="1:13" x14ac:dyDescent="0.25">
      <c r="A1129">
        <v>0</v>
      </c>
      <c r="B1129" s="40">
        <f t="shared" si="68"/>
        <v>43132</v>
      </c>
      <c r="C1129">
        <v>2</v>
      </c>
      <c r="D1129">
        <f t="shared" si="69"/>
        <v>2018</v>
      </c>
      <c r="E1129" t="s">
        <v>439</v>
      </c>
      <c r="F1129" t="s">
        <v>146</v>
      </c>
      <c r="G1129" t="s">
        <v>37</v>
      </c>
      <c r="H1129" t="s">
        <v>423</v>
      </c>
      <c r="I1129" s="8">
        <v>2244</v>
      </c>
      <c r="J1129" s="8">
        <v>1246</v>
      </c>
      <c r="K1129" s="8">
        <v>3490</v>
      </c>
      <c r="L1129" s="8">
        <v>532206</v>
      </c>
      <c r="M1129" s="8">
        <v>535696</v>
      </c>
    </row>
    <row r="1130" spans="1:13" x14ac:dyDescent="0.25">
      <c r="A1130">
        <v>0</v>
      </c>
      <c r="B1130" s="40">
        <f t="shared" si="68"/>
        <v>43132</v>
      </c>
      <c r="C1130">
        <v>2</v>
      </c>
      <c r="D1130">
        <f t="shared" si="69"/>
        <v>2018</v>
      </c>
      <c r="E1130" t="s">
        <v>439</v>
      </c>
      <c r="F1130" t="s">
        <v>146</v>
      </c>
      <c r="G1130" t="s">
        <v>37</v>
      </c>
      <c r="H1130" t="s">
        <v>424</v>
      </c>
      <c r="I1130">
        <v>1</v>
      </c>
      <c r="J1130">
        <v>0</v>
      </c>
      <c r="K1130">
        <v>1</v>
      </c>
      <c r="L1130" s="8">
        <v>125333</v>
      </c>
      <c r="M1130" s="8">
        <v>125334</v>
      </c>
    </row>
    <row r="1131" spans="1:13" x14ac:dyDescent="0.25">
      <c r="A1131">
        <v>1</v>
      </c>
      <c r="B1131" s="40">
        <f t="shared" si="68"/>
        <v>43132</v>
      </c>
      <c r="C1131">
        <v>2</v>
      </c>
      <c r="D1131">
        <f t="shared" si="69"/>
        <v>2018</v>
      </c>
      <c r="E1131" t="s">
        <v>439</v>
      </c>
      <c r="F1131" t="s">
        <v>42</v>
      </c>
      <c r="G1131" t="s">
        <v>37</v>
      </c>
      <c r="H1131" t="s">
        <v>423</v>
      </c>
      <c r="I1131">
        <v>352</v>
      </c>
      <c r="J1131">
        <v>311</v>
      </c>
      <c r="K1131">
        <v>663</v>
      </c>
      <c r="L1131" s="8">
        <v>311370</v>
      </c>
      <c r="M1131" s="8">
        <v>312033</v>
      </c>
    </row>
    <row r="1132" spans="1:13" x14ac:dyDescent="0.25">
      <c r="A1132">
        <v>1</v>
      </c>
      <c r="B1132" s="40">
        <f t="shared" si="68"/>
        <v>43132</v>
      </c>
      <c r="C1132">
        <v>2</v>
      </c>
      <c r="D1132">
        <f t="shared" si="69"/>
        <v>2018</v>
      </c>
      <c r="E1132" t="s">
        <v>439</v>
      </c>
      <c r="F1132" t="s">
        <v>42</v>
      </c>
      <c r="G1132" t="s">
        <v>37</v>
      </c>
      <c r="H1132" t="s">
        <v>424</v>
      </c>
      <c r="I1132">
        <v>1</v>
      </c>
      <c r="J1132">
        <v>0</v>
      </c>
      <c r="K1132">
        <v>1</v>
      </c>
      <c r="L1132" s="8">
        <v>96335</v>
      </c>
      <c r="M1132" s="8">
        <v>96336</v>
      </c>
    </row>
    <row r="1133" spans="1:13" x14ac:dyDescent="0.25">
      <c r="A1133">
        <v>1</v>
      </c>
      <c r="B1133" s="40">
        <f t="shared" si="68"/>
        <v>43132</v>
      </c>
      <c r="C1133">
        <v>2</v>
      </c>
      <c r="D1133">
        <f t="shared" si="69"/>
        <v>2018</v>
      </c>
      <c r="E1133" t="s">
        <v>439</v>
      </c>
      <c r="F1133" t="s">
        <v>353</v>
      </c>
      <c r="G1133" t="s">
        <v>37</v>
      </c>
      <c r="H1133" t="s">
        <v>423</v>
      </c>
      <c r="I1133">
        <v>14</v>
      </c>
      <c r="J1133">
        <v>25</v>
      </c>
      <c r="K1133">
        <v>39</v>
      </c>
      <c r="L1133" s="8">
        <v>32685</v>
      </c>
      <c r="M1133" s="8">
        <v>32724</v>
      </c>
    </row>
    <row r="1134" spans="1:13" x14ac:dyDescent="0.25">
      <c r="A1134">
        <v>1</v>
      </c>
      <c r="B1134" s="40">
        <f t="shared" si="68"/>
        <v>43132</v>
      </c>
      <c r="C1134">
        <v>2</v>
      </c>
      <c r="D1134">
        <f t="shared" si="69"/>
        <v>2018</v>
      </c>
      <c r="E1134" t="s">
        <v>439</v>
      </c>
      <c r="F1134" t="s">
        <v>353</v>
      </c>
      <c r="G1134" t="s">
        <v>37</v>
      </c>
      <c r="H1134" t="s">
        <v>424</v>
      </c>
      <c r="I1134">
        <v>0</v>
      </c>
      <c r="J1134">
        <v>0</v>
      </c>
      <c r="K1134">
        <v>0</v>
      </c>
      <c r="L1134" s="8">
        <v>19391</v>
      </c>
      <c r="M1134" s="8">
        <v>19391</v>
      </c>
    </row>
    <row r="1135" spans="1:13" x14ac:dyDescent="0.25">
      <c r="A1135">
        <v>0</v>
      </c>
      <c r="B1135" s="40">
        <f t="shared" si="68"/>
        <v>43132</v>
      </c>
      <c r="C1135">
        <v>2</v>
      </c>
      <c r="D1135">
        <f t="shared" si="69"/>
        <v>2018</v>
      </c>
      <c r="E1135" t="s">
        <v>439</v>
      </c>
      <c r="F1135" t="s">
        <v>354</v>
      </c>
      <c r="G1135" t="s">
        <v>37</v>
      </c>
      <c r="H1135" t="s">
        <v>423</v>
      </c>
      <c r="I1135">
        <v>590</v>
      </c>
      <c r="J1135">
        <v>461</v>
      </c>
      <c r="K1135" s="8">
        <v>1051</v>
      </c>
      <c r="L1135" s="8">
        <v>197643</v>
      </c>
      <c r="M1135" s="8">
        <v>198694</v>
      </c>
    </row>
    <row r="1136" spans="1:13" x14ac:dyDescent="0.25">
      <c r="A1136">
        <v>0</v>
      </c>
      <c r="B1136" s="40">
        <f t="shared" si="68"/>
        <v>43132</v>
      </c>
      <c r="C1136">
        <v>2</v>
      </c>
      <c r="D1136">
        <f t="shared" si="69"/>
        <v>2018</v>
      </c>
      <c r="E1136" t="s">
        <v>439</v>
      </c>
      <c r="F1136" t="s">
        <v>354</v>
      </c>
      <c r="G1136" t="s">
        <v>37</v>
      </c>
      <c r="H1136" t="s">
        <v>424</v>
      </c>
      <c r="I1136">
        <v>0</v>
      </c>
      <c r="J1136">
        <v>0</v>
      </c>
      <c r="K1136">
        <v>0</v>
      </c>
      <c r="L1136" s="8">
        <v>56258</v>
      </c>
      <c r="M1136" s="8">
        <v>56258</v>
      </c>
    </row>
    <row r="1137" spans="1:13" x14ac:dyDescent="0.25">
      <c r="A1137">
        <v>0</v>
      </c>
      <c r="B1137" s="40">
        <f t="shared" si="68"/>
        <v>43132</v>
      </c>
      <c r="C1137">
        <v>2</v>
      </c>
      <c r="D1137">
        <f t="shared" si="69"/>
        <v>2018</v>
      </c>
      <c r="E1137" t="s">
        <v>439</v>
      </c>
      <c r="F1137" t="s">
        <v>355</v>
      </c>
      <c r="G1137" t="s">
        <v>37</v>
      </c>
      <c r="H1137" t="s">
        <v>423</v>
      </c>
      <c r="I1137">
        <v>2</v>
      </c>
      <c r="J1137">
        <v>4</v>
      </c>
      <c r="K1137">
        <v>6</v>
      </c>
      <c r="L1137" s="8">
        <v>3000</v>
      </c>
      <c r="M1137" s="8">
        <v>3006</v>
      </c>
    </row>
    <row r="1138" spans="1:13" x14ac:dyDescent="0.25">
      <c r="A1138">
        <v>0</v>
      </c>
      <c r="B1138" s="40">
        <f t="shared" si="68"/>
        <v>43132</v>
      </c>
      <c r="C1138">
        <v>2</v>
      </c>
      <c r="D1138">
        <f t="shared" si="69"/>
        <v>2018</v>
      </c>
      <c r="E1138" t="s">
        <v>439</v>
      </c>
      <c r="F1138" t="s">
        <v>355</v>
      </c>
      <c r="G1138" t="s">
        <v>37</v>
      </c>
      <c r="H1138" t="s">
        <v>424</v>
      </c>
      <c r="I1138">
        <v>0</v>
      </c>
      <c r="J1138">
        <v>0</v>
      </c>
      <c r="K1138">
        <v>0</v>
      </c>
      <c r="L1138" s="8">
        <v>1751</v>
      </c>
      <c r="M1138" s="8">
        <v>1751</v>
      </c>
    </row>
    <row r="1139" spans="1:13" x14ac:dyDescent="0.25">
      <c r="A1139">
        <v>0</v>
      </c>
      <c r="B1139" s="40">
        <f t="shared" si="68"/>
        <v>43132</v>
      </c>
      <c r="C1139">
        <v>2</v>
      </c>
      <c r="D1139">
        <f t="shared" si="69"/>
        <v>2018</v>
      </c>
      <c r="E1139" t="s">
        <v>439</v>
      </c>
      <c r="F1139" t="s">
        <v>59</v>
      </c>
      <c r="G1139" t="s">
        <v>37</v>
      </c>
      <c r="H1139" t="s">
        <v>423</v>
      </c>
      <c r="I1139">
        <v>33</v>
      </c>
      <c r="J1139">
        <v>35</v>
      </c>
      <c r="K1139">
        <v>68</v>
      </c>
      <c r="L1139" s="8">
        <v>36398</v>
      </c>
      <c r="M1139" s="8">
        <v>36466</v>
      </c>
    </row>
    <row r="1140" spans="1:13" x14ac:dyDescent="0.25">
      <c r="A1140">
        <v>0</v>
      </c>
      <c r="B1140" s="40">
        <f t="shared" si="68"/>
        <v>43132</v>
      </c>
      <c r="C1140">
        <v>2</v>
      </c>
      <c r="D1140">
        <f t="shared" si="69"/>
        <v>2018</v>
      </c>
      <c r="E1140" t="s">
        <v>439</v>
      </c>
      <c r="F1140" t="s">
        <v>59</v>
      </c>
      <c r="G1140" t="s">
        <v>37</v>
      </c>
      <c r="H1140" t="s">
        <v>424</v>
      </c>
      <c r="I1140">
        <v>0</v>
      </c>
      <c r="J1140">
        <v>0</v>
      </c>
      <c r="K1140">
        <v>0</v>
      </c>
      <c r="L1140" s="8">
        <v>13840</v>
      </c>
      <c r="M1140" s="8">
        <v>13840</v>
      </c>
    </row>
    <row r="1141" spans="1:13" x14ac:dyDescent="0.25">
      <c r="A1141">
        <v>0</v>
      </c>
      <c r="B1141" s="40">
        <f t="shared" si="68"/>
        <v>43132</v>
      </c>
      <c r="C1141">
        <v>2</v>
      </c>
      <c r="D1141">
        <f t="shared" si="69"/>
        <v>2018</v>
      </c>
      <c r="E1141" t="s">
        <v>439</v>
      </c>
      <c r="F1141" t="s">
        <v>356</v>
      </c>
      <c r="G1141" t="s">
        <v>37</v>
      </c>
      <c r="H1141" t="s">
        <v>423</v>
      </c>
      <c r="I1141">
        <v>609</v>
      </c>
      <c r="J1141">
        <v>275</v>
      </c>
      <c r="K1141">
        <v>884</v>
      </c>
      <c r="L1141" s="8">
        <v>149202</v>
      </c>
      <c r="M1141" s="8">
        <v>150086</v>
      </c>
    </row>
    <row r="1142" spans="1:13" x14ac:dyDescent="0.25">
      <c r="A1142">
        <v>0</v>
      </c>
      <c r="B1142" s="40">
        <f t="shared" si="68"/>
        <v>43132</v>
      </c>
      <c r="C1142">
        <v>2</v>
      </c>
      <c r="D1142">
        <f t="shared" si="69"/>
        <v>2018</v>
      </c>
      <c r="E1142" t="s">
        <v>439</v>
      </c>
      <c r="F1142" t="s">
        <v>356</v>
      </c>
      <c r="G1142" t="s">
        <v>37</v>
      </c>
      <c r="H1142" t="s">
        <v>424</v>
      </c>
      <c r="I1142">
        <v>1</v>
      </c>
      <c r="J1142">
        <v>0</v>
      </c>
      <c r="K1142">
        <v>1</v>
      </c>
      <c r="L1142" s="8">
        <v>43408</v>
      </c>
      <c r="M1142" s="8">
        <v>43409</v>
      </c>
    </row>
    <row r="1143" spans="1:13" x14ac:dyDescent="0.25">
      <c r="A1143">
        <v>1</v>
      </c>
      <c r="B1143" s="40">
        <f t="shared" si="68"/>
        <v>43132</v>
      </c>
      <c r="C1143">
        <v>2</v>
      </c>
      <c r="D1143">
        <f t="shared" si="69"/>
        <v>2018</v>
      </c>
      <c r="E1143" t="s">
        <v>439</v>
      </c>
      <c r="F1143" t="s">
        <v>357</v>
      </c>
      <c r="G1143" t="s">
        <v>37</v>
      </c>
      <c r="H1143" t="s">
        <v>423</v>
      </c>
      <c r="I1143">
        <v>18</v>
      </c>
      <c r="J1143">
        <v>25</v>
      </c>
      <c r="K1143">
        <v>43</v>
      </c>
      <c r="L1143" s="8">
        <v>22987</v>
      </c>
      <c r="M1143" s="8">
        <v>23030</v>
      </c>
    </row>
    <row r="1144" spans="1:13" x14ac:dyDescent="0.25">
      <c r="A1144">
        <v>1</v>
      </c>
      <c r="B1144" s="40">
        <f t="shared" si="68"/>
        <v>43132</v>
      </c>
      <c r="C1144">
        <v>2</v>
      </c>
      <c r="D1144">
        <f t="shared" si="69"/>
        <v>2018</v>
      </c>
      <c r="E1144" t="s">
        <v>439</v>
      </c>
      <c r="F1144" t="s">
        <v>357</v>
      </c>
      <c r="G1144" t="s">
        <v>37</v>
      </c>
      <c r="H1144" t="s">
        <v>424</v>
      </c>
      <c r="I1144">
        <v>0</v>
      </c>
      <c r="J1144">
        <v>0</v>
      </c>
      <c r="K1144">
        <v>0</v>
      </c>
      <c r="L1144" s="8">
        <v>8716</v>
      </c>
      <c r="M1144" s="8">
        <v>8716</v>
      </c>
    </row>
    <row r="1145" spans="1:13" x14ac:dyDescent="0.25">
      <c r="A1145">
        <v>0</v>
      </c>
      <c r="B1145" s="40">
        <f t="shared" si="68"/>
        <v>43132</v>
      </c>
      <c r="C1145">
        <v>2</v>
      </c>
      <c r="D1145">
        <f t="shared" si="69"/>
        <v>2018</v>
      </c>
      <c r="E1145" t="s">
        <v>439</v>
      </c>
      <c r="F1145" t="s">
        <v>56</v>
      </c>
      <c r="G1145" t="s">
        <v>37</v>
      </c>
      <c r="H1145" t="s">
        <v>423</v>
      </c>
      <c r="I1145">
        <v>75</v>
      </c>
      <c r="J1145">
        <v>82</v>
      </c>
      <c r="K1145">
        <v>157</v>
      </c>
      <c r="L1145" s="8">
        <v>166711</v>
      </c>
      <c r="M1145" s="8">
        <v>166868</v>
      </c>
    </row>
    <row r="1146" spans="1:13" x14ac:dyDescent="0.25">
      <c r="A1146">
        <v>0</v>
      </c>
      <c r="B1146" s="40">
        <f t="shared" si="68"/>
        <v>43132</v>
      </c>
      <c r="C1146">
        <v>2</v>
      </c>
      <c r="D1146">
        <f t="shared" si="69"/>
        <v>2018</v>
      </c>
      <c r="E1146" t="s">
        <v>439</v>
      </c>
      <c r="F1146" t="s">
        <v>56</v>
      </c>
      <c r="G1146" t="s">
        <v>37</v>
      </c>
      <c r="H1146" t="s">
        <v>424</v>
      </c>
      <c r="I1146">
        <v>0</v>
      </c>
      <c r="J1146">
        <v>0</v>
      </c>
      <c r="K1146">
        <v>0</v>
      </c>
      <c r="L1146" s="8">
        <v>60413</v>
      </c>
      <c r="M1146" s="8">
        <v>60413</v>
      </c>
    </row>
    <row r="1147" spans="1:13" x14ac:dyDescent="0.25">
      <c r="A1147">
        <v>0</v>
      </c>
      <c r="B1147" s="40">
        <f t="shared" si="68"/>
        <v>43160</v>
      </c>
      <c r="C1147">
        <v>3</v>
      </c>
      <c r="D1147">
        <f t="shared" si="69"/>
        <v>2018</v>
      </c>
      <c r="E1147" t="s">
        <v>440</v>
      </c>
      <c r="F1147" t="s">
        <v>422</v>
      </c>
      <c r="G1147" t="s">
        <v>37</v>
      </c>
      <c r="H1147" t="s">
        <v>423</v>
      </c>
      <c r="I1147">
        <v>0</v>
      </c>
      <c r="J1147">
        <v>0</v>
      </c>
      <c r="K1147">
        <v>0</v>
      </c>
      <c r="L1147">
        <v>3</v>
      </c>
      <c r="M1147">
        <v>3</v>
      </c>
    </row>
    <row r="1148" spans="1:13" x14ac:dyDescent="0.25">
      <c r="A1148">
        <v>0</v>
      </c>
      <c r="B1148" s="40">
        <f t="shared" si="68"/>
        <v>43160</v>
      </c>
      <c r="C1148">
        <v>3</v>
      </c>
      <c r="D1148">
        <f t="shared" si="69"/>
        <v>2018</v>
      </c>
      <c r="E1148" t="s">
        <v>440</v>
      </c>
      <c r="F1148" t="s">
        <v>422</v>
      </c>
      <c r="G1148" t="s">
        <v>37</v>
      </c>
      <c r="H1148" t="s">
        <v>424</v>
      </c>
      <c r="I1148">
        <v>0</v>
      </c>
      <c r="J1148">
        <v>0</v>
      </c>
      <c r="K1148">
        <v>0</v>
      </c>
      <c r="L1148">
        <v>3</v>
      </c>
      <c r="M1148">
        <v>3</v>
      </c>
    </row>
    <row r="1149" spans="1:13" x14ac:dyDescent="0.25">
      <c r="A1149">
        <v>1</v>
      </c>
      <c r="B1149" s="40">
        <f t="shared" si="68"/>
        <v>43160</v>
      </c>
      <c r="C1149">
        <v>3</v>
      </c>
      <c r="D1149">
        <f t="shared" si="69"/>
        <v>2018</v>
      </c>
      <c r="E1149" t="s">
        <v>440</v>
      </c>
      <c r="F1149" t="s">
        <v>331</v>
      </c>
      <c r="G1149" t="s">
        <v>37</v>
      </c>
      <c r="H1149" t="s">
        <v>423</v>
      </c>
      <c r="I1149">
        <v>5</v>
      </c>
      <c r="J1149">
        <v>4</v>
      </c>
      <c r="K1149">
        <v>9</v>
      </c>
      <c r="L1149" s="8">
        <v>12711</v>
      </c>
      <c r="M1149" s="8">
        <v>12720</v>
      </c>
    </row>
    <row r="1150" spans="1:13" x14ac:dyDescent="0.25">
      <c r="A1150">
        <v>1</v>
      </c>
      <c r="B1150" s="40">
        <f t="shared" si="68"/>
        <v>43160</v>
      </c>
      <c r="C1150">
        <v>3</v>
      </c>
      <c r="D1150">
        <f t="shared" si="69"/>
        <v>2018</v>
      </c>
      <c r="E1150" t="s">
        <v>440</v>
      </c>
      <c r="F1150" t="s">
        <v>331</v>
      </c>
      <c r="G1150" t="s">
        <v>37</v>
      </c>
      <c r="H1150" t="s">
        <v>424</v>
      </c>
      <c r="I1150">
        <v>0</v>
      </c>
      <c r="J1150">
        <v>0</v>
      </c>
      <c r="K1150">
        <v>0</v>
      </c>
      <c r="L1150" s="8">
        <v>5344</v>
      </c>
      <c r="M1150" s="8">
        <v>5344</v>
      </c>
    </row>
    <row r="1151" spans="1:13" x14ac:dyDescent="0.25">
      <c r="A1151">
        <v>1</v>
      </c>
      <c r="B1151" s="40">
        <f t="shared" si="68"/>
        <v>43160</v>
      </c>
      <c r="C1151">
        <v>3</v>
      </c>
      <c r="D1151">
        <f t="shared" si="69"/>
        <v>2018</v>
      </c>
      <c r="E1151" t="s">
        <v>440</v>
      </c>
      <c r="F1151" t="s">
        <v>332</v>
      </c>
      <c r="G1151" t="s">
        <v>37</v>
      </c>
      <c r="H1151" t="s">
        <v>423</v>
      </c>
      <c r="I1151">
        <v>9</v>
      </c>
      <c r="J1151">
        <v>5</v>
      </c>
      <c r="K1151">
        <v>14</v>
      </c>
      <c r="L1151" s="8">
        <v>12994</v>
      </c>
      <c r="M1151" s="8">
        <v>13008</v>
      </c>
    </row>
    <row r="1152" spans="1:13" x14ac:dyDescent="0.25">
      <c r="A1152">
        <v>1</v>
      </c>
      <c r="B1152" s="40">
        <f t="shared" si="68"/>
        <v>43160</v>
      </c>
      <c r="C1152">
        <v>3</v>
      </c>
      <c r="D1152">
        <f t="shared" si="69"/>
        <v>2018</v>
      </c>
      <c r="E1152" t="s">
        <v>440</v>
      </c>
      <c r="F1152" t="s">
        <v>332</v>
      </c>
      <c r="G1152" t="s">
        <v>37</v>
      </c>
      <c r="H1152" t="s">
        <v>424</v>
      </c>
      <c r="I1152">
        <v>0</v>
      </c>
      <c r="J1152">
        <v>0</v>
      </c>
      <c r="K1152">
        <v>0</v>
      </c>
      <c r="L1152" s="8">
        <v>6873</v>
      </c>
      <c r="M1152" s="8">
        <v>6873</v>
      </c>
    </row>
    <row r="1153" spans="1:13" x14ac:dyDescent="0.25">
      <c r="A1153">
        <v>0</v>
      </c>
      <c r="B1153" s="40">
        <f t="shared" si="68"/>
        <v>43160</v>
      </c>
      <c r="C1153">
        <v>3</v>
      </c>
      <c r="D1153">
        <f t="shared" si="69"/>
        <v>2018</v>
      </c>
      <c r="E1153" t="s">
        <v>440</v>
      </c>
      <c r="F1153" t="s">
        <v>333</v>
      </c>
      <c r="G1153" t="s">
        <v>37</v>
      </c>
      <c r="H1153" t="s">
        <v>423</v>
      </c>
      <c r="I1153">
        <v>191</v>
      </c>
      <c r="J1153">
        <v>197</v>
      </c>
      <c r="K1153">
        <v>388</v>
      </c>
      <c r="L1153" s="8">
        <v>134360</v>
      </c>
      <c r="M1153" s="8">
        <v>134748</v>
      </c>
    </row>
    <row r="1154" spans="1:13" x14ac:dyDescent="0.25">
      <c r="A1154">
        <v>0</v>
      </c>
      <c r="B1154" s="40">
        <f t="shared" si="68"/>
        <v>43160</v>
      </c>
      <c r="C1154">
        <v>3</v>
      </c>
      <c r="D1154">
        <f t="shared" si="69"/>
        <v>2018</v>
      </c>
      <c r="E1154" t="s">
        <v>440</v>
      </c>
      <c r="F1154" t="s">
        <v>333</v>
      </c>
      <c r="G1154" t="s">
        <v>37</v>
      </c>
      <c r="H1154" t="s">
        <v>424</v>
      </c>
      <c r="I1154">
        <v>0</v>
      </c>
      <c r="J1154">
        <v>0</v>
      </c>
      <c r="K1154">
        <v>0</v>
      </c>
      <c r="L1154" s="8">
        <v>42301</v>
      </c>
      <c r="M1154" s="8">
        <v>42301</v>
      </c>
    </row>
    <row r="1155" spans="1:13" x14ac:dyDescent="0.25">
      <c r="A1155">
        <v>0</v>
      </c>
      <c r="B1155" s="40">
        <f t="shared" si="68"/>
        <v>43160</v>
      </c>
      <c r="C1155">
        <v>3</v>
      </c>
      <c r="D1155">
        <f t="shared" si="69"/>
        <v>2018</v>
      </c>
      <c r="E1155" t="s">
        <v>440</v>
      </c>
      <c r="F1155" t="s">
        <v>119</v>
      </c>
      <c r="G1155" t="s">
        <v>37</v>
      </c>
      <c r="H1155" t="s">
        <v>423</v>
      </c>
      <c r="I1155">
        <v>109</v>
      </c>
      <c r="J1155">
        <v>46</v>
      </c>
      <c r="K1155">
        <v>155</v>
      </c>
      <c r="L1155" s="8">
        <v>55322</v>
      </c>
      <c r="M1155" s="8">
        <v>55477</v>
      </c>
    </row>
    <row r="1156" spans="1:13" x14ac:dyDescent="0.25">
      <c r="A1156">
        <v>0</v>
      </c>
      <c r="B1156" s="40">
        <f t="shared" si="68"/>
        <v>43160</v>
      </c>
      <c r="C1156">
        <v>3</v>
      </c>
      <c r="D1156">
        <f t="shared" si="69"/>
        <v>2018</v>
      </c>
      <c r="E1156" t="s">
        <v>440</v>
      </c>
      <c r="F1156" t="s">
        <v>119</v>
      </c>
      <c r="G1156" t="s">
        <v>37</v>
      </c>
      <c r="H1156" t="s">
        <v>424</v>
      </c>
      <c r="I1156">
        <v>0</v>
      </c>
      <c r="J1156">
        <v>0</v>
      </c>
      <c r="K1156">
        <v>0</v>
      </c>
      <c r="L1156" s="8">
        <v>22515</v>
      </c>
      <c r="M1156" s="8">
        <v>22515</v>
      </c>
    </row>
    <row r="1157" spans="1:13" x14ac:dyDescent="0.25">
      <c r="A1157">
        <v>0</v>
      </c>
      <c r="B1157" s="40">
        <f t="shared" si="68"/>
        <v>43160</v>
      </c>
      <c r="C1157">
        <v>3</v>
      </c>
      <c r="D1157">
        <f t="shared" si="69"/>
        <v>2018</v>
      </c>
      <c r="E1157" t="s">
        <v>440</v>
      </c>
      <c r="F1157" t="s">
        <v>334</v>
      </c>
      <c r="G1157" t="s">
        <v>37</v>
      </c>
      <c r="H1157" t="s">
        <v>423</v>
      </c>
      <c r="I1157">
        <v>135</v>
      </c>
      <c r="J1157">
        <v>107</v>
      </c>
      <c r="K1157">
        <v>242</v>
      </c>
      <c r="L1157" s="8">
        <v>51104</v>
      </c>
      <c r="M1157" s="8">
        <v>51346</v>
      </c>
    </row>
    <row r="1158" spans="1:13" x14ac:dyDescent="0.25">
      <c r="A1158">
        <v>0</v>
      </c>
      <c r="B1158" s="40">
        <f t="shared" si="68"/>
        <v>43160</v>
      </c>
      <c r="C1158">
        <v>3</v>
      </c>
      <c r="D1158">
        <f t="shared" si="69"/>
        <v>2018</v>
      </c>
      <c r="E1158" t="s">
        <v>440</v>
      </c>
      <c r="F1158" t="s">
        <v>334</v>
      </c>
      <c r="G1158" t="s">
        <v>37</v>
      </c>
      <c r="H1158" t="s">
        <v>424</v>
      </c>
      <c r="I1158">
        <v>0</v>
      </c>
      <c r="J1158">
        <v>0</v>
      </c>
      <c r="K1158">
        <v>0</v>
      </c>
      <c r="L1158" s="8">
        <v>22127</v>
      </c>
      <c r="M1158" s="8">
        <v>22127</v>
      </c>
    </row>
    <row r="1159" spans="1:13" x14ac:dyDescent="0.25">
      <c r="A1159">
        <v>0</v>
      </c>
      <c r="B1159" s="40">
        <f t="shared" si="68"/>
        <v>43160</v>
      </c>
      <c r="C1159">
        <v>3</v>
      </c>
      <c r="D1159">
        <f t="shared" si="69"/>
        <v>2018</v>
      </c>
      <c r="E1159" t="s">
        <v>440</v>
      </c>
      <c r="F1159" t="s">
        <v>335</v>
      </c>
      <c r="G1159" t="s">
        <v>37</v>
      </c>
      <c r="H1159" t="s">
        <v>423</v>
      </c>
      <c r="I1159" s="8">
        <v>1027</v>
      </c>
      <c r="J1159">
        <v>668</v>
      </c>
      <c r="K1159" s="8">
        <v>1695</v>
      </c>
      <c r="L1159" s="8">
        <v>313004</v>
      </c>
      <c r="M1159" s="8">
        <v>314699</v>
      </c>
    </row>
    <row r="1160" spans="1:13" x14ac:dyDescent="0.25">
      <c r="A1160">
        <v>0</v>
      </c>
      <c r="B1160" s="40">
        <f t="shared" si="68"/>
        <v>43160</v>
      </c>
      <c r="C1160">
        <v>3</v>
      </c>
      <c r="D1160">
        <f t="shared" si="69"/>
        <v>2018</v>
      </c>
      <c r="E1160" t="s">
        <v>440</v>
      </c>
      <c r="F1160" t="s">
        <v>335</v>
      </c>
      <c r="G1160" t="s">
        <v>37</v>
      </c>
      <c r="H1160" t="s">
        <v>424</v>
      </c>
      <c r="I1160">
        <v>0</v>
      </c>
      <c r="J1160">
        <v>0</v>
      </c>
      <c r="K1160">
        <v>0</v>
      </c>
      <c r="L1160" s="8">
        <v>81040</v>
      </c>
      <c r="M1160" s="8">
        <v>81040</v>
      </c>
    </row>
    <row r="1161" spans="1:13" x14ac:dyDescent="0.25">
      <c r="A1161">
        <v>0</v>
      </c>
      <c r="B1161" s="40">
        <f t="shared" si="68"/>
        <v>43160</v>
      </c>
      <c r="C1161">
        <v>3</v>
      </c>
      <c r="D1161">
        <f t="shared" si="69"/>
        <v>2018</v>
      </c>
      <c r="E1161" t="s">
        <v>440</v>
      </c>
      <c r="F1161" t="s">
        <v>44</v>
      </c>
      <c r="G1161" t="s">
        <v>37</v>
      </c>
      <c r="H1161" t="s">
        <v>423</v>
      </c>
      <c r="I1161">
        <v>2</v>
      </c>
      <c r="J1161">
        <v>1</v>
      </c>
      <c r="K1161">
        <v>3</v>
      </c>
      <c r="L1161" s="8">
        <v>2471</v>
      </c>
      <c r="M1161" s="8">
        <v>2474</v>
      </c>
    </row>
    <row r="1162" spans="1:13" x14ac:dyDescent="0.25">
      <c r="A1162">
        <v>0</v>
      </c>
      <c r="B1162" s="40">
        <f t="shared" si="68"/>
        <v>43160</v>
      </c>
      <c r="C1162">
        <v>3</v>
      </c>
      <c r="D1162">
        <f t="shared" si="69"/>
        <v>2018</v>
      </c>
      <c r="E1162" t="s">
        <v>440</v>
      </c>
      <c r="F1162" t="s">
        <v>44</v>
      </c>
      <c r="G1162" t="s">
        <v>37</v>
      </c>
      <c r="H1162" t="s">
        <v>424</v>
      </c>
      <c r="I1162">
        <v>0</v>
      </c>
      <c r="J1162">
        <v>0</v>
      </c>
      <c r="K1162">
        <v>0</v>
      </c>
      <c r="L1162" s="8">
        <v>1613</v>
      </c>
      <c r="M1162" s="8">
        <v>1613</v>
      </c>
    </row>
    <row r="1163" spans="1:13" x14ac:dyDescent="0.25">
      <c r="A1163">
        <v>0</v>
      </c>
      <c r="B1163" s="40">
        <f t="shared" si="68"/>
        <v>43160</v>
      </c>
      <c r="C1163">
        <v>3</v>
      </c>
      <c r="D1163">
        <f t="shared" si="69"/>
        <v>2018</v>
      </c>
      <c r="E1163" t="s">
        <v>440</v>
      </c>
      <c r="F1163" t="s">
        <v>336</v>
      </c>
      <c r="G1163" t="s">
        <v>37</v>
      </c>
      <c r="H1163" t="s">
        <v>423</v>
      </c>
      <c r="I1163">
        <v>66</v>
      </c>
      <c r="J1163">
        <v>78</v>
      </c>
      <c r="K1163">
        <v>144</v>
      </c>
      <c r="L1163" s="8">
        <v>72699</v>
      </c>
      <c r="M1163" s="8">
        <v>72843</v>
      </c>
    </row>
    <row r="1164" spans="1:13" x14ac:dyDescent="0.25">
      <c r="A1164">
        <v>0</v>
      </c>
      <c r="B1164" s="40">
        <f t="shared" si="68"/>
        <v>43160</v>
      </c>
      <c r="C1164">
        <v>3</v>
      </c>
      <c r="D1164">
        <f t="shared" si="69"/>
        <v>2018</v>
      </c>
      <c r="E1164" t="s">
        <v>440</v>
      </c>
      <c r="F1164" t="s">
        <v>336</v>
      </c>
      <c r="G1164" t="s">
        <v>37</v>
      </c>
      <c r="H1164" t="s">
        <v>424</v>
      </c>
      <c r="I1164">
        <v>0</v>
      </c>
      <c r="J1164">
        <v>0</v>
      </c>
      <c r="K1164">
        <v>0</v>
      </c>
      <c r="L1164" s="8">
        <v>29324</v>
      </c>
      <c r="M1164" s="8">
        <v>29324</v>
      </c>
    </row>
    <row r="1165" spans="1:13" x14ac:dyDescent="0.25">
      <c r="A1165">
        <v>0</v>
      </c>
      <c r="B1165" s="40">
        <f t="shared" si="68"/>
        <v>43160</v>
      </c>
      <c r="C1165">
        <v>3</v>
      </c>
      <c r="D1165">
        <f t="shared" si="69"/>
        <v>2018</v>
      </c>
      <c r="E1165" t="s">
        <v>440</v>
      </c>
      <c r="F1165" t="s">
        <v>125</v>
      </c>
      <c r="G1165" t="s">
        <v>37</v>
      </c>
      <c r="H1165" t="s">
        <v>423</v>
      </c>
      <c r="I1165">
        <v>45</v>
      </c>
      <c r="J1165">
        <v>28</v>
      </c>
      <c r="K1165">
        <v>73</v>
      </c>
      <c r="L1165" s="8">
        <v>28422</v>
      </c>
      <c r="M1165" s="8">
        <v>28495</v>
      </c>
    </row>
    <row r="1166" spans="1:13" x14ac:dyDescent="0.25">
      <c r="A1166">
        <v>0</v>
      </c>
      <c r="B1166" s="40">
        <f t="shared" si="68"/>
        <v>43160</v>
      </c>
      <c r="C1166">
        <v>3</v>
      </c>
      <c r="D1166">
        <f t="shared" si="69"/>
        <v>2018</v>
      </c>
      <c r="E1166" t="s">
        <v>440</v>
      </c>
      <c r="F1166" t="s">
        <v>125</v>
      </c>
      <c r="G1166" t="s">
        <v>37</v>
      </c>
      <c r="H1166" t="s">
        <v>424</v>
      </c>
      <c r="I1166">
        <v>0</v>
      </c>
      <c r="J1166">
        <v>0</v>
      </c>
      <c r="K1166">
        <v>0</v>
      </c>
      <c r="L1166" s="8">
        <v>12415</v>
      </c>
      <c r="M1166" s="8">
        <v>12415</v>
      </c>
    </row>
    <row r="1167" spans="1:13" x14ac:dyDescent="0.25">
      <c r="A1167">
        <v>1</v>
      </c>
      <c r="B1167" s="40">
        <f t="shared" si="68"/>
        <v>43160</v>
      </c>
      <c r="C1167">
        <v>3</v>
      </c>
      <c r="D1167">
        <f t="shared" si="69"/>
        <v>2018</v>
      </c>
      <c r="E1167" t="s">
        <v>440</v>
      </c>
      <c r="F1167" t="s">
        <v>337</v>
      </c>
      <c r="G1167" t="s">
        <v>37</v>
      </c>
      <c r="H1167" t="s">
        <v>423</v>
      </c>
      <c r="I1167">
        <v>2</v>
      </c>
      <c r="J1167">
        <v>3</v>
      </c>
      <c r="K1167">
        <v>5</v>
      </c>
      <c r="L1167" s="8">
        <v>4671</v>
      </c>
      <c r="M1167" s="8">
        <v>4676</v>
      </c>
    </row>
    <row r="1168" spans="1:13" x14ac:dyDescent="0.25">
      <c r="A1168">
        <v>1</v>
      </c>
      <c r="B1168" s="40">
        <f t="shared" si="68"/>
        <v>43160</v>
      </c>
      <c r="C1168">
        <v>3</v>
      </c>
      <c r="D1168">
        <f t="shared" si="69"/>
        <v>2018</v>
      </c>
      <c r="E1168" t="s">
        <v>440</v>
      </c>
      <c r="F1168" t="s">
        <v>337</v>
      </c>
      <c r="G1168" t="s">
        <v>37</v>
      </c>
      <c r="H1168" t="s">
        <v>424</v>
      </c>
      <c r="I1168">
        <v>0</v>
      </c>
      <c r="J1168">
        <v>0</v>
      </c>
      <c r="K1168">
        <v>0</v>
      </c>
      <c r="L1168" s="8">
        <v>3772</v>
      </c>
      <c r="M1168" s="8">
        <v>3772</v>
      </c>
    </row>
    <row r="1169" spans="1:13" x14ac:dyDescent="0.25">
      <c r="A1169">
        <v>0</v>
      </c>
      <c r="B1169" s="40">
        <f t="shared" si="68"/>
        <v>43160</v>
      </c>
      <c r="C1169">
        <v>3</v>
      </c>
      <c r="D1169">
        <f t="shared" si="69"/>
        <v>2018</v>
      </c>
      <c r="E1169" t="s">
        <v>440</v>
      </c>
      <c r="F1169" t="s">
        <v>105</v>
      </c>
      <c r="G1169" t="s">
        <v>37</v>
      </c>
      <c r="H1169" t="s">
        <v>423</v>
      </c>
      <c r="I1169">
        <v>44</v>
      </c>
      <c r="J1169">
        <v>56</v>
      </c>
      <c r="K1169">
        <v>100</v>
      </c>
      <c r="L1169" s="8">
        <v>58858</v>
      </c>
      <c r="M1169" s="8">
        <v>58958</v>
      </c>
    </row>
    <row r="1170" spans="1:13" x14ac:dyDescent="0.25">
      <c r="A1170">
        <v>0</v>
      </c>
      <c r="B1170" s="40">
        <f t="shared" si="68"/>
        <v>43160</v>
      </c>
      <c r="C1170">
        <v>3</v>
      </c>
      <c r="D1170">
        <f t="shared" si="69"/>
        <v>2018</v>
      </c>
      <c r="E1170" t="s">
        <v>440</v>
      </c>
      <c r="F1170" t="s">
        <v>105</v>
      </c>
      <c r="G1170" t="s">
        <v>37</v>
      </c>
      <c r="H1170" t="s">
        <v>424</v>
      </c>
      <c r="I1170">
        <v>0</v>
      </c>
      <c r="J1170">
        <v>0</v>
      </c>
      <c r="K1170">
        <v>0</v>
      </c>
      <c r="L1170" s="8">
        <v>19354</v>
      </c>
      <c r="M1170" s="8">
        <v>19354</v>
      </c>
    </row>
    <row r="1171" spans="1:13" x14ac:dyDescent="0.25">
      <c r="A1171">
        <v>0</v>
      </c>
      <c r="B1171" s="40">
        <f t="shared" si="68"/>
        <v>43160</v>
      </c>
      <c r="C1171">
        <v>3</v>
      </c>
      <c r="D1171">
        <f t="shared" si="69"/>
        <v>2018</v>
      </c>
      <c r="E1171" t="s">
        <v>440</v>
      </c>
      <c r="F1171" t="s">
        <v>338</v>
      </c>
      <c r="G1171" t="s">
        <v>37</v>
      </c>
      <c r="H1171" t="s">
        <v>423</v>
      </c>
      <c r="I1171">
        <v>1</v>
      </c>
      <c r="J1171">
        <v>1</v>
      </c>
      <c r="K1171">
        <v>2</v>
      </c>
      <c r="L1171" s="8">
        <v>1405</v>
      </c>
      <c r="M1171" s="8">
        <v>1407</v>
      </c>
    </row>
    <row r="1172" spans="1:13" x14ac:dyDescent="0.25">
      <c r="A1172">
        <v>0</v>
      </c>
      <c r="B1172" s="40">
        <f t="shared" si="68"/>
        <v>43160</v>
      </c>
      <c r="C1172">
        <v>3</v>
      </c>
      <c r="D1172">
        <f t="shared" si="69"/>
        <v>2018</v>
      </c>
      <c r="E1172" t="s">
        <v>440</v>
      </c>
      <c r="F1172" t="s">
        <v>338</v>
      </c>
      <c r="G1172" t="s">
        <v>37</v>
      </c>
      <c r="H1172" t="s">
        <v>424</v>
      </c>
      <c r="I1172">
        <v>0</v>
      </c>
      <c r="J1172">
        <v>0</v>
      </c>
      <c r="K1172">
        <v>0</v>
      </c>
      <c r="L1172" s="8">
        <v>1005</v>
      </c>
      <c r="M1172" s="8">
        <v>1005</v>
      </c>
    </row>
    <row r="1173" spans="1:13" x14ac:dyDescent="0.25">
      <c r="A1173">
        <v>0</v>
      </c>
      <c r="B1173" s="40">
        <f t="shared" si="68"/>
        <v>43160</v>
      </c>
      <c r="C1173">
        <v>3</v>
      </c>
      <c r="D1173">
        <f t="shared" si="69"/>
        <v>2018</v>
      </c>
      <c r="E1173" t="s">
        <v>440</v>
      </c>
      <c r="F1173" t="s">
        <v>339</v>
      </c>
      <c r="G1173" t="s">
        <v>37</v>
      </c>
      <c r="H1173" t="s">
        <v>423</v>
      </c>
      <c r="I1173">
        <v>35</v>
      </c>
      <c r="J1173">
        <v>52</v>
      </c>
      <c r="K1173">
        <v>87</v>
      </c>
      <c r="L1173" s="8">
        <v>65400</v>
      </c>
      <c r="M1173" s="8">
        <v>65487</v>
      </c>
    </row>
    <row r="1174" spans="1:13" x14ac:dyDescent="0.25">
      <c r="A1174">
        <v>0</v>
      </c>
      <c r="B1174" s="40">
        <f t="shared" si="68"/>
        <v>43160</v>
      </c>
      <c r="C1174">
        <v>3</v>
      </c>
      <c r="D1174">
        <f t="shared" si="69"/>
        <v>2018</v>
      </c>
      <c r="E1174" t="s">
        <v>440</v>
      </c>
      <c r="F1174" t="s">
        <v>339</v>
      </c>
      <c r="G1174" t="s">
        <v>37</v>
      </c>
      <c r="H1174" t="s">
        <v>424</v>
      </c>
      <c r="I1174">
        <v>0</v>
      </c>
      <c r="J1174">
        <v>0</v>
      </c>
      <c r="K1174">
        <v>0</v>
      </c>
      <c r="L1174" s="8">
        <v>27168</v>
      </c>
      <c r="M1174" s="8">
        <v>27168</v>
      </c>
    </row>
    <row r="1175" spans="1:13" x14ac:dyDescent="0.25">
      <c r="A1175">
        <v>0</v>
      </c>
      <c r="B1175" s="40">
        <f t="shared" si="68"/>
        <v>43160</v>
      </c>
      <c r="C1175">
        <v>3</v>
      </c>
      <c r="D1175">
        <f t="shared" si="69"/>
        <v>2018</v>
      </c>
      <c r="E1175" t="s">
        <v>440</v>
      </c>
      <c r="F1175" t="s">
        <v>425</v>
      </c>
      <c r="G1175" t="s">
        <v>37</v>
      </c>
      <c r="H1175" t="s">
        <v>423</v>
      </c>
      <c r="I1175">
        <v>62</v>
      </c>
      <c r="J1175">
        <v>56</v>
      </c>
      <c r="K1175">
        <v>118</v>
      </c>
      <c r="L1175" s="8">
        <v>47956</v>
      </c>
      <c r="M1175" s="8">
        <v>48074</v>
      </c>
    </row>
    <row r="1176" spans="1:13" x14ac:dyDescent="0.25">
      <c r="A1176">
        <v>0</v>
      </c>
      <c r="B1176" s="40">
        <f t="shared" si="68"/>
        <v>43160</v>
      </c>
      <c r="C1176">
        <v>3</v>
      </c>
      <c r="D1176">
        <f t="shared" si="69"/>
        <v>2018</v>
      </c>
      <c r="E1176" t="s">
        <v>440</v>
      </c>
      <c r="F1176" t="s">
        <v>425</v>
      </c>
      <c r="G1176" t="s">
        <v>37</v>
      </c>
      <c r="H1176" t="s">
        <v>424</v>
      </c>
      <c r="I1176">
        <v>0</v>
      </c>
      <c r="J1176">
        <v>0</v>
      </c>
      <c r="K1176">
        <v>0</v>
      </c>
      <c r="L1176" s="8">
        <v>21025</v>
      </c>
      <c r="M1176" s="8">
        <v>21025</v>
      </c>
    </row>
    <row r="1177" spans="1:13" x14ac:dyDescent="0.25">
      <c r="A1177">
        <v>0</v>
      </c>
      <c r="B1177" s="40">
        <f t="shared" si="68"/>
        <v>43160</v>
      </c>
      <c r="C1177">
        <v>3</v>
      </c>
      <c r="D1177">
        <f t="shared" si="69"/>
        <v>2018</v>
      </c>
      <c r="E1177" t="s">
        <v>440</v>
      </c>
      <c r="F1177" t="s">
        <v>341</v>
      </c>
      <c r="G1177" t="s">
        <v>37</v>
      </c>
      <c r="H1177" t="s">
        <v>423</v>
      </c>
      <c r="I1177">
        <v>199</v>
      </c>
      <c r="J1177">
        <v>193</v>
      </c>
      <c r="K1177">
        <v>392</v>
      </c>
      <c r="L1177" s="8">
        <v>65211</v>
      </c>
      <c r="M1177" s="8">
        <v>65603</v>
      </c>
    </row>
    <row r="1178" spans="1:13" x14ac:dyDescent="0.25">
      <c r="A1178">
        <v>0</v>
      </c>
      <c r="B1178" s="40">
        <f t="shared" si="68"/>
        <v>43160</v>
      </c>
      <c r="C1178">
        <v>3</v>
      </c>
      <c r="D1178">
        <f t="shared" si="69"/>
        <v>2018</v>
      </c>
      <c r="E1178" t="s">
        <v>440</v>
      </c>
      <c r="F1178" t="s">
        <v>341</v>
      </c>
      <c r="G1178" t="s">
        <v>37</v>
      </c>
      <c r="H1178" t="s">
        <v>424</v>
      </c>
      <c r="I1178">
        <v>0</v>
      </c>
      <c r="J1178">
        <v>0</v>
      </c>
      <c r="K1178">
        <v>0</v>
      </c>
      <c r="L1178" s="8">
        <v>21987</v>
      </c>
      <c r="M1178" s="8">
        <v>21987</v>
      </c>
    </row>
    <row r="1179" spans="1:13" x14ac:dyDescent="0.25">
      <c r="A1179">
        <v>0</v>
      </c>
      <c r="B1179" s="40">
        <f t="shared" si="68"/>
        <v>43160</v>
      </c>
      <c r="C1179">
        <v>3</v>
      </c>
      <c r="D1179">
        <f t="shared" si="69"/>
        <v>2018</v>
      </c>
      <c r="E1179" t="s">
        <v>440</v>
      </c>
      <c r="F1179" t="s">
        <v>126</v>
      </c>
      <c r="G1179" t="s">
        <v>37</v>
      </c>
      <c r="H1179" t="s">
        <v>423</v>
      </c>
      <c r="I1179">
        <v>150</v>
      </c>
      <c r="J1179">
        <v>99</v>
      </c>
      <c r="K1179">
        <v>249</v>
      </c>
      <c r="L1179" s="8">
        <v>25359</v>
      </c>
      <c r="M1179" s="8">
        <v>25608</v>
      </c>
    </row>
    <row r="1180" spans="1:13" x14ac:dyDescent="0.25">
      <c r="A1180">
        <v>0</v>
      </c>
      <c r="B1180" s="40">
        <f t="shared" ref="B1180:B1243" si="70">DATE(D1180,C1180,1)</f>
        <v>43160</v>
      </c>
      <c r="C1180">
        <v>3</v>
      </c>
      <c r="D1180">
        <f t="shared" ref="D1180:D1243" si="71">VALUE(RIGHT(E1180,4))</f>
        <v>2018</v>
      </c>
      <c r="E1180" t="s">
        <v>440</v>
      </c>
      <c r="F1180" t="s">
        <v>126</v>
      </c>
      <c r="G1180" t="s">
        <v>37</v>
      </c>
      <c r="H1180" t="s">
        <v>424</v>
      </c>
      <c r="I1180">
        <v>0</v>
      </c>
      <c r="J1180">
        <v>0</v>
      </c>
      <c r="K1180">
        <v>0</v>
      </c>
      <c r="L1180" s="8">
        <v>9994</v>
      </c>
      <c r="M1180" s="8">
        <v>9994</v>
      </c>
    </row>
    <row r="1181" spans="1:13" x14ac:dyDescent="0.25">
      <c r="A1181">
        <v>0</v>
      </c>
      <c r="B1181" s="40">
        <f t="shared" si="70"/>
        <v>43160</v>
      </c>
      <c r="C1181">
        <v>3</v>
      </c>
      <c r="D1181">
        <f t="shared" si="71"/>
        <v>2018</v>
      </c>
      <c r="E1181" t="s">
        <v>440</v>
      </c>
      <c r="F1181" t="s">
        <v>342</v>
      </c>
      <c r="G1181" t="s">
        <v>37</v>
      </c>
      <c r="H1181" t="s">
        <v>423</v>
      </c>
      <c r="I1181" s="8">
        <v>12345</v>
      </c>
      <c r="J1181" s="8">
        <v>5365</v>
      </c>
      <c r="K1181" s="8">
        <v>17710</v>
      </c>
      <c r="L1181" s="8">
        <v>1379249</v>
      </c>
      <c r="M1181" s="8">
        <v>1396959</v>
      </c>
    </row>
    <row r="1182" spans="1:13" x14ac:dyDescent="0.25">
      <c r="A1182">
        <v>0</v>
      </c>
      <c r="B1182" s="40">
        <f t="shared" si="70"/>
        <v>43160</v>
      </c>
      <c r="C1182">
        <v>3</v>
      </c>
      <c r="D1182">
        <f t="shared" si="71"/>
        <v>2018</v>
      </c>
      <c r="E1182" t="s">
        <v>440</v>
      </c>
      <c r="F1182" t="s">
        <v>342</v>
      </c>
      <c r="G1182" t="s">
        <v>37</v>
      </c>
      <c r="H1182" t="s">
        <v>424</v>
      </c>
      <c r="I1182">
        <v>8</v>
      </c>
      <c r="J1182">
        <v>1</v>
      </c>
      <c r="K1182">
        <v>9</v>
      </c>
      <c r="L1182" s="8">
        <v>186242</v>
      </c>
      <c r="M1182" s="8">
        <v>186251</v>
      </c>
    </row>
    <row r="1183" spans="1:13" x14ac:dyDescent="0.25">
      <c r="A1183">
        <v>0</v>
      </c>
      <c r="B1183" s="40">
        <f t="shared" si="70"/>
        <v>43160</v>
      </c>
      <c r="C1183">
        <v>3</v>
      </c>
      <c r="D1183">
        <f t="shared" si="71"/>
        <v>2018</v>
      </c>
      <c r="E1183" t="s">
        <v>440</v>
      </c>
      <c r="F1183" t="s">
        <v>343</v>
      </c>
      <c r="G1183" t="s">
        <v>37</v>
      </c>
      <c r="H1183" t="s">
        <v>423</v>
      </c>
      <c r="I1183">
        <v>829</v>
      </c>
      <c r="J1183">
        <v>448</v>
      </c>
      <c r="K1183" s="8">
        <v>1277</v>
      </c>
      <c r="L1183" s="8">
        <v>183309</v>
      </c>
      <c r="M1183" s="8">
        <v>184586</v>
      </c>
    </row>
    <row r="1184" spans="1:13" x14ac:dyDescent="0.25">
      <c r="A1184">
        <v>0</v>
      </c>
      <c r="B1184" s="40">
        <f t="shared" si="70"/>
        <v>43160</v>
      </c>
      <c r="C1184">
        <v>3</v>
      </c>
      <c r="D1184">
        <f t="shared" si="71"/>
        <v>2018</v>
      </c>
      <c r="E1184" t="s">
        <v>440</v>
      </c>
      <c r="F1184" t="s">
        <v>343</v>
      </c>
      <c r="G1184" t="s">
        <v>37</v>
      </c>
      <c r="H1184" t="s">
        <v>424</v>
      </c>
      <c r="I1184">
        <v>1</v>
      </c>
      <c r="J1184">
        <v>0</v>
      </c>
      <c r="K1184">
        <v>1</v>
      </c>
      <c r="L1184" s="8">
        <v>54925</v>
      </c>
      <c r="M1184" s="8">
        <v>54926</v>
      </c>
    </row>
    <row r="1185" spans="1:13" x14ac:dyDescent="0.25">
      <c r="A1185">
        <v>0</v>
      </c>
      <c r="B1185" s="40">
        <f t="shared" si="70"/>
        <v>43160</v>
      </c>
      <c r="C1185">
        <v>3</v>
      </c>
      <c r="D1185">
        <f t="shared" si="71"/>
        <v>2018</v>
      </c>
      <c r="E1185" t="s">
        <v>440</v>
      </c>
      <c r="F1185" t="s">
        <v>344</v>
      </c>
      <c r="G1185" t="s">
        <v>37</v>
      </c>
      <c r="H1185" t="s">
        <v>423</v>
      </c>
      <c r="I1185">
        <v>55</v>
      </c>
      <c r="J1185">
        <v>37</v>
      </c>
      <c r="K1185">
        <v>92</v>
      </c>
      <c r="L1185" s="8">
        <v>30535</v>
      </c>
      <c r="M1185" s="8">
        <v>30627</v>
      </c>
    </row>
    <row r="1186" spans="1:13" x14ac:dyDescent="0.25">
      <c r="A1186">
        <v>0</v>
      </c>
      <c r="B1186" s="40">
        <f t="shared" si="70"/>
        <v>43160</v>
      </c>
      <c r="C1186">
        <v>3</v>
      </c>
      <c r="D1186">
        <f t="shared" si="71"/>
        <v>2018</v>
      </c>
      <c r="E1186" t="s">
        <v>440</v>
      </c>
      <c r="F1186" t="s">
        <v>344</v>
      </c>
      <c r="G1186" t="s">
        <v>37</v>
      </c>
      <c r="H1186" t="s">
        <v>424</v>
      </c>
      <c r="I1186">
        <v>0</v>
      </c>
      <c r="J1186">
        <v>0</v>
      </c>
      <c r="K1186">
        <v>0</v>
      </c>
      <c r="L1186" s="8">
        <v>14967</v>
      </c>
      <c r="M1186" s="8">
        <v>14967</v>
      </c>
    </row>
    <row r="1187" spans="1:13" x14ac:dyDescent="0.25">
      <c r="A1187">
        <v>0</v>
      </c>
      <c r="B1187" s="40">
        <f t="shared" si="70"/>
        <v>43160</v>
      </c>
      <c r="C1187">
        <v>3</v>
      </c>
      <c r="D1187">
        <f t="shared" si="71"/>
        <v>2018</v>
      </c>
      <c r="E1187" t="s">
        <v>440</v>
      </c>
      <c r="F1187" t="s">
        <v>345</v>
      </c>
      <c r="G1187" t="s">
        <v>37</v>
      </c>
      <c r="H1187" t="s">
        <v>423</v>
      </c>
      <c r="I1187">
        <v>28</v>
      </c>
      <c r="J1187">
        <v>30</v>
      </c>
      <c r="K1187">
        <v>58</v>
      </c>
      <c r="L1187" s="8">
        <v>15532</v>
      </c>
      <c r="M1187" s="8">
        <v>15590</v>
      </c>
    </row>
    <row r="1188" spans="1:13" x14ac:dyDescent="0.25">
      <c r="A1188">
        <v>0</v>
      </c>
      <c r="B1188" s="40">
        <f t="shared" si="70"/>
        <v>43160</v>
      </c>
      <c r="C1188">
        <v>3</v>
      </c>
      <c r="D1188">
        <f t="shared" si="71"/>
        <v>2018</v>
      </c>
      <c r="E1188" t="s">
        <v>440</v>
      </c>
      <c r="F1188" t="s">
        <v>345</v>
      </c>
      <c r="G1188" t="s">
        <v>37</v>
      </c>
      <c r="H1188" t="s">
        <v>424</v>
      </c>
      <c r="I1188">
        <v>0</v>
      </c>
      <c r="J1188">
        <v>0</v>
      </c>
      <c r="K1188">
        <v>0</v>
      </c>
      <c r="L1188" s="8">
        <v>8433</v>
      </c>
      <c r="M1188" s="8">
        <v>8433</v>
      </c>
    </row>
    <row r="1189" spans="1:13" x14ac:dyDescent="0.25">
      <c r="A1189">
        <v>0</v>
      </c>
      <c r="B1189" s="40">
        <f t="shared" si="70"/>
        <v>43160</v>
      </c>
      <c r="C1189">
        <v>3</v>
      </c>
      <c r="D1189">
        <f t="shared" si="71"/>
        <v>2018</v>
      </c>
      <c r="E1189" t="s">
        <v>440</v>
      </c>
      <c r="F1189" t="s">
        <v>346</v>
      </c>
      <c r="G1189" t="s">
        <v>37</v>
      </c>
      <c r="H1189" t="s">
        <v>423</v>
      </c>
      <c r="I1189">
        <v>66</v>
      </c>
      <c r="J1189">
        <v>63</v>
      </c>
      <c r="K1189">
        <v>129</v>
      </c>
      <c r="L1189" s="8">
        <v>59476</v>
      </c>
      <c r="M1189" s="8">
        <v>59605</v>
      </c>
    </row>
    <row r="1190" spans="1:13" x14ac:dyDescent="0.25">
      <c r="A1190">
        <v>0</v>
      </c>
      <c r="B1190" s="40">
        <f t="shared" si="70"/>
        <v>43160</v>
      </c>
      <c r="C1190">
        <v>3</v>
      </c>
      <c r="D1190">
        <f t="shared" si="71"/>
        <v>2018</v>
      </c>
      <c r="E1190" t="s">
        <v>440</v>
      </c>
      <c r="F1190" t="s">
        <v>346</v>
      </c>
      <c r="G1190" t="s">
        <v>37</v>
      </c>
      <c r="H1190" t="s">
        <v>424</v>
      </c>
      <c r="I1190">
        <v>0</v>
      </c>
      <c r="J1190">
        <v>0</v>
      </c>
      <c r="K1190">
        <v>0</v>
      </c>
      <c r="L1190" s="8">
        <v>26586</v>
      </c>
      <c r="M1190" s="8">
        <v>26586</v>
      </c>
    </row>
    <row r="1191" spans="1:13" x14ac:dyDescent="0.25">
      <c r="A1191">
        <v>1</v>
      </c>
      <c r="B1191" s="40">
        <f t="shared" si="70"/>
        <v>43160</v>
      </c>
      <c r="C1191">
        <v>3</v>
      </c>
      <c r="D1191">
        <f t="shared" si="71"/>
        <v>2018</v>
      </c>
      <c r="E1191" t="s">
        <v>440</v>
      </c>
      <c r="F1191" t="s">
        <v>53</v>
      </c>
      <c r="G1191" t="s">
        <v>37</v>
      </c>
      <c r="H1191" t="s">
        <v>423</v>
      </c>
      <c r="I1191">
        <v>4</v>
      </c>
      <c r="J1191">
        <v>6</v>
      </c>
      <c r="K1191">
        <v>10</v>
      </c>
      <c r="L1191" s="8">
        <v>8065</v>
      </c>
      <c r="M1191" s="8">
        <v>8075</v>
      </c>
    </row>
    <row r="1192" spans="1:13" x14ac:dyDescent="0.25">
      <c r="A1192">
        <v>1</v>
      </c>
      <c r="B1192" s="40">
        <f t="shared" si="70"/>
        <v>43160</v>
      </c>
      <c r="C1192">
        <v>3</v>
      </c>
      <c r="D1192">
        <f t="shared" si="71"/>
        <v>2018</v>
      </c>
      <c r="E1192" t="s">
        <v>440</v>
      </c>
      <c r="F1192" t="s">
        <v>53</v>
      </c>
      <c r="G1192" t="s">
        <v>37</v>
      </c>
      <c r="H1192" t="s">
        <v>424</v>
      </c>
      <c r="I1192">
        <v>0</v>
      </c>
      <c r="J1192">
        <v>0</v>
      </c>
      <c r="K1192">
        <v>0</v>
      </c>
      <c r="L1192" s="8">
        <v>4812</v>
      </c>
      <c r="M1192" s="8">
        <v>4812</v>
      </c>
    </row>
    <row r="1193" spans="1:13" x14ac:dyDescent="0.25">
      <c r="A1193">
        <v>0</v>
      </c>
      <c r="B1193" s="40">
        <f t="shared" si="70"/>
        <v>43160</v>
      </c>
      <c r="C1193">
        <v>3</v>
      </c>
      <c r="D1193">
        <f t="shared" si="71"/>
        <v>2018</v>
      </c>
      <c r="E1193" t="s">
        <v>440</v>
      </c>
      <c r="F1193" t="s">
        <v>347</v>
      </c>
      <c r="G1193" t="s">
        <v>37</v>
      </c>
      <c r="H1193" t="s">
        <v>423</v>
      </c>
      <c r="I1193">
        <v>104</v>
      </c>
      <c r="J1193">
        <v>78</v>
      </c>
      <c r="K1193">
        <v>182</v>
      </c>
      <c r="L1193" s="8">
        <v>47417</v>
      </c>
      <c r="M1193" s="8">
        <v>47599</v>
      </c>
    </row>
    <row r="1194" spans="1:13" x14ac:dyDescent="0.25">
      <c r="A1194">
        <v>0</v>
      </c>
      <c r="B1194" s="40">
        <f t="shared" si="70"/>
        <v>43160</v>
      </c>
      <c r="C1194">
        <v>3</v>
      </c>
      <c r="D1194">
        <f t="shared" si="71"/>
        <v>2018</v>
      </c>
      <c r="E1194" t="s">
        <v>440</v>
      </c>
      <c r="F1194" t="s">
        <v>347</v>
      </c>
      <c r="G1194" t="s">
        <v>37</v>
      </c>
      <c r="H1194" t="s">
        <v>424</v>
      </c>
      <c r="I1194">
        <v>0</v>
      </c>
      <c r="J1194">
        <v>0</v>
      </c>
      <c r="K1194">
        <v>0</v>
      </c>
      <c r="L1194" s="8">
        <v>20860</v>
      </c>
      <c r="M1194" s="8">
        <v>20860</v>
      </c>
    </row>
    <row r="1195" spans="1:13" x14ac:dyDescent="0.25">
      <c r="A1195">
        <v>0</v>
      </c>
      <c r="B1195" s="40">
        <f t="shared" si="70"/>
        <v>43160</v>
      </c>
      <c r="C1195">
        <v>3</v>
      </c>
      <c r="D1195">
        <f t="shared" si="71"/>
        <v>2018</v>
      </c>
      <c r="E1195" t="s">
        <v>440</v>
      </c>
      <c r="F1195" t="s">
        <v>348</v>
      </c>
      <c r="G1195" t="s">
        <v>37</v>
      </c>
      <c r="H1195" t="s">
        <v>423</v>
      </c>
      <c r="I1195">
        <v>10</v>
      </c>
      <c r="J1195">
        <v>21</v>
      </c>
      <c r="K1195">
        <v>31</v>
      </c>
      <c r="L1195" s="8">
        <v>27090</v>
      </c>
      <c r="M1195" s="8">
        <v>27121</v>
      </c>
    </row>
    <row r="1196" spans="1:13" x14ac:dyDescent="0.25">
      <c r="A1196">
        <v>0</v>
      </c>
      <c r="B1196" s="40">
        <f t="shared" si="70"/>
        <v>43160</v>
      </c>
      <c r="C1196">
        <v>3</v>
      </c>
      <c r="D1196">
        <f t="shared" si="71"/>
        <v>2018</v>
      </c>
      <c r="E1196" t="s">
        <v>440</v>
      </c>
      <c r="F1196" t="s">
        <v>348</v>
      </c>
      <c r="G1196" t="s">
        <v>37</v>
      </c>
      <c r="H1196" t="s">
        <v>424</v>
      </c>
      <c r="I1196">
        <v>0</v>
      </c>
      <c r="J1196">
        <v>0</v>
      </c>
      <c r="K1196">
        <v>0</v>
      </c>
      <c r="L1196" s="8">
        <v>17351</v>
      </c>
      <c r="M1196" s="8">
        <v>17351</v>
      </c>
    </row>
    <row r="1197" spans="1:13" x14ac:dyDescent="0.25">
      <c r="A1197">
        <v>0</v>
      </c>
      <c r="B1197" s="40">
        <f t="shared" si="70"/>
        <v>43160</v>
      </c>
      <c r="C1197">
        <v>3</v>
      </c>
      <c r="D1197">
        <f t="shared" si="71"/>
        <v>2018</v>
      </c>
      <c r="E1197" t="s">
        <v>440</v>
      </c>
      <c r="F1197" t="s">
        <v>349</v>
      </c>
      <c r="G1197" t="s">
        <v>37</v>
      </c>
      <c r="H1197" t="s">
        <v>423</v>
      </c>
      <c r="I1197">
        <v>23</v>
      </c>
      <c r="J1197">
        <v>21</v>
      </c>
      <c r="K1197">
        <v>44</v>
      </c>
      <c r="L1197" s="8">
        <v>16142</v>
      </c>
      <c r="M1197" s="8">
        <v>16186</v>
      </c>
    </row>
    <row r="1198" spans="1:13" x14ac:dyDescent="0.25">
      <c r="A1198">
        <v>0</v>
      </c>
      <c r="B1198" s="40">
        <f t="shared" si="70"/>
        <v>43160</v>
      </c>
      <c r="C1198">
        <v>3</v>
      </c>
      <c r="D1198">
        <f t="shared" si="71"/>
        <v>2018</v>
      </c>
      <c r="E1198" t="s">
        <v>440</v>
      </c>
      <c r="F1198" t="s">
        <v>349</v>
      </c>
      <c r="G1198" t="s">
        <v>37</v>
      </c>
      <c r="H1198" t="s">
        <v>424</v>
      </c>
      <c r="I1198">
        <v>0</v>
      </c>
      <c r="J1198">
        <v>0</v>
      </c>
      <c r="K1198">
        <v>0</v>
      </c>
      <c r="L1198" s="8">
        <v>7959</v>
      </c>
      <c r="M1198" s="8">
        <v>7959</v>
      </c>
    </row>
    <row r="1199" spans="1:13" x14ac:dyDescent="0.25">
      <c r="A1199">
        <v>0</v>
      </c>
      <c r="B1199" s="40">
        <f t="shared" si="70"/>
        <v>43160</v>
      </c>
      <c r="C1199">
        <v>3</v>
      </c>
      <c r="D1199">
        <f t="shared" si="71"/>
        <v>2018</v>
      </c>
      <c r="E1199" t="s">
        <v>440</v>
      </c>
      <c r="F1199" t="s">
        <v>426</v>
      </c>
      <c r="G1199" t="s">
        <v>37</v>
      </c>
      <c r="H1199" t="s">
        <v>423</v>
      </c>
      <c r="I1199">
        <v>4</v>
      </c>
      <c r="J1199">
        <v>3</v>
      </c>
      <c r="K1199">
        <v>7</v>
      </c>
      <c r="L1199" s="8">
        <v>9922</v>
      </c>
      <c r="M1199" s="8">
        <v>9929</v>
      </c>
    </row>
    <row r="1200" spans="1:13" x14ac:dyDescent="0.25">
      <c r="A1200">
        <v>0</v>
      </c>
      <c r="B1200" s="40">
        <f t="shared" si="70"/>
        <v>43160</v>
      </c>
      <c r="C1200">
        <v>3</v>
      </c>
      <c r="D1200">
        <f t="shared" si="71"/>
        <v>2018</v>
      </c>
      <c r="E1200" t="s">
        <v>440</v>
      </c>
      <c r="F1200" t="s">
        <v>426</v>
      </c>
      <c r="G1200" t="s">
        <v>37</v>
      </c>
      <c r="H1200" t="s">
        <v>424</v>
      </c>
      <c r="I1200">
        <v>0</v>
      </c>
      <c r="J1200">
        <v>0</v>
      </c>
      <c r="K1200">
        <v>0</v>
      </c>
      <c r="L1200" s="8">
        <v>6000</v>
      </c>
      <c r="M1200" s="8">
        <v>6000</v>
      </c>
    </row>
    <row r="1201" spans="1:13" x14ac:dyDescent="0.25">
      <c r="A1201">
        <v>0</v>
      </c>
      <c r="B1201" s="40">
        <f t="shared" si="70"/>
        <v>43160</v>
      </c>
      <c r="C1201">
        <v>3</v>
      </c>
      <c r="D1201">
        <f t="shared" si="71"/>
        <v>2018</v>
      </c>
      <c r="E1201" t="s">
        <v>440</v>
      </c>
      <c r="F1201" t="s">
        <v>350</v>
      </c>
      <c r="G1201" t="s">
        <v>37</v>
      </c>
      <c r="H1201" t="s">
        <v>423</v>
      </c>
      <c r="I1201" s="8">
        <v>1350</v>
      </c>
      <c r="J1201" s="8">
        <v>1165</v>
      </c>
      <c r="K1201" s="8">
        <v>2515</v>
      </c>
      <c r="L1201" s="8">
        <v>548654</v>
      </c>
      <c r="M1201" s="8">
        <v>551169</v>
      </c>
    </row>
    <row r="1202" spans="1:13" x14ac:dyDescent="0.25">
      <c r="A1202">
        <v>0</v>
      </c>
      <c r="B1202" s="40">
        <f t="shared" si="70"/>
        <v>43160</v>
      </c>
      <c r="C1202">
        <v>3</v>
      </c>
      <c r="D1202">
        <f t="shared" si="71"/>
        <v>2018</v>
      </c>
      <c r="E1202" t="s">
        <v>440</v>
      </c>
      <c r="F1202" t="s">
        <v>350</v>
      </c>
      <c r="G1202" t="s">
        <v>37</v>
      </c>
      <c r="H1202" t="s">
        <v>424</v>
      </c>
      <c r="I1202">
        <v>0</v>
      </c>
      <c r="J1202">
        <v>0</v>
      </c>
      <c r="K1202">
        <v>0</v>
      </c>
      <c r="L1202" s="8">
        <v>143068</v>
      </c>
      <c r="M1202" s="8">
        <v>143068</v>
      </c>
    </row>
    <row r="1203" spans="1:13" x14ac:dyDescent="0.25">
      <c r="A1203">
        <v>0</v>
      </c>
      <c r="B1203" s="40">
        <f t="shared" si="70"/>
        <v>43160</v>
      </c>
      <c r="C1203">
        <v>3</v>
      </c>
      <c r="D1203">
        <f t="shared" si="71"/>
        <v>2018</v>
      </c>
      <c r="E1203" t="s">
        <v>440</v>
      </c>
      <c r="F1203" t="s">
        <v>41</v>
      </c>
      <c r="G1203" t="s">
        <v>37</v>
      </c>
      <c r="H1203" t="s">
        <v>423</v>
      </c>
      <c r="I1203">
        <v>156</v>
      </c>
      <c r="J1203">
        <v>53</v>
      </c>
      <c r="K1203">
        <v>209</v>
      </c>
      <c r="L1203" s="8">
        <v>14572</v>
      </c>
      <c r="M1203" s="8">
        <v>14781</v>
      </c>
    </row>
    <row r="1204" spans="1:13" x14ac:dyDescent="0.25">
      <c r="A1204">
        <v>0</v>
      </c>
      <c r="B1204" s="40">
        <f t="shared" si="70"/>
        <v>43160</v>
      </c>
      <c r="C1204">
        <v>3</v>
      </c>
      <c r="D1204">
        <f t="shared" si="71"/>
        <v>2018</v>
      </c>
      <c r="E1204" t="s">
        <v>440</v>
      </c>
      <c r="F1204" t="s">
        <v>41</v>
      </c>
      <c r="G1204" t="s">
        <v>37</v>
      </c>
      <c r="H1204" t="s">
        <v>424</v>
      </c>
      <c r="I1204">
        <v>0</v>
      </c>
      <c r="J1204">
        <v>0</v>
      </c>
      <c r="K1204">
        <v>0</v>
      </c>
      <c r="L1204" s="8">
        <v>5892</v>
      </c>
      <c r="M1204" s="8">
        <v>5892</v>
      </c>
    </row>
    <row r="1205" spans="1:13" x14ac:dyDescent="0.25">
      <c r="A1205">
        <v>0</v>
      </c>
      <c r="B1205" s="40">
        <f t="shared" si="70"/>
        <v>43160</v>
      </c>
      <c r="C1205">
        <v>3</v>
      </c>
      <c r="D1205">
        <f t="shared" si="71"/>
        <v>2018</v>
      </c>
      <c r="E1205" t="s">
        <v>440</v>
      </c>
      <c r="F1205" t="s">
        <v>351</v>
      </c>
      <c r="G1205" t="s">
        <v>37</v>
      </c>
      <c r="H1205" t="s">
        <v>423</v>
      </c>
      <c r="I1205">
        <v>222</v>
      </c>
      <c r="J1205">
        <v>177</v>
      </c>
      <c r="K1205">
        <v>399</v>
      </c>
      <c r="L1205" s="8">
        <v>92803</v>
      </c>
      <c r="M1205" s="8">
        <v>93202</v>
      </c>
    </row>
    <row r="1206" spans="1:13" x14ac:dyDescent="0.25">
      <c r="A1206">
        <v>0</v>
      </c>
      <c r="B1206" s="40">
        <f t="shared" si="70"/>
        <v>43160</v>
      </c>
      <c r="C1206">
        <v>3</v>
      </c>
      <c r="D1206">
        <f t="shared" si="71"/>
        <v>2018</v>
      </c>
      <c r="E1206" t="s">
        <v>440</v>
      </c>
      <c r="F1206" t="s">
        <v>351</v>
      </c>
      <c r="G1206" t="s">
        <v>37</v>
      </c>
      <c r="H1206" t="s">
        <v>424</v>
      </c>
      <c r="I1206">
        <v>1</v>
      </c>
      <c r="J1206">
        <v>0</v>
      </c>
      <c r="K1206">
        <v>1</v>
      </c>
      <c r="L1206" s="8">
        <v>33162</v>
      </c>
      <c r="M1206" s="8">
        <v>33163</v>
      </c>
    </row>
    <row r="1207" spans="1:13" x14ac:dyDescent="0.25">
      <c r="A1207">
        <v>0</v>
      </c>
      <c r="B1207" s="40">
        <f t="shared" si="70"/>
        <v>43160</v>
      </c>
      <c r="C1207">
        <v>3</v>
      </c>
      <c r="D1207">
        <f t="shared" si="71"/>
        <v>2018</v>
      </c>
      <c r="E1207" t="s">
        <v>440</v>
      </c>
      <c r="F1207" t="s">
        <v>352</v>
      </c>
      <c r="G1207" t="s">
        <v>37</v>
      </c>
      <c r="H1207" t="s">
        <v>423</v>
      </c>
      <c r="I1207">
        <v>14</v>
      </c>
      <c r="J1207">
        <v>8</v>
      </c>
      <c r="K1207">
        <v>22</v>
      </c>
      <c r="L1207" s="8">
        <v>8915</v>
      </c>
      <c r="M1207" s="8">
        <v>8937</v>
      </c>
    </row>
    <row r="1208" spans="1:13" x14ac:dyDescent="0.25">
      <c r="A1208">
        <v>0</v>
      </c>
      <c r="B1208" s="40">
        <f t="shared" si="70"/>
        <v>43160</v>
      </c>
      <c r="C1208">
        <v>3</v>
      </c>
      <c r="D1208">
        <f t="shared" si="71"/>
        <v>2018</v>
      </c>
      <c r="E1208" t="s">
        <v>440</v>
      </c>
      <c r="F1208" t="s">
        <v>352</v>
      </c>
      <c r="G1208" t="s">
        <v>37</v>
      </c>
      <c r="H1208" t="s">
        <v>424</v>
      </c>
      <c r="I1208">
        <v>0</v>
      </c>
      <c r="J1208">
        <v>0</v>
      </c>
      <c r="K1208">
        <v>0</v>
      </c>
      <c r="L1208" s="8">
        <v>4114</v>
      </c>
      <c r="M1208" s="8">
        <v>4114</v>
      </c>
    </row>
    <row r="1209" spans="1:13" x14ac:dyDescent="0.25">
      <c r="A1209">
        <v>0</v>
      </c>
      <c r="B1209" s="40">
        <f t="shared" si="70"/>
        <v>43160</v>
      </c>
      <c r="C1209">
        <v>3</v>
      </c>
      <c r="D1209">
        <f t="shared" si="71"/>
        <v>2018</v>
      </c>
      <c r="E1209" t="s">
        <v>440</v>
      </c>
      <c r="F1209" t="s">
        <v>146</v>
      </c>
      <c r="G1209" t="s">
        <v>37</v>
      </c>
      <c r="H1209" t="s">
        <v>423</v>
      </c>
      <c r="I1209" s="8">
        <v>2291</v>
      </c>
      <c r="J1209" s="8">
        <v>1291</v>
      </c>
      <c r="K1209" s="8">
        <v>3582</v>
      </c>
      <c r="L1209" s="8">
        <v>532584</v>
      </c>
      <c r="M1209" s="8">
        <v>536166</v>
      </c>
    </row>
    <row r="1210" spans="1:13" x14ac:dyDescent="0.25">
      <c r="A1210">
        <v>0</v>
      </c>
      <c r="B1210" s="40">
        <f t="shared" si="70"/>
        <v>43160</v>
      </c>
      <c r="C1210">
        <v>3</v>
      </c>
      <c r="D1210">
        <f t="shared" si="71"/>
        <v>2018</v>
      </c>
      <c r="E1210" t="s">
        <v>440</v>
      </c>
      <c r="F1210" t="s">
        <v>146</v>
      </c>
      <c r="G1210" t="s">
        <v>37</v>
      </c>
      <c r="H1210" t="s">
        <v>424</v>
      </c>
      <c r="I1210">
        <v>1</v>
      </c>
      <c r="J1210">
        <v>0</v>
      </c>
      <c r="K1210">
        <v>1</v>
      </c>
      <c r="L1210" s="8">
        <v>125248</v>
      </c>
      <c r="M1210" s="8">
        <v>125249</v>
      </c>
    </row>
    <row r="1211" spans="1:13" x14ac:dyDescent="0.25">
      <c r="A1211">
        <v>1</v>
      </c>
      <c r="B1211" s="40">
        <f t="shared" si="70"/>
        <v>43160</v>
      </c>
      <c r="C1211">
        <v>3</v>
      </c>
      <c r="D1211">
        <f t="shared" si="71"/>
        <v>2018</v>
      </c>
      <c r="E1211" t="s">
        <v>440</v>
      </c>
      <c r="F1211" t="s">
        <v>42</v>
      </c>
      <c r="G1211" t="s">
        <v>37</v>
      </c>
      <c r="H1211" t="s">
        <v>423</v>
      </c>
      <c r="I1211">
        <v>355</v>
      </c>
      <c r="J1211">
        <v>316</v>
      </c>
      <c r="K1211">
        <v>671</v>
      </c>
      <c r="L1211" s="8">
        <v>311986</v>
      </c>
      <c r="M1211" s="8">
        <v>312657</v>
      </c>
    </row>
    <row r="1212" spans="1:13" x14ac:dyDescent="0.25">
      <c r="A1212">
        <v>1</v>
      </c>
      <c r="B1212" s="40">
        <f t="shared" si="70"/>
        <v>43160</v>
      </c>
      <c r="C1212">
        <v>3</v>
      </c>
      <c r="D1212">
        <f t="shared" si="71"/>
        <v>2018</v>
      </c>
      <c r="E1212" t="s">
        <v>440</v>
      </c>
      <c r="F1212" t="s">
        <v>42</v>
      </c>
      <c r="G1212" t="s">
        <v>37</v>
      </c>
      <c r="H1212" t="s">
        <v>424</v>
      </c>
      <c r="I1212">
        <v>1</v>
      </c>
      <c r="J1212">
        <v>0</v>
      </c>
      <c r="K1212">
        <v>1</v>
      </c>
      <c r="L1212" s="8">
        <v>96477</v>
      </c>
      <c r="M1212" s="8">
        <v>96478</v>
      </c>
    </row>
    <row r="1213" spans="1:13" x14ac:dyDescent="0.25">
      <c r="A1213">
        <v>1</v>
      </c>
      <c r="B1213" s="40">
        <f t="shared" si="70"/>
        <v>43160</v>
      </c>
      <c r="C1213">
        <v>3</v>
      </c>
      <c r="D1213">
        <f t="shared" si="71"/>
        <v>2018</v>
      </c>
      <c r="E1213" t="s">
        <v>440</v>
      </c>
      <c r="F1213" t="s">
        <v>353</v>
      </c>
      <c r="G1213" t="s">
        <v>37</v>
      </c>
      <c r="H1213" t="s">
        <v>423</v>
      </c>
      <c r="I1213">
        <v>13</v>
      </c>
      <c r="J1213">
        <v>26</v>
      </c>
      <c r="K1213">
        <v>39</v>
      </c>
      <c r="L1213" s="8">
        <v>32720</v>
      </c>
      <c r="M1213" s="8">
        <v>32759</v>
      </c>
    </row>
    <row r="1214" spans="1:13" x14ac:dyDescent="0.25">
      <c r="A1214">
        <v>1</v>
      </c>
      <c r="B1214" s="40">
        <f t="shared" si="70"/>
        <v>43160</v>
      </c>
      <c r="C1214">
        <v>3</v>
      </c>
      <c r="D1214">
        <f t="shared" si="71"/>
        <v>2018</v>
      </c>
      <c r="E1214" t="s">
        <v>440</v>
      </c>
      <c r="F1214" t="s">
        <v>353</v>
      </c>
      <c r="G1214" t="s">
        <v>37</v>
      </c>
      <c r="H1214" t="s">
        <v>424</v>
      </c>
      <c r="I1214">
        <v>0</v>
      </c>
      <c r="J1214">
        <v>0</v>
      </c>
      <c r="K1214">
        <v>0</v>
      </c>
      <c r="L1214" s="8">
        <v>19401</v>
      </c>
      <c r="M1214" s="8">
        <v>19401</v>
      </c>
    </row>
    <row r="1215" spans="1:13" x14ac:dyDescent="0.25">
      <c r="A1215">
        <v>0</v>
      </c>
      <c r="B1215" s="40">
        <f t="shared" si="70"/>
        <v>43160</v>
      </c>
      <c r="C1215">
        <v>3</v>
      </c>
      <c r="D1215">
        <f t="shared" si="71"/>
        <v>2018</v>
      </c>
      <c r="E1215" t="s">
        <v>440</v>
      </c>
      <c r="F1215" t="s">
        <v>354</v>
      </c>
      <c r="G1215" t="s">
        <v>37</v>
      </c>
      <c r="H1215" t="s">
        <v>423</v>
      </c>
      <c r="I1215">
        <v>615</v>
      </c>
      <c r="J1215">
        <v>479</v>
      </c>
      <c r="K1215" s="8">
        <v>1094</v>
      </c>
      <c r="L1215" s="8">
        <v>197947</v>
      </c>
      <c r="M1215" s="8">
        <v>199041</v>
      </c>
    </row>
    <row r="1216" spans="1:13" x14ac:dyDescent="0.25">
      <c r="A1216">
        <v>0</v>
      </c>
      <c r="B1216" s="40">
        <f t="shared" si="70"/>
        <v>43160</v>
      </c>
      <c r="C1216">
        <v>3</v>
      </c>
      <c r="D1216">
        <f t="shared" si="71"/>
        <v>2018</v>
      </c>
      <c r="E1216" t="s">
        <v>440</v>
      </c>
      <c r="F1216" t="s">
        <v>354</v>
      </c>
      <c r="G1216" t="s">
        <v>37</v>
      </c>
      <c r="H1216" t="s">
        <v>424</v>
      </c>
      <c r="I1216">
        <v>0</v>
      </c>
      <c r="J1216">
        <v>0</v>
      </c>
      <c r="K1216">
        <v>0</v>
      </c>
      <c r="L1216" s="8">
        <v>56321</v>
      </c>
      <c r="M1216" s="8">
        <v>56321</v>
      </c>
    </row>
    <row r="1217" spans="1:13" x14ac:dyDescent="0.25">
      <c r="A1217">
        <v>0</v>
      </c>
      <c r="B1217" s="40">
        <f t="shared" si="70"/>
        <v>43160</v>
      </c>
      <c r="C1217">
        <v>3</v>
      </c>
      <c r="D1217">
        <f t="shared" si="71"/>
        <v>2018</v>
      </c>
      <c r="E1217" t="s">
        <v>440</v>
      </c>
      <c r="F1217" t="s">
        <v>355</v>
      </c>
      <c r="G1217" t="s">
        <v>37</v>
      </c>
      <c r="H1217" t="s">
        <v>423</v>
      </c>
      <c r="I1217">
        <v>3</v>
      </c>
      <c r="J1217">
        <v>4</v>
      </c>
      <c r="K1217">
        <v>7</v>
      </c>
      <c r="L1217" s="8">
        <v>3005</v>
      </c>
      <c r="M1217" s="8">
        <v>3012</v>
      </c>
    </row>
    <row r="1218" spans="1:13" x14ac:dyDescent="0.25">
      <c r="A1218">
        <v>0</v>
      </c>
      <c r="B1218" s="40">
        <f t="shared" si="70"/>
        <v>43160</v>
      </c>
      <c r="C1218">
        <v>3</v>
      </c>
      <c r="D1218">
        <f t="shared" si="71"/>
        <v>2018</v>
      </c>
      <c r="E1218" t="s">
        <v>440</v>
      </c>
      <c r="F1218" t="s">
        <v>355</v>
      </c>
      <c r="G1218" t="s">
        <v>37</v>
      </c>
      <c r="H1218" t="s">
        <v>424</v>
      </c>
      <c r="I1218">
        <v>0</v>
      </c>
      <c r="J1218">
        <v>0</v>
      </c>
      <c r="K1218">
        <v>0</v>
      </c>
      <c r="L1218" s="8">
        <v>1747</v>
      </c>
      <c r="M1218" s="8">
        <v>1747</v>
      </c>
    </row>
    <row r="1219" spans="1:13" x14ac:dyDescent="0.25">
      <c r="A1219">
        <v>0</v>
      </c>
      <c r="B1219" s="40">
        <f t="shared" si="70"/>
        <v>43160</v>
      </c>
      <c r="C1219">
        <v>3</v>
      </c>
      <c r="D1219">
        <f t="shared" si="71"/>
        <v>2018</v>
      </c>
      <c r="E1219" t="s">
        <v>440</v>
      </c>
      <c r="F1219" t="s">
        <v>59</v>
      </c>
      <c r="G1219" t="s">
        <v>37</v>
      </c>
      <c r="H1219" t="s">
        <v>423</v>
      </c>
      <c r="I1219">
        <v>35</v>
      </c>
      <c r="J1219">
        <v>36</v>
      </c>
      <c r="K1219">
        <v>71</v>
      </c>
      <c r="L1219" s="8">
        <v>36443</v>
      </c>
      <c r="M1219" s="8">
        <v>36514</v>
      </c>
    </row>
    <row r="1220" spans="1:13" x14ac:dyDescent="0.25">
      <c r="A1220">
        <v>0</v>
      </c>
      <c r="B1220" s="40">
        <f t="shared" si="70"/>
        <v>43160</v>
      </c>
      <c r="C1220">
        <v>3</v>
      </c>
      <c r="D1220">
        <f t="shared" si="71"/>
        <v>2018</v>
      </c>
      <c r="E1220" t="s">
        <v>440</v>
      </c>
      <c r="F1220" t="s">
        <v>59</v>
      </c>
      <c r="G1220" t="s">
        <v>37</v>
      </c>
      <c r="H1220" t="s">
        <v>424</v>
      </c>
      <c r="I1220">
        <v>0</v>
      </c>
      <c r="J1220">
        <v>0</v>
      </c>
      <c r="K1220">
        <v>0</v>
      </c>
      <c r="L1220" s="8">
        <v>13830</v>
      </c>
      <c r="M1220" s="8">
        <v>13830</v>
      </c>
    </row>
    <row r="1221" spans="1:13" x14ac:dyDescent="0.25">
      <c r="A1221">
        <v>0</v>
      </c>
      <c r="B1221" s="40">
        <f t="shared" si="70"/>
        <v>43160</v>
      </c>
      <c r="C1221">
        <v>3</v>
      </c>
      <c r="D1221">
        <f t="shared" si="71"/>
        <v>2018</v>
      </c>
      <c r="E1221" t="s">
        <v>440</v>
      </c>
      <c r="F1221" t="s">
        <v>356</v>
      </c>
      <c r="G1221" t="s">
        <v>37</v>
      </c>
      <c r="H1221" t="s">
        <v>423</v>
      </c>
      <c r="I1221">
        <v>631</v>
      </c>
      <c r="J1221">
        <v>287</v>
      </c>
      <c r="K1221">
        <v>918</v>
      </c>
      <c r="L1221" s="8">
        <v>149612</v>
      </c>
      <c r="M1221" s="8">
        <v>150530</v>
      </c>
    </row>
    <row r="1222" spans="1:13" x14ac:dyDescent="0.25">
      <c r="A1222">
        <v>0</v>
      </c>
      <c r="B1222" s="40">
        <f t="shared" si="70"/>
        <v>43160</v>
      </c>
      <c r="C1222">
        <v>3</v>
      </c>
      <c r="D1222">
        <f t="shared" si="71"/>
        <v>2018</v>
      </c>
      <c r="E1222" t="s">
        <v>440</v>
      </c>
      <c r="F1222" t="s">
        <v>356</v>
      </c>
      <c r="G1222" t="s">
        <v>37</v>
      </c>
      <c r="H1222" t="s">
        <v>424</v>
      </c>
      <c r="I1222">
        <v>1</v>
      </c>
      <c r="J1222">
        <v>0</v>
      </c>
      <c r="K1222">
        <v>1</v>
      </c>
      <c r="L1222" s="8">
        <v>43397</v>
      </c>
      <c r="M1222" s="8">
        <v>43398</v>
      </c>
    </row>
    <row r="1223" spans="1:13" x14ac:dyDescent="0.25">
      <c r="A1223">
        <v>1</v>
      </c>
      <c r="B1223" s="40">
        <f t="shared" si="70"/>
        <v>43160</v>
      </c>
      <c r="C1223">
        <v>3</v>
      </c>
      <c r="D1223">
        <f t="shared" si="71"/>
        <v>2018</v>
      </c>
      <c r="E1223" t="s">
        <v>440</v>
      </c>
      <c r="F1223" t="s">
        <v>357</v>
      </c>
      <c r="G1223" t="s">
        <v>37</v>
      </c>
      <c r="H1223" t="s">
        <v>423</v>
      </c>
      <c r="I1223">
        <v>19</v>
      </c>
      <c r="J1223">
        <v>27</v>
      </c>
      <c r="K1223">
        <v>46</v>
      </c>
      <c r="L1223" s="8">
        <v>22940</v>
      </c>
      <c r="M1223" s="8">
        <v>22986</v>
      </c>
    </row>
    <row r="1224" spans="1:13" x14ac:dyDescent="0.25">
      <c r="A1224">
        <v>1</v>
      </c>
      <c r="B1224" s="40">
        <f t="shared" si="70"/>
        <v>43160</v>
      </c>
      <c r="C1224">
        <v>3</v>
      </c>
      <c r="D1224">
        <f t="shared" si="71"/>
        <v>2018</v>
      </c>
      <c r="E1224" t="s">
        <v>440</v>
      </c>
      <c r="F1224" t="s">
        <v>357</v>
      </c>
      <c r="G1224" t="s">
        <v>37</v>
      </c>
      <c r="H1224" t="s">
        <v>424</v>
      </c>
      <c r="I1224">
        <v>0</v>
      </c>
      <c r="J1224">
        <v>0</v>
      </c>
      <c r="K1224">
        <v>0</v>
      </c>
      <c r="L1224" s="8">
        <v>8715</v>
      </c>
      <c r="M1224" s="8">
        <v>8715</v>
      </c>
    </row>
    <row r="1225" spans="1:13" x14ac:dyDescent="0.25">
      <c r="A1225">
        <v>0</v>
      </c>
      <c r="B1225" s="40">
        <f t="shared" si="70"/>
        <v>43160</v>
      </c>
      <c r="C1225">
        <v>3</v>
      </c>
      <c r="D1225">
        <f t="shared" si="71"/>
        <v>2018</v>
      </c>
      <c r="E1225" t="s">
        <v>440</v>
      </c>
      <c r="F1225" t="s">
        <v>56</v>
      </c>
      <c r="G1225" t="s">
        <v>37</v>
      </c>
      <c r="H1225" t="s">
        <v>423</v>
      </c>
      <c r="I1225">
        <v>77</v>
      </c>
      <c r="J1225">
        <v>84</v>
      </c>
      <c r="K1225">
        <v>161</v>
      </c>
      <c r="L1225" s="8">
        <v>167113</v>
      </c>
      <c r="M1225" s="8">
        <v>167274</v>
      </c>
    </row>
    <row r="1226" spans="1:13" x14ac:dyDescent="0.25">
      <c r="A1226">
        <v>0</v>
      </c>
      <c r="B1226" s="40">
        <f t="shared" si="70"/>
        <v>43160</v>
      </c>
      <c r="C1226">
        <v>3</v>
      </c>
      <c r="D1226">
        <f t="shared" si="71"/>
        <v>2018</v>
      </c>
      <c r="E1226" t="s">
        <v>440</v>
      </c>
      <c r="F1226" t="s">
        <v>56</v>
      </c>
      <c r="G1226" t="s">
        <v>37</v>
      </c>
      <c r="H1226" t="s">
        <v>424</v>
      </c>
      <c r="I1226">
        <v>0</v>
      </c>
      <c r="J1226">
        <v>0</v>
      </c>
      <c r="K1226">
        <v>0</v>
      </c>
      <c r="L1226" s="8">
        <v>60434</v>
      </c>
      <c r="M1226" s="8">
        <v>60434</v>
      </c>
    </row>
    <row r="1227" spans="1:13" x14ac:dyDescent="0.25">
      <c r="A1227">
        <v>0</v>
      </c>
      <c r="B1227" s="40">
        <f t="shared" si="70"/>
        <v>43191</v>
      </c>
      <c r="C1227">
        <v>4</v>
      </c>
      <c r="D1227">
        <f t="shared" si="71"/>
        <v>2018</v>
      </c>
      <c r="E1227" t="s">
        <v>441</v>
      </c>
      <c r="F1227" t="s">
        <v>422</v>
      </c>
      <c r="G1227" t="s">
        <v>37</v>
      </c>
      <c r="H1227" t="s">
        <v>423</v>
      </c>
      <c r="I1227">
        <v>0</v>
      </c>
      <c r="J1227">
        <v>0</v>
      </c>
      <c r="K1227">
        <v>0</v>
      </c>
      <c r="L1227">
        <v>3</v>
      </c>
      <c r="M1227">
        <v>3</v>
      </c>
    </row>
    <row r="1228" spans="1:13" x14ac:dyDescent="0.25">
      <c r="A1228">
        <v>0</v>
      </c>
      <c r="B1228" s="40">
        <f t="shared" si="70"/>
        <v>43191</v>
      </c>
      <c r="C1228">
        <v>4</v>
      </c>
      <c r="D1228">
        <f t="shared" si="71"/>
        <v>2018</v>
      </c>
      <c r="E1228" t="s">
        <v>441</v>
      </c>
      <c r="F1228" t="s">
        <v>422</v>
      </c>
      <c r="G1228" t="s">
        <v>37</v>
      </c>
      <c r="H1228" t="s">
        <v>424</v>
      </c>
      <c r="I1228">
        <v>0</v>
      </c>
      <c r="J1228">
        <v>0</v>
      </c>
      <c r="K1228">
        <v>0</v>
      </c>
      <c r="L1228">
        <v>3</v>
      </c>
      <c r="M1228">
        <v>3</v>
      </c>
    </row>
    <row r="1229" spans="1:13" x14ac:dyDescent="0.25">
      <c r="A1229">
        <v>1</v>
      </c>
      <c r="B1229" s="40">
        <f t="shared" si="70"/>
        <v>43191</v>
      </c>
      <c r="C1229">
        <v>4</v>
      </c>
      <c r="D1229">
        <f t="shared" si="71"/>
        <v>2018</v>
      </c>
      <c r="E1229" t="s">
        <v>441</v>
      </c>
      <c r="F1229" t="s">
        <v>331</v>
      </c>
      <c r="G1229" t="s">
        <v>37</v>
      </c>
      <c r="H1229" t="s">
        <v>423</v>
      </c>
      <c r="I1229">
        <v>5</v>
      </c>
      <c r="J1229">
        <v>4</v>
      </c>
      <c r="K1229">
        <v>9</v>
      </c>
      <c r="L1229" s="8">
        <v>12752</v>
      </c>
      <c r="M1229" s="8">
        <v>12761</v>
      </c>
    </row>
    <row r="1230" spans="1:13" x14ac:dyDescent="0.25">
      <c r="A1230">
        <v>1</v>
      </c>
      <c r="B1230" s="40">
        <f t="shared" si="70"/>
        <v>43191</v>
      </c>
      <c r="C1230">
        <v>4</v>
      </c>
      <c r="D1230">
        <f t="shared" si="71"/>
        <v>2018</v>
      </c>
      <c r="E1230" t="s">
        <v>441</v>
      </c>
      <c r="F1230" t="s">
        <v>331</v>
      </c>
      <c r="G1230" t="s">
        <v>37</v>
      </c>
      <c r="H1230" t="s">
        <v>424</v>
      </c>
      <c r="I1230">
        <v>0</v>
      </c>
      <c r="J1230">
        <v>0</v>
      </c>
      <c r="K1230">
        <v>0</v>
      </c>
      <c r="L1230" s="8">
        <v>5346</v>
      </c>
      <c r="M1230" s="8">
        <v>5346</v>
      </c>
    </row>
    <row r="1231" spans="1:13" x14ac:dyDescent="0.25">
      <c r="A1231">
        <v>1</v>
      </c>
      <c r="B1231" s="40">
        <f t="shared" si="70"/>
        <v>43191</v>
      </c>
      <c r="C1231">
        <v>4</v>
      </c>
      <c r="D1231">
        <f t="shared" si="71"/>
        <v>2018</v>
      </c>
      <c r="E1231" t="s">
        <v>441</v>
      </c>
      <c r="F1231" t="s">
        <v>332</v>
      </c>
      <c r="G1231" t="s">
        <v>37</v>
      </c>
      <c r="H1231" t="s">
        <v>423</v>
      </c>
      <c r="I1231">
        <v>9</v>
      </c>
      <c r="J1231">
        <v>6</v>
      </c>
      <c r="K1231">
        <v>15</v>
      </c>
      <c r="L1231" s="8">
        <v>12996</v>
      </c>
      <c r="M1231" s="8">
        <v>13011</v>
      </c>
    </row>
    <row r="1232" spans="1:13" x14ac:dyDescent="0.25">
      <c r="A1232">
        <v>1</v>
      </c>
      <c r="B1232" s="40">
        <f t="shared" si="70"/>
        <v>43191</v>
      </c>
      <c r="C1232">
        <v>4</v>
      </c>
      <c r="D1232">
        <f t="shared" si="71"/>
        <v>2018</v>
      </c>
      <c r="E1232" t="s">
        <v>441</v>
      </c>
      <c r="F1232" t="s">
        <v>332</v>
      </c>
      <c r="G1232" t="s">
        <v>37</v>
      </c>
      <c r="H1232" t="s">
        <v>424</v>
      </c>
      <c r="I1232">
        <v>0</v>
      </c>
      <c r="J1232">
        <v>0</v>
      </c>
      <c r="K1232">
        <v>0</v>
      </c>
      <c r="L1232" s="8">
        <v>6861</v>
      </c>
      <c r="M1232" s="8">
        <v>6861</v>
      </c>
    </row>
    <row r="1233" spans="1:13" x14ac:dyDescent="0.25">
      <c r="A1233">
        <v>0</v>
      </c>
      <c r="B1233" s="40">
        <f t="shared" si="70"/>
        <v>43191</v>
      </c>
      <c r="C1233">
        <v>4</v>
      </c>
      <c r="D1233">
        <f t="shared" si="71"/>
        <v>2018</v>
      </c>
      <c r="E1233" t="s">
        <v>441</v>
      </c>
      <c r="F1233" t="s">
        <v>333</v>
      </c>
      <c r="G1233" t="s">
        <v>37</v>
      </c>
      <c r="H1233" t="s">
        <v>423</v>
      </c>
      <c r="I1233">
        <v>193</v>
      </c>
      <c r="J1233">
        <v>199</v>
      </c>
      <c r="K1233">
        <v>392</v>
      </c>
      <c r="L1233" s="8">
        <v>134448</v>
      </c>
      <c r="M1233" s="8">
        <v>134840</v>
      </c>
    </row>
    <row r="1234" spans="1:13" x14ac:dyDescent="0.25">
      <c r="A1234">
        <v>0</v>
      </c>
      <c r="B1234" s="40">
        <f t="shared" si="70"/>
        <v>43191</v>
      </c>
      <c r="C1234">
        <v>4</v>
      </c>
      <c r="D1234">
        <f t="shared" si="71"/>
        <v>2018</v>
      </c>
      <c r="E1234" t="s">
        <v>441</v>
      </c>
      <c r="F1234" t="s">
        <v>333</v>
      </c>
      <c r="G1234" t="s">
        <v>37</v>
      </c>
      <c r="H1234" t="s">
        <v>424</v>
      </c>
      <c r="I1234">
        <v>0</v>
      </c>
      <c r="J1234">
        <v>0</v>
      </c>
      <c r="K1234">
        <v>0</v>
      </c>
      <c r="L1234" s="8">
        <v>42346</v>
      </c>
      <c r="M1234" s="8">
        <v>42346</v>
      </c>
    </row>
    <row r="1235" spans="1:13" x14ac:dyDescent="0.25">
      <c r="A1235">
        <v>0</v>
      </c>
      <c r="B1235" s="40">
        <f t="shared" si="70"/>
        <v>43191</v>
      </c>
      <c r="C1235">
        <v>4</v>
      </c>
      <c r="D1235">
        <f t="shared" si="71"/>
        <v>2018</v>
      </c>
      <c r="E1235" t="s">
        <v>441</v>
      </c>
      <c r="F1235" t="s">
        <v>119</v>
      </c>
      <c r="G1235" t="s">
        <v>37</v>
      </c>
      <c r="H1235" t="s">
        <v>423</v>
      </c>
      <c r="I1235">
        <v>111</v>
      </c>
      <c r="J1235">
        <v>50</v>
      </c>
      <c r="K1235">
        <v>161</v>
      </c>
      <c r="L1235" s="8">
        <v>55320</v>
      </c>
      <c r="M1235" s="8">
        <v>55481</v>
      </c>
    </row>
    <row r="1236" spans="1:13" x14ac:dyDescent="0.25">
      <c r="A1236">
        <v>0</v>
      </c>
      <c r="B1236" s="40">
        <f t="shared" si="70"/>
        <v>43191</v>
      </c>
      <c r="C1236">
        <v>4</v>
      </c>
      <c r="D1236">
        <f t="shared" si="71"/>
        <v>2018</v>
      </c>
      <c r="E1236" t="s">
        <v>441</v>
      </c>
      <c r="F1236" t="s">
        <v>119</v>
      </c>
      <c r="G1236" t="s">
        <v>37</v>
      </c>
      <c r="H1236" t="s">
        <v>424</v>
      </c>
      <c r="I1236">
        <v>0</v>
      </c>
      <c r="J1236">
        <v>0</v>
      </c>
      <c r="K1236">
        <v>0</v>
      </c>
      <c r="L1236" s="8">
        <v>22532</v>
      </c>
      <c r="M1236" s="8">
        <v>22532</v>
      </c>
    </row>
    <row r="1237" spans="1:13" x14ac:dyDescent="0.25">
      <c r="A1237">
        <v>0</v>
      </c>
      <c r="B1237" s="40">
        <f t="shared" si="70"/>
        <v>43191</v>
      </c>
      <c r="C1237">
        <v>4</v>
      </c>
      <c r="D1237">
        <f t="shared" si="71"/>
        <v>2018</v>
      </c>
      <c r="E1237" t="s">
        <v>441</v>
      </c>
      <c r="F1237" t="s">
        <v>334</v>
      </c>
      <c r="G1237" t="s">
        <v>37</v>
      </c>
      <c r="H1237" t="s">
        <v>423</v>
      </c>
      <c r="I1237">
        <v>135</v>
      </c>
      <c r="J1237">
        <v>111</v>
      </c>
      <c r="K1237">
        <v>246</v>
      </c>
      <c r="L1237" s="8">
        <v>51171</v>
      </c>
      <c r="M1237" s="8">
        <v>51417</v>
      </c>
    </row>
    <row r="1238" spans="1:13" x14ac:dyDescent="0.25">
      <c r="A1238">
        <v>0</v>
      </c>
      <c r="B1238" s="40">
        <f t="shared" si="70"/>
        <v>43191</v>
      </c>
      <c r="C1238">
        <v>4</v>
      </c>
      <c r="D1238">
        <f t="shared" si="71"/>
        <v>2018</v>
      </c>
      <c r="E1238" t="s">
        <v>441</v>
      </c>
      <c r="F1238" t="s">
        <v>334</v>
      </c>
      <c r="G1238" t="s">
        <v>37</v>
      </c>
      <c r="H1238" t="s">
        <v>424</v>
      </c>
      <c r="I1238">
        <v>0</v>
      </c>
      <c r="J1238">
        <v>0</v>
      </c>
      <c r="K1238">
        <v>0</v>
      </c>
      <c r="L1238" s="8">
        <v>22169</v>
      </c>
      <c r="M1238" s="8">
        <v>22169</v>
      </c>
    </row>
    <row r="1239" spans="1:13" x14ac:dyDescent="0.25">
      <c r="A1239">
        <v>0</v>
      </c>
      <c r="B1239" s="40">
        <f t="shared" si="70"/>
        <v>43191</v>
      </c>
      <c r="C1239">
        <v>4</v>
      </c>
      <c r="D1239">
        <f t="shared" si="71"/>
        <v>2018</v>
      </c>
      <c r="E1239" t="s">
        <v>441</v>
      </c>
      <c r="F1239" t="s">
        <v>335</v>
      </c>
      <c r="G1239" t="s">
        <v>37</v>
      </c>
      <c r="H1239" t="s">
        <v>423</v>
      </c>
      <c r="I1239" s="8">
        <v>1056</v>
      </c>
      <c r="J1239">
        <v>688</v>
      </c>
      <c r="K1239" s="8">
        <v>1744</v>
      </c>
      <c r="L1239" s="8">
        <v>313391</v>
      </c>
      <c r="M1239" s="8">
        <v>315135</v>
      </c>
    </row>
    <row r="1240" spans="1:13" x14ac:dyDescent="0.25">
      <c r="A1240">
        <v>0</v>
      </c>
      <c r="B1240" s="40">
        <f t="shared" si="70"/>
        <v>43191</v>
      </c>
      <c r="C1240">
        <v>4</v>
      </c>
      <c r="D1240">
        <f t="shared" si="71"/>
        <v>2018</v>
      </c>
      <c r="E1240" t="s">
        <v>441</v>
      </c>
      <c r="F1240" t="s">
        <v>335</v>
      </c>
      <c r="G1240" t="s">
        <v>37</v>
      </c>
      <c r="H1240" t="s">
        <v>424</v>
      </c>
      <c r="I1240">
        <v>0</v>
      </c>
      <c r="J1240">
        <v>0</v>
      </c>
      <c r="K1240">
        <v>0</v>
      </c>
      <c r="L1240" s="8">
        <v>81126</v>
      </c>
      <c r="M1240" s="8">
        <v>81126</v>
      </c>
    </row>
    <row r="1241" spans="1:13" x14ac:dyDescent="0.25">
      <c r="A1241">
        <v>0</v>
      </c>
      <c r="B1241" s="40">
        <f t="shared" si="70"/>
        <v>43191</v>
      </c>
      <c r="C1241">
        <v>4</v>
      </c>
      <c r="D1241">
        <f t="shared" si="71"/>
        <v>2018</v>
      </c>
      <c r="E1241" t="s">
        <v>441</v>
      </c>
      <c r="F1241" t="s">
        <v>44</v>
      </c>
      <c r="G1241" t="s">
        <v>37</v>
      </c>
      <c r="H1241" t="s">
        <v>423</v>
      </c>
      <c r="I1241">
        <v>2</v>
      </c>
      <c r="J1241">
        <v>1</v>
      </c>
      <c r="K1241">
        <v>3</v>
      </c>
      <c r="L1241" s="8">
        <v>2467</v>
      </c>
      <c r="M1241" s="8">
        <v>2470</v>
      </c>
    </row>
    <row r="1242" spans="1:13" x14ac:dyDescent="0.25">
      <c r="A1242">
        <v>0</v>
      </c>
      <c r="B1242" s="40">
        <f t="shared" si="70"/>
        <v>43191</v>
      </c>
      <c r="C1242">
        <v>4</v>
      </c>
      <c r="D1242">
        <f t="shared" si="71"/>
        <v>2018</v>
      </c>
      <c r="E1242" t="s">
        <v>441</v>
      </c>
      <c r="F1242" t="s">
        <v>44</v>
      </c>
      <c r="G1242" t="s">
        <v>37</v>
      </c>
      <c r="H1242" t="s">
        <v>424</v>
      </c>
      <c r="I1242">
        <v>0</v>
      </c>
      <c r="J1242">
        <v>0</v>
      </c>
      <c r="K1242">
        <v>0</v>
      </c>
      <c r="L1242" s="8">
        <v>1604</v>
      </c>
      <c r="M1242" s="8">
        <v>1604</v>
      </c>
    </row>
    <row r="1243" spans="1:13" x14ac:dyDescent="0.25">
      <c r="A1243">
        <v>0</v>
      </c>
      <c r="B1243" s="40">
        <f t="shared" si="70"/>
        <v>43191</v>
      </c>
      <c r="C1243">
        <v>4</v>
      </c>
      <c r="D1243">
        <f t="shared" si="71"/>
        <v>2018</v>
      </c>
      <c r="E1243" t="s">
        <v>441</v>
      </c>
      <c r="F1243" t="s">
        <v>336</v>
      </c>
      <c r="G1243" t="s">
        <v>37</v>
      </c>
      <c r="H1243" t="s">
        <v>423</v>
      </c>
      <c r="I1243">
        <v>66</v>
      </c>
      <c r="J1243">
        <v>83</v>
      </c>
      <c r="K1243">
        <v>149</v>
      </c>
      <c r="L1243" s="8">
        <v>72839</v>
      </c>
      <c r="M1243" s="8">
        <v>72988</v>
      </c>
    </row>
    <row r="1244" spans="1:13" x14ac:dyDescent="0.25">
      <c r="A1244">
        <v>0</v>
      </c>
      <c r="B1244" s="40">
        <f t="shared" ref="B1244:B1307" si="72">DATE(D1244,C1244,1)</f>
        <v>43191</v>
      </c>
      <c r="C1244">
        <v>4</v>
      </c>
      <c r="D1244">
        <f t="shared" ref="D1244:D1307" si="73">VALUE(RIGHT(E1244,4))</f>
        <v>2018</v>
      </c>
      <c r="E1244" t="s">
        <v>441</v>
      </c>
      <c r="F1244" t="s">
        <v>336</v>
      </c>
      <c r="G1244" t="s">
        <v>37</v>
      </c>
      <c r="H1244" t="s">
        <v>424</v>
      </c>
      <c r="I1244">
        <v>0</v>
      </c>
      <c r="J1244">
        <v>0</v>
      </c>
      <c r="K1244">
        <v>0</v>
      </c>
      <c r="L1244" s="8">
        <v>29318</v>
      </c>
      <c r="M1244" s="8">
        <v>29318</v>
      </c>
    </row>
    <row r="1245" spans="1:13" x14ac:dyDescent="0.25">
      <c r="A1245">
        <v>0</v>
      </c>
      <c r="B1245" s="40">
        <f t="shared" si="72"/>
        <v>43191</v>
      </c>
      <c r="C1245">
        <v>4</v>
      </c>
      <c r="D1245">
        <f t="shared" si="73"/>
        <v>2018</v>
      </c>
      <c r="E1245" t="s">
        <v>441</v>
      </c>
      <c r="F1245" t="s">
        <v>125</v>
      </c>
      <c r="G1245" t="s">
        <v>37</v>
      </c>
      <c r="H1245" t="s">
        <v>423</v>
      </c>
      <c r="I1245">
        <v>44</v>
      </c>
      <c r="J1245">
        <v>28</v>
      </c>
      <c r="K1245">
        <v>72</v>
      </c>
      <c r="L1245" s="8">
        <v>28449</v>
      </c>
      <c r="M1245" s="8">
        <v>28521</v>
      </c>
    </row>
    <row r="1246" spans="1:13" x14ac:dyDescent="0.25">
      <c r="A1246">
        <v>0</v>
      </c>
      <c r="B1246" s="40">
        <f t="shared" si="72"/>
        <v>43191</v>
      </c>
      <c r="C1246">
        <v>4</v>
      </c>
      <c r="D1246">
        <f t="shared" si="73"/>
        <v>2018</v>
      </c>
      <c r="E1246" t="s">
        <v>441</v>
      </c>
      <c r="F1246" t="s">
        <v>125</v>
      </c>
      <c r="G1246" t="s">
        <v>37</v>
      </c>
      <c r="H1246" t="s">
        <v>424</v>
      </c>
      <c r="I1246">
        <v>0</v>
      </c>
      <c r="J1246">
        <v>0</v>
      </c>
      <c r="K1246">
        <v>0</v>
      </c>
      <c r="L1246" s="8">
        <v>12440</v>
      </c>
      <c r="M1246" s="8">
        <v>12440</v>
      </c>
    </row>
    <row r="1247" spans="1:13" x14ac:dyDescent="0.25">
      <c r="A1247">
        <v>1</v>
      </c>
      <c r="B1247" s="40">
        <f t="shared" si="72"/>
        <v>43191</v>
      </c>
      <c r="C1247">
        <v>4</v>
      </c>
      <c r="D1247">
        <f t="shared" si="73"/>
        <v>2018</v>
      </c>
      <c r="E1247" t="s">
        <v>441</v>
      </c>
      <c r="F1247" t="s">
        <v>337</v>
      </c>
      <c r="G1247" t="s">
        <v>37</v>
      </c>
      <c r="H1247" t="s">
        <v>423</v>
      </c>
      <c r="I1247">
        <v>2</v>
      </c>
      <c r="J1247">
        <v>3</v>
      </c>
      <c r="K1247">
        <v>5</v>
      </c>
      <c r="L1247" s="8">
        <v>4670</v>
      </c>
      <c r="M1247" s="8">
        <v>4675</v>
      </c>
    </row>
    <row r="1248" spans="1:13" x14ac:dyDescent="0.25">
      <c r="A1248">
        <v>1</v>
      </c>
      <c r="B1248" s="40">
        <f t="shared" si="72"/>
        <v>43191</v>
      </c>
      <c r="C1248">
        <v>4</v>
      </c>
      <c r="D1248">
        <f t="shared" si="73"/>
        <v>2018</v>
      </c>
      <c r="E1248" t="s">
        <v>441</v>
      </c>
      <c r="F1248" t="s">
        <v>337</v>
      </c>
      <c r="G1248" t="s">
        <v>37</v>
      </c>
      <c r="H1248" t="s">
        <v>424</v>
      </c>
      <c r="I1248">
        <v>0</v>
      </c>
      <c r="J1248">
        <v>0</v>
      </c>
      <c r="K1248">
        <v>0</v>
      </c>
      <c r="L1248" s="8">
        <v>3772</v>
      </c>
      <c r="M1248" s="8">
        <v>3772</v>
      </c>
    </row>
    <row r="1249" spans="1:13" x14ac:dyDescent="0.25">
      <c r="A1249">
        <v>0</v>
      </c>
      <c r="B1249" s="40">
        <f t="shared" si="72"/>
        <v>43191</v>
      </c>
      <c r="C1249">
        <v>4</v>
      </c>
      <c r="D1249">
        <f t="shared" si="73"/>
        <v>2018</v>
      </c>
      <c r="E1249" t="s">
        <v>441</v>
      </c>
      <c r="F1249" t="s">
        <v>105</v>
      </c>
      <c r="G1249" t="s">
        <v>37</v>
      </c>
      <c r="H1249" t="s">
        <v>423</v>
      </c>
      <c r="I1249">
        <v>47</v>
      </c>
      <c r="J1249">
        <v>58</v>
      </c>
      <c r="K1249">
        <v>105</v>
      </c>
      <c r="L1249" s="8">
        <v>59013</v>
      </c>
      <c r="M1249" s="8">
        <v>59118</v>
      </c>
    </row>
    <row r="1250" spans="1:13" x14ac:dyDescent="0.25">
      <c r="A1250">
        <v>0</v>
      </c>
      <c r="B1250" s="40">
        <f t="shared" si="72"/>
        <v>43191</v>
      </c>
      <c r="C1250">
        <v>4</v>
      </c>
      <c r="D1250">
        <f t="shared" si="73"/>
        <v>2018</v>
      </c>
      <c r="E1250" t="s">
        <v>441</v>
      </c>
      <c r="F1250" t="s">
        <v>105</v>
      </c>
      <c r="G1250" t="s">
        <v>37</v>
      </c>
      <c r="H1250" t="s">
        <v>424</v>
      </c>
      <c r="I1250">
        <v>0</v>
      </c>
      <c r="J1250">
        <v>0</v>
      </c>
      <c r="K1250">
        <v>0</v>
      </c>
      <c r="L1250" s="8">
        <v>19350</v>
      </c>
      <c r="M1250" s="8">
        <v>19350</v>
      </c>
    </row>
    <row r="1251" spans="1:13" x14ac:dyDescent="0.25">
      <c r="A1251">
        <v>0</v>
      </c>
      <c r="B1251" s="40">
        <f t="shared" si="72"/>
        <v>43191</v>
      </c>
      <c r="C1251">
        <v>4</v>
      </c>
      <c r="D1251">
        <f t="shared" si="73"/>
        <v>2018</v>
      </c>
      <c r="E1251" t="s">
        <v>441</v>
      </c>
      <c r="F1251" t="s">
        <v>338</v>
      </c>
      <c r="G1251" t="s">
        <v>37</v>
      </c>
      <c r="H1251" t="s">
        <v>423</v>
      </c>
      <c r="I1251">
        <v>1</v>
      </c>
      <c r="J1251">
        <v>1</v>
      </c>
      <c r="K1251">
        <v>2</v>
      </c>
      <c r="L1251" s="8">
        <v>1406</v>
      </c>
      <c r="M1251" s="8">
        <v>1408</v>
      </c>
    </row>
    <row r="1252" spans="1:13" x14ac:dyDescent="0.25">
      <c r="A1252">
        <v>0</v>
      </c>
      <c r="B1252" s="40">
        <f t="shared" si="72"/>
        <v>43191</v>
      </c>
      <c r="C1252">
        <v>4</v>
      </c>
      <c r="D1252">
        <f t="shared" si="73"/>
        <v>2018</v>
      </c>
      <c r="E1252" t="s">
        <v>441</v>
      </c>
      <c r="F1252" t="s">
        <v>338</v>
      </c>
      <c r="G1252" t="s">
        <v>37</v>
      </c>
      <c r="H1252" t="s">
        <v>424</v>
      </c>
      <c r="I1252">
        <v>0</v>
      </c>
      <c r="J1252">
        <v>0</v>
      </c>
      <c r="K1252">
        <v>0</v>
      </c>
      <c r="L1252" s="8">
        <v>1001</v>
      </c>
      <c r="M1252" s="8">
        <v>1001</v>
      </c>
    </row>
    <row r="1253" spans="1:13" x14ac:dyDescent="0.25">
      <c r="A1253">
        <v>0</v>
      </c>
      <c r="B1253" s="40">
        <f t="shared" si="72"/>
        <v>43191</v>
      </c>
      <c r="C1253">
        <v>4</v>
      </c>
      <c r="D1253">
        <f t="shared" si="73"/>
        <v>2018</v>
      </c>
      <c r="E1253" t="s">
        <v>441</v>
      </c>
      <c r="F1253" t="s">
        <v>339</v>
      </c>
      <c r="G1253" t="s">
        <v>37</v>
      </c>
      <c r="H1253" t="s">
        <v>423</v>
      </c>
      <c r="I1253">
        <v>33</v>
      </c>
      <c r="J1253">
        <v>53</v>
      </c>
      <c r="K1253">
        <v>86</v>
      </c>
      <c r="L1253" s="8">
        <v>65511</v>
      </c>
      <c r="M1253" s="8">
        <v>65597</v>
      </c>
    </row>
    <row r="1254" spans="1:13" x14ac:dyDescent="0.25">
      <c r="A1254">
        <v>0</v>
      </c>
      <c r="B1254" s="40">
        <f t="shared" si="72"/>
        <v>43191</v>
      </c>
      <c r="C1254">
        <v>4</v>
      </c>
      <c r="D1254">
        <f t="shared" si="73"/>
        <v>2018</v>
      </c>
      <c r="E1254" t="s">
        <v>441</v>
      </c>
      <c r="F1254" t="s">
        <v>339</v>
      </c>
      <c r="G1254" t="s">
        <v>37</v>
      </c>
      <c r="H1254" t="s">
        <v>424</v>
      </c>
      <c r="I1254">
        <v>0</v>
      </c>
      <c r="J1254">
        <v>0</v>
      </c>
      <c r="K1254">
        <v>0</v>
      </c>
      <c r="L1254" s="8">
        <v>27242</v>
      </c>
      <c r="M1254" s="8">
        <v>27242</v>
      </c>
    </row>
    <row r="1255" spans="1:13" x14ac:dyDescent="0.25">
      <c r="A1255">
        <v>0</v>
      </c>
      <c r="B1255" s="40">
        <f t="shared" si="72"/>
        <v>43191</v>
      </c>
      <c r="C1255">
        <v>4</v>
      </c>
      <c r="D1255">
        <f t="shared" si="73"/>
        <v>2018</v>
      </c>
      <c r="E1255" t="s">
        <v>441</v>
      </c>
      <c r="F1255" t="s">
        <v>425</v>
      </c>
      <c r="G1255" t="s">
        <v>37</v>
      </c>
      <c r="H1255" t="s">
        <v>423</v>
      </c>
      <c r="I1255">
        <v>64</v>
      </c>
      <c r="J1255">
        <v>62</v>
      </c>
      <c r="K1255">
        <v>126</v>
      </c>
      <c r="L1255" s="8">
        <v>48118</v>
      </c>
      <c r="M1255" s="8">
        <v>48244</v>
      </c>
    </row>
    <row r="1256" spans="1:13" x14ac:dyDescent="0.25">
      <c r="A1256">
        <v>0</v>
      </c>
      <c r="B1256" s="40">
        <f t="shared" si="72"/>
        <v>43191</v>
      </c>
      <c r="C1256">
        <v>4</v>
      </c>
      <c r="D1256">
        <f t="shared" si="73"/>
        <v>2018</v>
      </c>
      <c r="E1256" t="s">
        <v>441</v>
      </c>
      <c r="F1256" t="s">
        <v>425</v>
      </c>
      <c r="G1256" t="s">
        <v>37</v>
      </c>
      <c r="H1256" t="s">
        <v>424</v>
      </c>
      <c r="I1256">
        <v>0</v>
      </c>
      <c r="J1256">
        <v>0</v>
      </c>
      <c r="K1256">
        <v>0</v>
      </c>
      <c r="L1256" s="8">
        <v>21064</v>
      </c>
      <c r="M1256" s="8">
        <v>21064</v>
      </c>
    </row>
    <row r="1257" spans="1:13" x14ac:dyDescent="0.25">
      <c r="A1257">
        <v>0</v>
      </c>
      <c r="B1257" s="40">
        <f t="shared" si="72"/>
        <v>43191</v>
      </c>
      <c r="C1257">
        <v>4</v>
      </c>
      <c r="D1257">
        <f t="shared" si="73"/>
        <v>2018</v>
      </c>
      <c r="E1257" t="s">
        <v>441</v>
      </c>
      <c r="F1257" t="s">
        <v>341</v>
      </c>
      <c r="G1257" t="s">
        <v>37</v>
      </c>
      <c r="H1257" t="s">
        <v>423</v>
      </c>
      <c r="I1257">
        <v>207</v>
      </c>
      <c r="J1257">
        <v>195</v>
      </c>
      <c r="K1257">
        <v>402</v>
      </c>
      <c r="L1257" s="8">
        <v>65331</v>
      </c>
      <c r="M1257" s="8">
        <v>65733</v>
      </c>
    </row>
    <row r="1258" spans="1:13" x14ac:dyDescent="0.25">
      <c r="A1258">
        <v>0</v>
      </c>
      <c r="B1258" s="40">
        <f t="shared" si="72"/>
        <v>43191</v>
      </c>
      <c r="C1258">
        <v>4</v>
      </c>
      <c r="D1258">
        <f t="shared" si="73"/>
        <v>2018</v>
      </c>
      <c r="E1258" t="s">
        <v>441</v>
      </c>
      <c r="F1258" t="s">
        <v>341</v>
      </c>
      <c r="G1258" t="s">
        <v>37</v>
      </c>
      <c r="H1258" t="s">
        <v>424</v>
      </c>
      <c r="I1258">
        <v>0</v>
      </c>
      <c r="J1258">
        <v>0</v>
      </c>
      <c r="K1258">
        <v>0</v>
      </c>
      <c r="L1258" s="8">
        <v>21944</v>
      </c>
      <c r="M1258" s="8">
        <v>21944</v>
      </c>
    </row>
    <row r="1259" spans="1:13" x14ac:dyDescent="0.25">
      <c r="A1259">
        <v>0</v>
      </c>
      <c r="B1259" s="40">
        <f t="shared" si="72"/>
        <v>43191</v>
      </c>
      <c r="C1259">
        <v>4</v>
      </c>
      <c r="D1259">
        <f t="shared" si="73"/>
        <v>2018</v>
      </c>
      <c r="E1259" t="s">
        <v>441</v>
      </c>
      <c r="F1259" t="s">
        <v>126</v>
      </c>
      <c r="G1259" t="s">
        <v>37</v>
      </c>
      <c r="H1259" t="s">
        <v>423</v>
      </c>
      <c r="I1259">
        <v>151</v>
      </c>
      <c r="J1259">
        <v>100</v>
      </c>
      <c r="K1259">
        <v>251</v>
      </c>
      <c r="L1259" s="8">
        <v>25412</v>
      </c>
      <c r="M1259" s="8">
        <v>25663</v>
      </c>
    </row>
    <row r="1260" spans="1:13" x14ac:dyDescent="0.25">
      <c r="A1260">
        <v>0</v>
      </c>
      <c r="B1260" s="40">
        <f t="shared" si="72"/>
        <v>43191</v>
      </c>
      <c r="C1260">
        <v>4</v>
      </c>
      <c r="D1260">
        <f t="shared" si="73"/>
        <v>2018</v>
      </c>
      <c r="E1260" t="s">
        <v>441</v>
      </c>
      <c r="F1260" t="s">
        <v>126</v>
      </c>
      <c r="G1260" t="s">
        <v>37</v>
      </c>
      <c r="H1260" t="s">
        <v>424</v>
      </c>
      <c r="I1260">
        <v>0</v>
      </c>
      <c r="J1260">
        <v>0</v>
      </c>
      <c r="K1260">
        <v>0</v>
      </c>
      <c r="L1260" s="8">
        <v>9993</v>
      </c>
      <c r="M1260" s="8">
        <v>9993</v>
      </c>
    </row>
    <row r="1261" spans="1:13" x14ac:dyDescent="0.25">
      <c r="A1261">
        <v>0</v>
      </c>
      <c r="B1261" s="40">
        <f t="shared" si="72"/>
        <v>43191</v>
      </c>
      <c r="C1261">
        <v>4</v>
      </c>
      <c r="D1261">
        <f t="shared" si="73"/>
        <v>2018</v>
      </c>
      <c r="E1261" t="s">
        <v>441</v>
      </c>
      <c r="F1261" t="s">
        <v>342</v>
      </c>
      <c r="G1261" t="s">
        <v>37</v>
      </c>
      <c r="H1261" t="s">
        <v>423</v>
      </c>
      <c r="I1261" s="8">
        <v>12671</v>
      </c>
      <c r="J1261" s="8">
        <v>5495</v>
      </c>
      <c r="K1261" s="8">
        <v>18166</v>
      </c>
      <c r="L1261" s="8">
        <v>1379805</v>
      </c>
      <c r="M1261" s="8">
        <v>1397971</v>
      </c>
    </row>
    <row r="1262" spans="1:13" x14ac:dyDescent="0.25">
      <c r="A1262">
        <v>0</v>
      </c>
      <c r="B1262" s="40">
        <f t="shared" si="72"/>
        <v>43191</v>
      </c>
      <c r="C1262">
        <v>4</v>
      </c>
      <c r="D1262">
        <f t="shared" si="73"/>
        <v>2018</v>
      </c>
      <c r="E1262" t="s">
        <v>441</v>
      </c>
      <c r="F1262" t="s">
        <v>342</v>
      </c>
      <c r="G1262" t="s">
        <v>37</v>
      </c>
      <c r="H1262" t="s">
        <v>424</v>
      </c>
      <c r="I1262">
        <v>8</v>
      </c>
      <c r="J1262">
        <v>1</v>
      </c>
      <c r="K1262">
        <v>9</v>
      </c>
      <c r="L1262" s="8">
        <v>185970</v>
      </c>
      <c r="M1262" s="8">
        <v>185979</v>
      </c>
    </row>
    <row r="1263" spans="1:13" x14ac:dyDescent="0.25">
      <c r="A1263">
        <v>0</v>
      </c>
      <c r="B1263" s="40">
        <f t="shared" si="72"/>
        <v>43191</v>
      </c>
      <c r="C1263">
        <v>4</v>
      </c>
      <c r="D1263">
        <f t="shared" si="73"/>
        <v>2018</v>
      </c>
      <c r="E1263" t="s">
        <v>441</v>
      </c>
      <c r="F1263" t="s">
        <v>343</v>
      </c>
      <c r="G1263" t="s">
        <v>37</v>
      </c>
      <c r="H1263" t="s">
        <v>423</v>
      </c>
      <c r="I1263">
        <v>832</v>
      </c>
      <c r="J1263">
        <v>462</v>
      </c>
      <c r="K1263" s="8">
        <v>1294</v>
      </c>
      <c r="L1263" s="8">
        <v>183621</v>
      </c>
      <c r="M1263" s="8">
        <v>184915</v>
      </c>
    </row>
    <row r="1264" spans="1:13" x14ac:dyDescent="0.25">
      <c r="A1264">
        <v>0</v>
      </c>
      <c r="B1264" s="40">
        <f t="shared" si="72"/>
        <v>43191</v>
      </c>
      <c r="C1264">
        <v>4</v>
      </c>
      <c r="D1264">
        <f t="shared" si="73"/>
        <v>2018</v>
      </c>
      <c r="E1264" t="s">
        <v>441</v>
      </c>
      <c r="F1264" t="s">
        <v>343</v>
      </c>
      <c r="G1264" t="s">
        <v>37</v>
      </c>
      <c r="H1264" t="s">
        <v>424</v>
      </c>
      <c r="I1264">
        <v>1</v>
      </c>
      <c r="J1264">
        <v>0</v>
      </c>
      <c r="K1264">
        <v>1</v>
      </c>
      <c r="L1264" s="8">
        <v>54934</v>
      </c>
      <c r="M1264" s="8">
        <v>54935</v>
      </c>
    </row>
    <row r="1265" spans="1:13" x14ac:dyDescent="0.25">
      <c r="A1265">
        <v>0</v>
      </c>
      <c r="B1265" s="40">
        <f t="shared" si="72"/>
        <v>43191</v>
      </c>
      <c r="C1265">
        <v>4</v>
      </c>
      <c r="D1265">
        <f t="shared" si="73"/>
        <v>2018</v>
      </c>
      <c r="E1265" t="s">
        <v>441</v>
      </c>
      <c r="F1265" t="s">
        <v>344</v>
      </c>
      <c r="G1265" t="s">
        <v>37</v>
      </c>
      <c r="H1265" t="s">
        <v>423</v>
      </c>
      <c r="I1265">
        <v>55</v>
      </c>
      <c r="J1265">
        <v>38</v>
      </c>
      <c r="K1265">
        <v>93</v>
      </c>
      <c r="L1265" s="8">
        <v>30522</v>
      </c>
      <c r="M1265" s="8">
        <v>30615</v>
      </c>
    </row>
    <row r="1266" spans="1:13" x14ac:dyDescent="0.25">
      <c r="A1266">
        <v>0</v>
      </c>
      <c r="B1266" s="40">
        <f t="shared" si="72"/>
        <v>43191</v>
      </c>
      <c r="C1266">
        <v>4</v>
      </c>
      <c r="D1266">
        <f t="shared" si="73"/>
        <v>2018</v>
      </c>
      <c r="E1266" t="s">
        <v>441</v>
      </c>
      <c r="F1266" t="s">
        <v>344</v>
      </c>
      <c r="G1266" t="s">
        <v>37</v>
      </c>
      <c r="H1266" t="s">
        <v>424</v>
      </c>
      <c r="I1266">
        <v>0</v>
      </c>
      <c r="J1266">
        <v>0</v>
      </c>
      <c r="K1266">
        <v>0</v>
      </c>
      <c r="L1266" s="8">
        <v>14960</v>
      </c>
      <c r="M1266" s="8">
        <v>14960</v>
      </c>
    </row>
    <row r="1267" spans="1:13" x14ac:dyDescent="0.25">
      <c r="A1267">
        <v>0</v>
      </c>
      <c r="B1267" s="40">
        <f t="shared" si="72"/>
        <v>43191</v>
      </c>
      <c r="C1267">
        <v>4</v>
      </c>
      <c r="D1267">
        <f t="shared" si="73"/>
        <v>2018</v>
      </c>
      <c r="E1267" t="s">
        <v>441</v>
      </c>
      <c r="F1267" t="s">
        <v>345</v>
      </c>
      <c r="G1267" t="s">
        <v>37</v>
      </c>
      <c r="H1267" t="s">
        <v>423</v>
      </c>
      <c r="I1267">
        <v>27</v>
      </c>
      <c r="J1267">
        <v>32</v>
      </c>
      <c r="K1267">
        <v>59</v>
      </c>
      <c r="L1267" s="8">
        <v>15597</v>
      </c>
      <c r="M1267" s="8">
        <v>15656</v>
      </c>
    </row>
    <row r="1268" spans="1:13" x14ac:dyDescent="0.25">
      <c r="A1268">
        <v>0</v>
      </c>
      <c r="B1268" s="40">
        <f t="shared" si="72"/>
        <v>43191</v>
      </c>
      <c r="C1268">
        <v>4</v>
      </c>
      <c r="D1268">
        <f t="shared" si="73"/>
        <v>2018</v>
      </c>
      <c r="E1268" t="s">
        <v>441</v>
      </c>
      <c r="F1268" t="s">
        <v>345</v>
      </c>
      <c r="G1268" t="s">
        <v>37</v>
      </c>
      <c r="H1268" t="s">
        <v>424</v>
      </c>
      <c r="I1268">
        <v>0</v>
      </c>
      <c r="J1268">
        <v>0</v>
      </c>
      <c r="K1268">
        <v>0</v>
      </c>
      <c r="L1268" s="8">
        <v>8451</v>
      </c>
      <c r="M1268" s="8">
        <v>8451</v>
      </c>
    </row>
    <row r="1269" spans="1:13" x14ac:dyDescent="0.25">
      <c r="A1269">
        <v>0</v>
      </c>
      <c r="B1269" s="40">
        <f t="shared" si="72"/>
        <v>43191</v>
      </c>
      <c r="C1269">
        <v>4</v>
      </c>
      <c r="D1269">
        <f t="shared" si="73"/>
        <v>2018</v>
      </c>
      <c r="E1269" t="s">
        <v>441</v>
      </c>
      <c r="F1269" t="s">
        <v>346</v>
      </c>
      <c r="G1269" t="s">
        <v>37</v>
      </c>
      <c r="H1269" t="s">
        <v>423</v>
      </c>
      <c r="I1269">
        <v>89</v>
      </c>
      <c r="J1269">
        <v>66</v>
      </c>
      <c r="K1269">
        <v>155</v>
      </c>
      <c r="L1269" s="8">
        <v>59657</v>
      </c>
      <c r="M1269" s="8">
        <v>59812</v>
      </c>
    </row>
    <row r="1270" spans="1:13" x14ac:dyDescent="0.25">
      <c r="A1270">
        <v>0</v>
      </c>
      <c r="B1270" s="40">
        <f t="shared" si="72"/>
        <v>43191</v>
      </c>
      <c r="C1270">
        <v>4</v>
      </c>
      <c r="D1270">
        <f t="shared" si="73"/>
        <v>2018</v>
      </c>
      <c r="E1270" t="s">
        <v>441</v>
      </c>
      <c r="F1270" t="s">
        <v>346</v>
      </c>
      <c r="G1270" t="s">
        <v>37</v>
      </c>
      <c r="H1270" t="s">
        <v>424</v>
      </c>
      <c r="I1270">
        <v>0</v>
      </c>
      <c r="J1270">
        <v>0</v>
      </c>
      <c r="K1270">
        <v>0</v>
      </c>
      <c r="L1270" s="8">
        <v>26639</v>
      </c>
      <c r="M1270" s="8">
        <v>26639</v>
      </c>
    </row>
    <row r="1271" spans="1:13" x14ac:dyDescent="0.25">
      <c r="A1271">
        <v>1</v>
      </c>
      <c r="B1271" s="40">
        <f t="shared" si="72"/>
        <v>43191</v>
      </c>
      <c r="C1271">
        <v>4</v>
      </c>
      <c r="D1271">
        <f t="shared" si="73"/>
        <v>2018</v>
      </c>
      <c r="E1271" t="s">
        <v>441</v>
      </c>
      <c r="F1271" t="s">
        <v>53</v>
      </c>
      <c r="G1271" t="s">
        <v>37</v>
      </c>
      <c r="H1271" t="s">
        <v>423</v>
      </c>
      <c r="I1271">
        <v>5</v>
      </c>
      <c r="J1271">
        <v>7</v>
      </c>
      <c r="K1271">
        <v>12</v>
      </c>
      <c r="L1271" s="8">
        <v>8100</v>
      </c>
      <c r="M1271" s="8">
        <v>8112</v>
      </c>
    </row>
    <row r="1272" spans="1:13" x14ac:dyDescent="0.25">
      <c r="A1272">
        <v>1</v>
      </c>
      <c r="B1272" s="40">
        <f t="shared" si="72"/>
        <v>43191</v>
      </c>
      <c r="C1272">
        <v>4</v>
      </c>
      <c r="D1272">
        <f t="shared" si="73"/>
        <v>2018</v>
      </c>
      <c r="E1272" t="s">
        <v>441</v>
      </c>
      <c r="F1272" t="s">
        <v>53</v>
      </c>
      <c r="G1272" t="s">
        <v>37</v>
      </c>
      <c r="H1272" t="s">
        <v>424</v>
      </c>
      <c r="I1272">
        <v>0</v>
      </c>
      <c r="J1272">
        <v>0</v>
      </c>
      <c r="K1272">
        <v>0</v>
      </c>
      <c r="L1272" s="8">
        <v>4829</v>
      </c>
      <c r="M1272" s="8">
        <v>4829</v>
      </c>
    </row>
    <row r="1273" spans="1:13" x14ac:dyDescent="0.25">
      <c r="A1273">
        <v>0</v>
      </c>
      <c r="B1273" s="40">
        <f t="shared" si="72"/>
        <v>43191</v>
      </c>
      <c r="C1273">
        <v>4</v>
      </c>
      <c r="D1273">
        <f t="shared" si="73"/>
        <v>2018</v>
      </c>
      <c r="E1273" t="s">
        <v>441</v>
      </c>
      <c r="F1273" t="s">
        <v>347</v>
      </c>
      <c r="G1273" t="s">
        <v>37</v>
      </c>
      <c r="H1273" t="s">
        <v>423</v>
      </c>
      <c r="I1273">
        <v>104</v>
      </c>
      <c r="J1273">
        <v>82</v>
      </c>
      <c r="K1273">
        <v>186</v>
      </c>
      <c r="L1273" s="8">
        <v>47551</v>
      </c>
      <c r="M1273" s="8">
        <v>47737</v>
      </c>
    </row>
    <row r="1274" spans="1:13" x14ac:dyDescent="0.25">
      <c r="A1274">
        <v>0</v>
      </c>
      <c r="B1274" s="40">
        <f t="shared" si="72"/>
        <v>43191</v>
      </c>
      <c r="C1274">
        <v>4</v>
      </c>
      <c r="D1274">
        <f t="shared" si="73"/>
        <v>2018</v>
      </c>
      <c r="E1274" t="s">
        <v>441</v>
      </c>
      <c r="F1274" t="s">
        <v>347</v>
      </c>
      <c r="G1274" t="s">
        <v>37</v>
      </c>
      <c r="H1274" t="s">
        <v>424</v>
      </c>
      <c r="I1274">
        <v>0</v>
      </c>
      <c r="J1274">
        <v>0</v>
      </c>
      <c r="K1274">
        <v>0</v>
      </c>
      <c r="L1274" s="8">
        <v>20878</v>
      </c>
      <c r="M1274" s="8">
        <v>20878</v>
      </c>
    </row>
    <row r="1275" spans="1:13" x14ac:dyDescent="0.25">
      <c r="A1275">
        <v>0</v>
      </c>
      <c r="B1275" s="40">
        <f t="shared" si="72"/>
        <v>43191</v>
      </c>
      <c r="C1275">
        <v>4</v>
      </c>
      <c r="D1275">
        <f t="shared" si="73"/>
        <v>2018</v>
      </c>
      <c r="E1275" t="s">
        <v>441</v>
      </c>
      <c r="F1275" t="s">
        <v>348</v>
      </c>
      <c r="G1275" t="s">
        <v>37</v>
      </c>
      <c r="H1275" t="s">
        <v>423</v>
      </c>
      <c r="I1275">
        <v>11</v>
      </c>
      <c r="J1275">
        <v>21</v>
      </c>
      <c r="K1275">
        <v>32</v>
      </c>
      <c r="L1275" s="8">
        <v>27195</v>
      </c>
      <c r="M1275" s="8">
        <v>27227</v>
      </c>
    </row>
    <row r="1276" spans="1:13" x14ac:dyDescent="0.25">
      <c r="A1276">
        <v>0</v>
      </c>
      <c r="B1276" s="40">
        <f t="shared" si="72"/>
        <v>43191</v>
      </c>
      <c r="C1276">
        <v>4</v>
      </c>
      <c r="D1276">
        <f t="shared" si="73"/>
        <v>2018</v>
      </c>
      <c r="E1276" t="s">
        <v>441</v>
      </c>
      <c r="F1276" t="s">
        <v>348</v>
      </c>
      <c r="G1276" t="s">
        <v>37</v>
      </c>
      <c r="H1276" t="s">
        <v>424</v>
      </c>
      <c r="I1276">
        <v>0</v>
      </c>
      <c r="J1276">
        <v>0</v>
      </c>
      <c r="K1276">
        <v>0</v>
      </c>
      <c r="L1276" s="8">
        <v>17345</v>
      </c>
      <c r="M1276" s="8">
        <v>17345</v>
      </c>
    </row>
    <row r="1277" spans="1:13" x14ac:dyDescent="0.25">
      <c r="A1277">
        <v>0</v>
      </c>
      <c r="B1277" s="40">
        <f t="shared" si="72"/>
        <v>43191</v>
      </c>
      <c r="C1277">
        <v>4</v>
      </c>
      <c r="D1277">
        <f t="shared" si="73"/>
        <v>2018</v>
      </c>
      <c r="E1277" t="s">
        <v>441</v>
      </c>
      <c r="F1277" t="s">
        <v>349</v>
      </c>
      <c r="G1277" t="s">
        <v>37</v>
      </c>
      <c r="H1277" t="s">
        <v>423</v>
      </c>
      <c r="I1277">
        <v>24</v>
      </c>
      <c r="J1277">
        <v>22</v>
      </c>
      <c r="K1277">
        <v>46</v>
      </c>
      <c r="L1277" s="8">
        <v>16148</v>
      </c>
      <c r="M1277" s="8">
        <v>16194</v>
      </c>
    </row>
    <row r="1278" spans="1:13" x14ac:dyDescent="0.25">
      <c r="A1278">
        <v>0</v>
      </c>
      <c r="B1278" s="40">
        <f t="shared" si="72"/>
        <v>43191</v>
      </c>
      <c r="C1278">
        <v>4</v>
      </c>
      <c r="D1278">
        <f t="shared" si="73"/>
        <v>2018</v>
      </c>
      <c r="E1278" t="s">
        <v>441</v>
      </c>
      <c r="F1278" t="s">
        <v>349</v>
      </c>
      <c r="G1278" t="s">
        <v>37</v>
      </c>
      <c r="H1278" t="s">
        <v>424</v>
      </c>
      <c r="I1278">
        <v>0</v>
      </c>
      <c r="J1278">
        <v>0</v>
      </c>
      <c r="K1278">
        <v>0</v>
      </c>
      <c r="L1278" s="8">
        <v>7968</v>
      </c>
      <c r="M1278" s="8">
        <v>7968</v>
      </c>
    </row>
    <row r="1279" spans="1:13" x14ac:dyDescent="0.25">
      <c r="A1279">
        <v>0</v>
      </c>
      <c r="B1279" s="40">
        <f t="shared" si="72"/>
        <v>43191</v>
      </c>
      <c r="C1279">
        <v>4</v>
      </c>
      <c r="D1279">
        <f t="shared" si="73"/>
        <v>2018</v>
      </c>
      <c r="E1279" t="s">
        <v>441</v>
      </c>
      <c r="F1279" t="s">
        <v>426</v>
      </c>
      <c r="G1279" t="s">
        <v>37</v>
      </c>
      <c r="H1279" t="s">
        <v>423</v>
      </c>
      <c r="I1279">
        <v>4</v>
      </c>
      <c r="J1279">
        <v>4</v>
      </c>
      <c r="K1279">
        <v>8</v>
      </c>
      <c r="L1279" s="8">
        <v>9940</v>
      </c>
      <c r="M1279" s="8">
        <v>9948</v>
      </c>
    </row>
    <row r="1280" spans="1:13" x14ac:dyDescent="0.25">
      <c r="A1280">
        <v>0</v>
      </c>
      <c r="B1280" s="40">
        <f t="shared" si="72"/>
        <v>43191</v>
      </c>
      <c r="C1280">
        <v>4</v>
      </c>
      <c r="D1280">
        <f t="shared" si="73"/>
        <v>2018</v>
      </c>
      <c r="E1280" t="s">
        <v>441</v>
      </c>
      <c r="F1280" t="s">
        <v>426</v>
      </c>
      <c r="G1280" t="s">
        <v>37</v>
      </c>
      <c r="H1280" t="s">
        <v>424</v>
      </c>
      <c r="I1280">
        <v>0</v>
      </c>
      <c r="J1280">
        <v>0</v>
      </c>
      <c r="K1280">
        <v>0</v>
      </c>
      <c r="L1280" s="8">
        <v>6006</v>
      </c>
      <c r="M1280" s="8">
        <v>6006</v>
      </c>
    </row>
    <row r="1281" spans="1:13" x14ac:dyDescent="0.25">
      <c r="A1281">
        <v>0</v>
      </c>
      <c r="B1281" s="40">
        <f t="shared" si="72"/>
        <v>43191</v>
      </c>
      <c r="C1281">
        <v>4</v>
      </c>
      <c r="D1281">
        <f t="shared" si="73"/>
        <v>2018</v>
      </c>
      <c r="E1281" t="s">
        <v>441</v>
      </c>
      <c r="F1281" t="s">
        <v>350</v>
      </c>
      <c r="G1281" t="s">
        <v>37</v>
      </c>
      <c r="H1281" t="s">
        <v>423</v>
      </c>
      <c r="I1281" s="8">
        <v>1382</v>
      </c>
      <c r="J1281" s="8">
        <v>1204</v>
      </c>
      <c r="K1281" s="8">
        <v>2586</v>
      </c>
      <c r="L1281" s="8">
        <v>549625</v>
      </c>
      <c r="M1281" s="8">
        <v>552211</v>
      </c>
    </row>
    <row r="1282" spans="1:13" x14ac:dyDescent="0.25">
      <c r="A1282">
        <v>0</v>
      </c>
      <c r="B1282" s="40">
        <f t="shared" si="72"/>
        <v>43191</v>
      </c>
      <c r="C1282">
        <v>4</v>
      </c>
      <c r="D1282">
        <f t="shared" si="73"/>
        <v>2018</v>
      </c>
      <c r="E1282" t="s">
        <v>441</v>
      </c>
      <c r="F1282" t="s">
        <v>350</v>
      </c>
      <c r="G1282" t="s">
        <v>37</v>
      </c>
      <c r="H1282" t="s">
        <v>424</v>
      </c>
      <c r="I1282">
        <v>0</v>
      </c>
      <c r="J1282">
        <v>0</v>
      </c>
      <c r="K1282">
        <v>0</v>
      </c>
      <c r="L1282" s="8">
        <v>143213</v>
      </c>
      <c r="M1282" s="8">
        <v>143213</v>
      </c>
    </row>
    <row r="1283" spans="1:13" x14ac:dyDescent="0.25">
      <c r="A1283">
        <v>0</v>
      </c>
      <c r="B1283" s="40">
        <f t="shared" si="72"/>
        <v>43191</v>
      </c>
      <c r="C1283">
        <v>4</v>
      </c>
      <c r="D1283">
        <f t="shared" si="73"/>
        <v>2018</v>
      </c>
      <c r="E1283" t="s">
        <v>441</v>
      </c>
      <c r="F1283" t="s">
        <v>41</v>
      </c>
      <c r="G1283" t="s">
        <v>37</v>
      </c>
      <c r="H1283" t="s">
        <v>423</v>
      </c>
      <c r="I1283">
        <v>157</v>
      </c>
      <c r="J1283">
        <v>55</v>
      </c>
      <c r="K1283">
        <v>212</v>
      </c>
      <c r="L1283" s="8">
        <v>14577</v>
      </c>
      <c r="M1283" s="8">
        <v>14789</v>
      </c>
    </row>
    <row r="1284" spans="1:13" x14ac:dyDescent="0.25">
      <c r="A1284">
        <v>0</v>
      </c>
      <c r="B1284" s="40">
        <f t="shared" si="72"/>
        <v>43191</v>
      </c>
      <c r="C1284">
        <v>4</v>
      </c>
      <c r="D1284">
        <f t="shared" si="73"/>
        <v>2018</v>
      </c>
      <c r="E1284" t="s">
        <v>441</v>
      </c>
      <c r="F1284" t="s">
        <v>41</v>
      </c>
      <c r="G1284" t="s">
        <v>37</v>
      </c>
      <c r="H1284" t="s">
        <v>424</v>
      </c>
      <c r="I1284">
        <v>0</v>
      </c>
      <c r="J1284">
        <v>0</v>
      </c>
      <c r="K1284">
        <v>0</v>
      </c>
      <c r="L1284" s="8">
        <v>5914</v>
      </c>
      <c r="M1284" s="8">
        <v>5914</v>
      </c>
    </row>
    <row r="1285" spans="1:13" x14ac:dyDescent="0.25">
      <c r="A1285">
        <v>0</v>
      </c>
      <c r="B1285" s="40">
        <f t="shared" si="72"/>
        <v>43191</v>
      </c>
      <c r="C1285">
        <v>4</v>
      </c>
      <c r="D1285">
        <f t="shared" si="73"/>
        <v>2018</v>
      </c>
      <c r="E1285" t="s">
        <v>441</v>
      </c>
      <c r="F1285" t="s">
        <v>351</v>
      </c>
      <c r="G1285" t="s">
        <v>37</v>
      </c>
      <c r="H1285" t="s">
        <v>423</v>
      </c>
      <c r="I1285">
        <v>230</v>
      </c>
      <c r="J1285">
        <v>178</v>
      </c>
      <c r="K1285">
        <v>408</v>
      </c>
      <c r="L1285" s="8">
        <v>92961</v>
      </c>
      <c r="M1285" s="8">
        <v>93369</v>
      </c>
    </row>
    <row r="1286" spans="1:13" x14ac:dyDescent="0.25">
      <c r="A1286">
        <v>0</v>
      </c>
      <c r="B1286" s="40">
        <f t="shared" si="72"/>
        <v>43191</v>
      </c>
      <c r="C1286">
        <v>4</v>
      </c>
      <c r="D1286">
        <f t="shared" si="73"/>
        <v>2018</v>
      </c>
      <c r="E1286" t="s">
        <v>441</v>
      </c>
      <c r="F1286" t="s">
        <v>351</v>
      </c>
      <c r="G1286" t="s">
        <v>37</v>
      </c>
      <c r="H1286" t="s">
        <v>424</v>
      </c>
      <c r="I1286">
        <v>1</v>
      </c>
      <c r="J1286">
        <v>0</v>
      </c>
      <c r="K1286">
        <v>1</v>
      </c>
      <c r="L1286" s="8">
        <v>33228</v>
      </c>
      <c r="M1286" s="8">
        <v>33229</v>
      </c>
    </row>
    <row r="1287" spans="1:13" x14ac:dyDescent="0.25">
      <c r="A1287">
        <v>0</v>
      </c>
      <c r="B1287" s="40">
        <f t="shared" si="72"/>
        <v>43191</v>
      </c>
      <c r="C1287">
        <v>4</v>
      </c>
      <c r="D1287">
        <f t="shared" si="73"/>
        <v>2018</v>
      </c>
      <c r="E1287" t="s">
        <v>441</v>
      </c>
      <c r="F1287" t="s">
        <v>352</v>
      </c>
      <c r="G1287" t="s">
        <v>37</v>
      </c>
      <c r="H1287" t="s">
        <v>423</v>
      </c>
      <c r="I1287">
        <v>14</v>
      </c>
      <c r="J1287">
        <v>8</v>
      </c>
      <c r="K1287">
        <v>22</v>
      </c>
      <c r="L1287" s="8">
        <v>8948</v>
      </c>
      <c r="M1287" s="8">
        <v>8970</v>
      </c>
    </row>
    <row r="1288" spans="1:13" x14ac:dyDescent="0.25">
      <c r="A1288">
        <v>0</v>
      </c>
      <c r="B1288" s="40">
        <f t="shared" si="72"/>
        <v>43191</v>
      </c>
      <c r="C1288">
        <v>4</v>
      </c>
      <c r="D1288">
        <f t="shared" si="73"/>
        <v>2018</v>
      </c>
      <c r="E1288" t="s">
        <v>441</v>
      </c>
      <c r="F1288" t="s">
        <v>352</v>
      </c>
      <c r="G1288" t="s">
        <v>37</v>
      </c>
      <c r="H1288" t="s">
        <v>424</v>
      </c>
      <c r="I1288">
        <v>0</v>
      </c>
      <c r="J1288">
        <v>0</v>
      </c>
      <c r="K1288">
        <v>0</v>
      </c>
      <c r="L1288" s="8">
        <v>4114</v>
      </c>
      <c r="M1288" s="8">
        <v>4114</v>
      </c>
    </row>
    <row r="1289" spans="1:13" x14ac:dyDescent="0.25">
      <c r="A1289">
        <v>0</v>
      </c>
      <c r="B1289" s="40">
        <f t="shared" si="72"/>
        <v>43191</v>
      </c>
      <c r="C1289">
        <v>4</v>
      </c>
      <c r="D1289">
        <f t="shared" si="73"/>
        <v>2018</v>
      </c>
      <c r="E1289" t="s">
        <v>441</v>
      </c>
      <c r="F1289" t="s">
        <v>146</v>
      </c>
      <c r="G1289" t="s">
        <v>37</v>
      </c>
      <c r="H1289" t="s">
        <v>423</v>
      </c>
      <c r="I1289" s="8">
        <v>2357</v>
      </c>
      <c r="J1289" s="8">
        <v>1324</v>
      </c>
      <c r="K1289" s="8">
        <v>3681</v>
      </c>
      <c r="L1289" s="8">
        <v>533216</v>
      </c>
      <c r="M1289" s="8">
        <v>536897</v>
      </c>
    </row>
    <row r="1290" spans="1:13" x14ac:dyDescent="0.25">
      <c r="A1290">
        <v>0</v>
      </c>
      <c r="B1290" s="40">
        <f t="shared" si="72"/>
        <v>43191</v>
      </c>
      <c r="C1290">
        <v>4</v>
      </c>
      <c r="D1290">
        <f t="shared" si="73"/>
        <v>2018</v>
      </c>
      <c r="E1290" t="s">
        <v>441</v>
      </c>
      <c r="F1290" t="s">
        <v>146</v>
      </c>
      <c r="G1290" t="s">
        <v>37</v>
      </c>
      <c r="H1290" t="s">
        <v>424</v>
      </c>
      <c r="I1290">
        <v>1</v>
      </c>
      <c r="J1290">
        <v>0</v>
      </c>
      <c r="K1290">
        <v>1</v>
      </c>
      <c r="L1290" s="8">
        <v>125257</v>
      </c>
      <c r="M1290" s="8">
        <v>125258</v>
      </c>
    </row>
    <row r="1291" spans="1:13" x14ac:dyDescent="0.25">
      <c r="A1291">
        <v>1</v>
      </c>
      <c r="B1291" s="40">
        <f t="shared" si="72"/>
        <v>43191</v>
      </c>
      <c r="C1291">
        <v>4</v>
      </c>
      <c r="D1291">
        <f t="shared" si="73"/>
        <v>2018</v>
      </c>
      <c r="E1291" t="s">
        <v>441</v>
      </c>
      <c r="F1291" t="s">
        <v>42</v>
      </c>
      <c r="G1291" t="s">
        <v>37</v>
      </c>
      <c r="H1291" t="s">
        <v>423</v>
      </c>
      <c r="I1291">
        <v>369</v>
      </c>
      <c r="J1291">
        <v>325</v>
      </c>
      <c r="K1291">
        <v>694</v>
      </c>
      <c r="L1291" s="8">
        <v>312488</v>
      </c>
      <c r="M1291" s="8">
        <v>313182</v>
      </c>
    </row>
    <row r="1292" spans="1:13" x14ac:dyDescent="0.25">
      <c r="A1292">
        <v>1</v>
      </c>
      <c r="B1292" s="40">
        <f t="shared" si="72"/>
        <v>43191</v>
      </c>
      <c r="C1292">
        <v>4</v>
      </c>
      <c r="D1292">
        <f t="shared" si="73"/>
        <v>2018</v>
      </c>
      <c r="E1292" t="s">
        <v>441</v>
      </c>
      <c r="F1292" t="s">
        <v>42</v>
      </c>
      <c r="G1292" t="s">
        <v>37</v>
      </c>
      <c r="H1292" t="s">
        <v>424</v>
      </c>
      <c r="I1292">
        <v>1</v>
      </c>
      <c r="J1292">
        <v>0</v>
      </c>
      <c r="K1292">
        <v>1</v>
      </c>
      <c r="L1292" s="8">
        <v>96585</v>
      </c>
      <c r="M1292" s="8">
        <v>96586</v>
      </c>
    </row>
    <row r="1293" spans="1:13" x14ac:dyDescent="0.25">
      <c r="A1293">
        <v>1</v>
      </c>
      <c r="B1293" s="40">
        <f t="shared" si="72"/>
        <v>43191</v>
      </c>
      <c r="C1293">
        <v>4</v>
      </c>
      <c r="D1293">
        <f t="shared" si="73"/>
        <v>2018</v>
      </c>
      <c r="E1293" t="s">
        <v>441</v>
      </c>
      <c r="F1293" t="s">
        <v>353</v>
      </c>
      <c r="G1293" t="s">
        <v>37</v>
      </c>
      <c r="H1293" t="s">
        <v>423</v>
      </c>
      <c r="I1293">
        <v>14</v>
      </c>
      <c r="J1293">
        <v>28</v>
      </c>
      <c r="K1293">
        <v>42</v>
      </c>
      <c r="L1293" s="8">
        <v>32674</v>
      </c>
      <c r="M1293" s="8">
        <v>32716</v>
      </c>
    </row>
    <row r="1294" spans="1:13" x14ac:dyDescent="0.25">
      <c r="A1294">
        <v>1</v>
      </c>
      <c r="B1294" s="40">
        <f t="shared" si="72"/>
        <v>43191</v>
      </c>
      <c r="C1294">
        <v>4</v>
      </c>
      <c r="D1294">
        <f t="shared" si="73"/>
        <v>2018</v>
      </c>
      <c r="E1294" t="s">
        <v>441</v>
      </c>
      <c r="F1294" t="s">
        <v>353</v>
      </c>
      <c r="G1294" t="s">
        <v>37</v>
      </c>
      <c r="H1294" t="s">
        <v>424</v>
      </c>
      <c r="I1294">
        <v>0</v>
      </c>
      <c r="J1294">
        <v>0</v>
      </c>
      <c r="K1294">
        <v>0</v>
      </c>
      <c r="L1294" s="8">
        <v>19446</v>
      </c>
      <c r="M1294" s="8">
        <v>19446</v>
      </c>
    </row>
    <row r="1295" spans="1:13" x14ac:dyDescent="0.25">
      <c r="A1295">
        <v>0</v>
      </c>
      <c r="B1295" s="40">
        <f t="shared" si="72"/>
        <v>43191</v>
      </c>
      <c r="C1295">
        <v>4</v>
      </c>
      <c r="D1295">
        <f t="shared" si="73"/>
        <v>2018</v>
      </c>
      <c r="E1295" t="s">
        <v>441</v>
      </c>
      <c r="F1295" t="s">
        <v>354</v>
      </c>
      <c r="G1295" t="s">
        <v>37</v>
      </c>
      <c r="H1295" t="s">
        <v>423</v>
      </c>
      <c r="I1295">
        <v>626</v>
      </c>
      <c r="J1295">
        <v>490</v>
      </c>
      <c r="K1295" s="8">
        <v>1116</v>
      </c>
      <c r="L1295" s="8">
        <v>198442</v>
      </c>
      <c r="M1295" s="8">
        <v>199558</v>
      </c>
    </row>
    <row r="1296" spans="1:13" x14ac:dyDescent="0.25">
      <c r="A1296">
        <v>0</v>
      </c>
      <c r="B1296" s="40">
        <f t="shared" si="72"/>
        <v>43191</v>
      </c>
      <c r="C1296">
        <v>4</v>
      </c>
      <c r="D1296">
        <f t="shared" si="73"/>
        <v>2018</v>
      </c>
      <c r="E1296" t="s">
        <v>441</v>
      </c>
      <c r="F1296" t="s">
        <v>354</v>
      </c>
      <c r="G1296" t="s">
        <v>37</v>
      </c>
      <c r="H1296" t="s">
        <v>424</v>
      </c>
      <c r="I1296">
        <v>0</v>
      </c>
      <c r="J1296">
        <v>0</v>
      </c>
      <c r="K1296">
        <v>0</v>
      </c>
      <c r="L1296" s="8">
        <v>56333</v>
      </c>
      <c r="M1296" s="8">
        <v>56333</v>
      </c>
    </row>
    <row r="1297" spans="1:13" x14ac:dyDescent="0.25">
      <c r="A1297">
        <v>0</v>
      </c>
      <c r="B1297" s="40">
        <f t="shared" si="72"/>
        <v>43191</v>
      </c>
      <c r="C1297">
        <v>4</v>
      </c>
      <c r="D1297">
        <f t="shared" si="73"/>
        <v>2018</v>
      </c>
      <c r="E1297" t="s">
        <v>441</v>
      </c>
      <c r="F1297" t="s">
        <v>355</v>
      </c>
      <c r="G1297" t="s">
        <v>37</v>
      </c>
      <c r="H1297" t="s">
        <v>423</v>
      </c>
      <c r="I1297">
        <v>3</v>
      </c>
      <c r="J1297">
        <v>5</v>
      </c>
      <c r="K1297">
        <v>8</v>
      </c>
      <c r="L1297" s="8">
        <v>3019</v>
      </c>
      <c r="M1297" s="8">
        <v>3027</v>
      </c>
    </row>
    <row r="1298" spans="1:13" x14ac:dyDescent="0.25">
      <c r="A1298">
        <v>0</v>
      </c>
      <c r="B1298" s="40">
        <f t="shared" si="72"/>
        <v>43191</v>
      </c>
      <c r="C1298">
        <v>4</v>
      </c>
      <c r="D1298">
        <f t="shared" si="73"/>
        <v>2018</v>
      </c>
      <c r="E1298" t="s">
        <v>441</v>
      </c>
      <c r="F1298" t="s">
        <v>355</v>
      </c>
      <c r="G1298" t="s">
        <v>37</v>
      </c>
      <c r="H1298" t="s">
        <v>424</v>
      </c>
      <c r="I1298">
        <v>0</v>
      </c>
      <c r="J1298">
        <v>0</v>
      </c>
      <c r="K1298">
        <v>0</v>
      </c>
      <c r="L1298" s="8">
        <v>1747</v>
      </c>
      <c r="M1298" s="8">
        <v>1747</v>
      </c>
    </row>
    <row r="1299" spans="1:13" x14ac:dyDescent="0.25">
      <c r="A1299">
        <v>0</v>
      </c>
      <c r="B1299" s="40">
        <f t="shared" si="72"/>
        <v>43191</v>
      </c>
      <c r="C1299">
        <v>4</v>
      </c>
      <c r="D1299">
        <f t="shared" si="73"/>
        <v>2018</v>
      </c>
      <c r="E1299" t="s">
        <v>441</v>
      </c>
      <c r="F1299" t="s">
        <v>59</v>
      </c>
      <c r="G1299" t="s">
        <v>37</v>
      </c>
      <c r="H1299" t="s">
        <v>423</v>
      </c>
      <c r="I1299">
        <v>38</v>
      </c>
      <c r="J1299">
        <v>39</v>
      </c>
      <c r="K1299">
        <v>77</v>
      </c>
      <c r="L1299" s="8">
        <v>36431</v>
      </c>
      <c r="M1299" s="8">
        <v>36508</v>
      </c>
    </row>
    <row r="1300" spans="1:13" x14ac:dyDescent="0.25">
      <c r="A1300">
        <v>0</v>
      </c>
      <c r="B1300" s="40">
        <f t="shared" si="72"/>
        <v>43191</v>
      </c>
      <c r="C1300">
        <v>4</v>
      </c>
      <c r="D1300">
        <f t="shared" si="73"/>
        <v>2018</v>
      </c>
      <c r="E1300" t="s">
        <v>441</v>
      </c>
      <c r="F1300" t="s">
        <v>59</v>
      </c>
      <c r="G1300" t="s">
        <v>37</v>
      </c>
      <c r="H1300" t="s">
        <v>424</v>
      </c>
      <c r="I1300">
        <v>0</v>
      </c>
      <c r="J1300">
        <v>0</v>
      </c>
      <c r="K1300">
        <v>0</v>
      </c>
      <c r="L1300" s="8">
        <v>13841</v>
      </c>
      <c r="M1300" s="8">
        <v>13841</v>
      </c>
    </row>
    <row r="1301" spans="1:13" x14ac:dyDescent="0.25">
      <c r="A1301">
        <v>0</v>
      </c>
      <c r="B1301" s="40">
        <f t="shared" si="72"/>
        <v>43191</v>
      </c>
      <c r="C1301">
        <v>4</v>
      </c>
      <c r="D1301">
        <f t="shared" si="73"/>
        <v>2018</v>
      </c>
      <c r="E1301" t="s">
        <v>441</v>
      </c>
      <c r="F1301" t="s">
        <v>356</v>
      </c>
      <c r="G1301" t="s">
        <v>37</v>
      </c>
      <c r="H1301" t="s">
        <v>423</v>
      </c>
      <c r="I1301">
        <v>650</v>
      </c>
      <c r="J1301">
        <v>293</v>
      </c>
      <c r="K1301">
        <v>943</v>
      </c>
      <c r="L1301" s="8">
        <v>149976</v>
      </c>
      <c r="M1301" s="8">
        <v>150919</v>
      </c>
    </row>
    <row r="1302" spans="1:13" x14ac:dyDescent="0.25">
      <c r="A1302">
        <v>0</v>
      </c>
      <c r="B1302" s="40">
        <f t="shared" si="72"/>
        <v>43191</v>
      </c>
      <c r="C1302">
        <v>4</v>
      </c>
      <c r="D1302">
        <f t="shared" si="73"/>
        <v>2018</v>
      </c>
      <c r="E1302" t="s">
        <v>441</v>
      </c>
      <c r="F1302" t="s">
        <v>356</v>
      </c>
      <c r="G1302" t="s">
        <v>37</v>
      </c>
      <c r="H1302" t="s">
        <v>424</v>
      </c>
      <c r="I1302">
        <v>1</v>
      </c>
      <c r="J1302">
        <v>0</v>
      </c>
      <c r="K1302">
        <v>1</v>
      </c>
      <c r="L1302" s="8">
        <v>43422</v>
      </c>
      <c r="M1302" s="8">
        <v>43423</v>
      </c>
    </row>
    <row r="1303" spans="1:13" x14ac:dyDescent="0.25">
      <c r="A1303">
        <v>1</v>
      </c>
      <c r="B1303" s="40">
        <f t="shared" si="72"/>
        <v>43191</v>
      </c>
      <c r="C1303">
        <v>4</v>
      </c>
      <c r="D1303">
        <f t="shared" si="73"/>
        <v>2018</v>
      </c>
      <c r="E1303" t="s">
        <v>441</v>
      </c>
      <c r="F1303" t="s">
        <v>357</v>
      </c>
      <c r="G1303" t="s">
        <v>37</v>
      </c>
      <c r="H1303" t="s">
        <v>423</v>
      </c>
      <c r="I1303">
        <v>21</v>
      </c>
      <c r="J1303">
        <v>28</v>
      </c>
      <c r="K1303">
        <v>49</v>
      </c>
      <c r="L1303" s="8">
        <v>23042</v>
      </c>
      <c r="M1303" s="8">
        <v>23091</v>
      </c>
    </row>
    <row r="1304" spans="1:13" x14ac:dyDescent="0.25">
      <c r="A1304">
        <v>1</v>
      </c>
      <c r="B1304" s="40">
        <f t="shared" si="72"/>
        <v>43191</v>
      </c>
      <c r="C1304">
        <v>4</v>
      </c>
      <c r="D1304">
        <f t="shared" si="73"/>
        <v>2018</v>
      </c>
      <c r="E1304" t="s">
        <v>441</v>
      </c>
      <c r="F1304" t="s">
        <v>357</v>
      </c>
      <c r="G1304" t="s">
        <v>37</v>
      </c>
      <c r="H1304" t="s">
        <v>424</v>
      </c>
      <c r="I1304">
        <v>0</v>
      </c>
      <c r="J1304">
        <v>0</v>
      </c>
      <c r="K1304">
        <v>0</v>
      </c>
      <c r="L1304" s="8">
        <v>8720</v>
      </c>
      <c r="M1304" s="8">
        <v>8720</v>
      </c>
    </row>
    <row r="1305" spans="1:13" x14ac:dyDescent="0.25">
      <c r="A1305">
        <v>0</v>
      </c>
      <c r="B1305" s="40">
        <f t="shared" si="72"/>
        <v>43191</v>
      </c>
      <c r="C1305">
        <v>4</v>
      </c>
      <c r="D1305">
        <f t="shared" si="73"/>
        <v>2018</v>
      </c>
      <c r="E1305" t="s">
        <v>441</v>
      </c>
      <c r="F1305" t="s">
        <v>56</v>
      </c>
      <c r="G1305" t="s">
        <v>37</v>
      </c>
      <c r="H1305" t="s">
        <v>423</v>
      </c>
      <c r="I1305">
        <v>75</v>
      </c>
      <c r="J1305">
        <v>89</v>
      </c>
      <c r="K1305">
        <v>164</v>
      </c>
      <c r="L1305" s="8">
        <v>167484</v>
      </c>
      <c r="M1305" s="8">
        <v>167648</v>
      </c>
    </row>
    <row r="1306" spans="1:13" x14ac:dyDescent="0.25">
      <c r="A1306">
        <v>0</v>
      </c>
      <c r="B1306" s="40">
        <f t="shared" si="72"/>
        <v>43191</v>
      </c>
      <c r="C1306">
        <v>4</v>
      </c>
      <c r="D1306">
        <f t="shared" si="73"/>
        <v>2018</v>
      </c>
      <c r="E1306" t="s">
        <v>441</v>
      </c>
      <c r="F1306" t="s">
        <v>56</v>
      </c>
      <c r="G1306" t="s">
        <v>37</v>
      </c>
      <c r="H1306" t="s">
        <v>424</v>
      </c>
      <c r="I1306">
        <v>0</v>
      </c>
      <c r="J1306">
        <v>0</v>
      </c>
      <c r="K1306">
        <v>0</v>
      </c>
      <c r="L1306" s="8">
        <v>60479</v>
      </c>
      <c r="M1306" s="8">
        <v>60479</v>
      </c>
    </row>
    <row r="1307" spans="1:13" x14ac:dyDescent="0.25">
      <c r="A1307">
        <v>0</v>
      </c>
      <c r="B1307" s="40">
        <f t="shared" si="72"/>
        <v>43221</v>
      </c>
      <c r="C1307">
        <v>5</v>
      </c>
      <c r="D1307">
        <f t="shared" si="73"/>
        <v>2018</v>
      </c>
      <c r="E1307" t="s">
        <v>442</v>
      </c>
      <c r="F1307" t="s">
        <v>422</v>
      </c>
      <c r="G1307" t="s">
        <v>37</v>
      </c>
      <c r="H1307" t="s">
        <v>423</v>
      </c>
      <c r="I1307">
        <v>0</v>
      </c>
      <c r="J1307">
        <v>0</v>
      </c>
      <c r="K1307">
        <v>0</v>
      </c>
      <c r="L1307">
        <v>3</v>
      </c>
      <c r="M1307">
        <v>3</v>
      </c>
    </row>
    <row r="1308" spans="1:13" x14ac:dyDescent="0.25">
      <c r="A1308">
        <v>0</v>
      </c>
      <c r="B1308" s="40">
        <f t="shared" ref="B1308:B1371" si="74">DATE(D1308,C1308,1)</f>
        <v>43221</v>
      </c>
      <c r="C1308">
        <v>5</v>
      </c>
      <c r="D1308">
        <f t="shared" ref="D1308:D1371" si="75">VALUE(RIGHT(E1308,4))</f>
        <v>2018</v>
      </c>
      <c r="E1308" t="s">
        <v>442</v>
      </c>
      <c r="F1308" t="s">
        <v>422</v>
      </c>
      <c r="G1308" t="s">
        <v>37</v>
      </c>
      <c r="H1308" t="s">
        <v>424</v>
      </c>
      <c r="I1308">
        <v>0</v>
      </c>
      <c r="J1308">
        <v>0</v>
      </c>
      <c r="K1308">
        <v>0</v>
      </c>
      <c r="L1308">
        <v>3</v>
      </c>
      <c r="M1308">
        <v>3</v>
      </c>
    </row>
    <row r="1309" spans="1:13" x14ac:dyDescent="0.25">
      <c r="A1309">
        <v>1</v>
      </c>
      <c r="B1309" s="40">
        <f t="shared" si="74"/>
        <v>43221</v>
      </c>
      <c r="C1309">
        <v>5</v>
      </c>
      <c r="D1309">
        <f t="shared" si="75"/>
        <v>2018</v>
      </c>
      <c r="E1309" t="s">
        <v>442</v>
      </c>
      <c r="F1309" t="s">
        <v>331</v>
      </c>
      <c r="G1309" t="s">
        <v>37</v>
      </c>
      <c r="H1309" t="s">
        <v>423</v>
      </c>
      <c r="I1309">
        <v>6</v>
      </c>
      <c r="J1309">
        <v>4</v>
      </c>
      <c r="K1309">
        <v>10</v>
      </c>
      <c r="L1309" s="8">
        <v>12813</v>
      </c>
      <c r="M1309" s="8">
        <v>12823</v>
      </c>
    </row>
    <row r="1310" spans="1:13" x14ac:dyDescent="0.25">
      <c r="A1310">
        <v>1</v>
      </c>
      <c r="B1310" s="40">
        <f t="shared" si="74"/>
        <v>43221</v>
      </c>
      <c r="C1310">
        <v>5</v>
      </c>
      <c r="D1310">
        <f t="shared" si="75"/>
        <v>2018</v>
      </c>
      <c r="E1310" t="s">
        <v>442</v>
      </c>
      <c r="F1310" t="s">
        <v>331</v>
      </c>
      <c r="G1310" t="s">
        <v>37</v>
      </c>
      <c r="H1310" t="s">
        <v>424</v>
      </c>
      <c r="I1310">
        <v>0</v>
      </c>
      <c r="J1310">
        <v>0</v>
      </c>
      <c r="K1310">
        <v>0</v>
      </c>
      <c r="L1310" s="8">
        <v>5355</v>
      </c>
      <c r="M1310" s="8">
        <v>5355</v>
      </c>
    </row>
    <row r="1311" spans="1:13" x14ac:dyDescent="0.25">
      <c r="A1311">
        <v>1</v>
      </c>
      <c r="B1311" s="40">
        <f t="shared" si="74"/>
        <v>43221</v>
      </c>
      <c r="C1311">
        <v>5</v>
      </c>
      <c r="D1311">
        <f t="shared" si="75"/>
        <v>2018</v>
      </c>
      <c r="E1311" t="s">
        <v>442</v>
      </c>
      <c r="F1311" t="s">
        <v>332</v>
      </c>
      <c r="G1311" t="s">
        <v>37</v>
      </c>
      <c r="H1311" t="s">
        <v>423</v>
      </c>
      <c r="I1311">
        <v>9</v>
      </c>
      <c r="J1311">
        <v>6</v>
      </c>
      <c r="K1311">
        <v>15</v>
      </c>
      <c r="L1311" s="8">
        <v>12955</v>
      </c>
      <c r="M1311" s="8">
        <v>12970</v>
      </c>
    </row>
    <row r="1312" spans="1:13" x14ac:dyDescent="0.25">
      <c r="A1312">
        <v>1</v>
      </c>
      <c r="B1312" s="40">
        <f t="shared" si="74"/>
        <v>43221</v>
      </c>
      <c r="C1312">
        <v>5</v>
      </c>
      <c r="D1312">
        <f t="shared" si="75"/>
        <v>2018</v>
      </c>
      <c r="E1312" t="s">
        <v>442</v>
      </c>
      <c r="F1312" t="s">
        <v>332</v>
      </c>
      <c r="G1312" t="s">
        <v>37</v>
      </c>
      <c r="H1312" t="s">
        <v>424</v>
      </c>
      <c r="I1312">
        <v>0</v>
      </c>
      <c r="J1312">
        <v>0</v>
      </c>
      <c r="K1312">
        <v>0</v>
      </c>
      <c r="L1312" s="8">
        <v>6888</v>
      </c>
      <c r="M1312" s="8">
        <v>6888</v>
      </c>
    </row>
    <row r="1313" spans="1:13" x14ac:dyDescent="0.25">
      <c r="A1313">
        <v>0</v>
      </c>
      <c r="B1313" s="40">
        <f t="shared" si="74"/>
        <v>43221</v>
      </c>
      <c r="C1313">
        <v>5</v>
      </c>
      <c r="D1313">
        <f t="shared" si="75"/>
        <v>2018</v>
      </c>
      <c r="E1313" t="s">
        <v>442</v>
      </c>
      <c r="F1313" t="s">
        <v>333</v>
      </c>
      <c r="G1313" t="s">
        <v>37</v>
      </c>
      <c r="H1313" t="s">
        <v>423</v>
      </c>
      <c r="I1313">
        <v>202</v>
      </c>
      <c r="J1313">
        <v>207</v>
      </c>
      <c r="K1313">
        <v>409</v>
      </c>
      <c r="L1313" s="8">
        <v>134673</v>
      </c>
      <c r="M1313" s="8">
        <v>135082</v>
      </c>
    </row>
    <row r="1314" spans="1:13" x14ac:dyDescent="0.25">
      <c r="A1314">
        <v>0</v>
      </c>
      <c r="B1314" s="40">
        <f t="shared" si="74"/>
        <v>43221</v>
      </c>
      <c r="C1314">
        <v>5</v>
      </c>
      <c r="D1314">
        <f t="shared" si="75"/>
        <v>2018</v>
      </c>
      <c r="E1314" t="s">
        <v>442</v>
      </c>
      <c r="F1314" t="s">
        <v>333</v>
      </c>
      <c r="G1314" t="s">
        <v>37</v>
      </c>
      <c r="H1314" t="s">
        <v>424</v>
      </c>
      <c r="I1314">
        <v>0</v>
      </c>
      <c r="J1314">
        <v>0</v>
      </c>
      <c r="K1314">
        <v>0</v>
      </c>
      <c r="L1314" s="8">
        <v>42436</v>
      </c>
      <c r="M1314" s="8">
        <v>42436</v>
      </c>
    </row>
    <row r="1315" spans="1:13" x14ac:dyDescent="0.25">
      <c r="A1315">
        <v>0</v>
      </c>
      <c r="B1315" s="40">
        <f t="shared" si="74"/>
        <v>43221</v>
      </c>
      <c r="C1315">
        <v>5</v>
      </c>
      <c r="D1315">
        <f t="shared" si="75"/>
        <v>2018</v>
      </c>
      <c r="E1315" t="s">
        <v>442</v>
      </c>
      <c r="F1315" t="s">
        <v>119</v>
      </c>
      <c r="G1315" t="s">
        <v>37</v>
      </c>
      <c r="H1315" t="s">
        <v>423</v>
      </c>
      <c r="I1315">
        <v>117</v>
      </c>
      <c r="J1315">
        <v>55</v>
      </c>
      <c r="K1315">
        <v>172</v>
      </c>
      <c r="L1315" s="8">
        <v>55354</v>
      </c>
      <c r="M1315" s="8">
        <v>55526</v>
      </c>
    </row>
    <row r="1316" spans="1:13" x14ac:dyDescent="0.25">
      <c r="A1316">
        <v>0</v>
      </c>
      <c r="B1316" s="40">
        <f t="shared" si="74"/>
        <v>43221</v>
      </c>
      <c r="C1316">
        <v>5</v>
      </c>
      <c r="D1316">
        <f t="shared" si="75"/>
        <v>2018</v>
      </c>
      <c r="E1316" t="s">
        <v>442</v>
      </c>
      <c r="F1316" t="s">
        <v>119</v>
      </c>
      <c r="G1316" t="s">
        <v>37</v>
      </c>
      <c r="H1316" t="s">
        <v>424</v>
      </c>
      <c r="I1316">
        <v>0</v>
      </c>
      <c r="J1316">
        <v>0</v>
      </c>
      <c r="K1316">
        <v>0</v>
      </c>
      <c r="L1316" s="8">
        <v>22574</v>
      </c>
      <c r="M1316" s="8">
        <v>22574</v>
      </c>
    </row>
    <row r="1317" spans="1:13" x14ac:dyDescent="0.25">
      <c r="A1317">
        <v>0</v>
      </c>
      <c r="B1317" s="40">
        <f t="shared" si="74"/>
        <v>43221</v>
      </c>
      <c r="C1317">
        <v>5</v>
      </c>
      <c r="D1317">
        <f t="shared" si="75"/>
        <v>2018</v>
      </c>
      <c r="E1317" t="s">
        <v>442</v>
      </c>
      <c r="F1317" t="s">
        <v>334</v>
      </c>
      <c r="G1317" t="s">
        <v>37</v>
      </c>
      <c r="H1317" t="s">
        <v>423</v>
      </c>
      <c r="I1317">
        <v>137</v>
      </c>
      <c r="J1317">
        <v>116</v>
      </c>
      <c r="K1317">
        <v>253</v>
      </c>
      <c r="L1317" s="8">
        <v>51305</v>
      </c>
      <c r="M1317" s="8">
        <v>51558</v>
      </c>
    </row>
    <row r="1318" spans="1:13" x14ac:dyDescent="0.25">
      <c r="A1318">
        <v>0</v>
      </c>
      <c r="B1318" s="40">
        <f t="shared" si="74"/>
        <v>43221</v>
      </c>
      <c r="C1318">
        <v>5</v>
      </c>
      <c r="D1318">
        <f t="shared" si="75"/>
        <v>2018</v>
      </c>
      <c r="E1318" t="s">
        <v>442</v>
      </c>
      <c r="F1318" t="s">
        <v>334</v>
      </c>
      <c r="G1318" t="s">
        <v>37</v>
      </c>
      <c r="H1318" t="s">
        <v>424</v>
      </c>
      <c r="I1318">
        <v>0</v>
      </c>
      <c r="J1318">
        <v>0</v>
      </c>
      <c r="K1318">
        <v>0</v>
      </c>
      <c r="L1318" s="8">
        <v>22194</v>
      </c>
      <c r="M1318" s="8">
        <v>22194</v>
      </c>
    </row>
    <row r="1319" spans="1:13" x14ac:dyDescent="0.25">
      <c r="A1319">
        <v>0</v>
      </c>
      <c r="B1319" s="40">
        <f t="shared" si="74"/>
        <v>43221</v>
      </c>
      <c r="C1319">
        <v>5</v>
      </c>
      <c r="D1319">
        <f t="shared" si="75"/>
        <v>2018</v>
      </c>
      <c r="E1319" t="s">
        <v>442</v>
      </c>
      <c r="F1319" t="s">
        <v>335</v>
      </c>
      <c r="G1319" t="s">
        <v>37</v>
      </c>
      <c r="H1319" t="s">
        <v>423</v>
      </c>
      <c r="I1319" s="8">
        <v>1076</v>
      </c>
      <c r="J1319">
        <v>726</v>
      </c>
      <c r="K1319" s="8">
        <v>1802</v>
      </c>
      <c r="L1319" s="8">
        <v>314005</v>
      </c>
      <c r="M1319" s="8">
        <v>315807</v>
      </c>
    </row>
    <row r="1320" spans="1:13" x14ac:dyDescent="0.25">
      <c r="A1320">
        <v>0</v>
      </c>
      <c r="B1320" s="40">
        <f t="shared" si="74"/>
        <v>43221</v>
      </c>
      <c r="C1320">
        <v>5</v>
      </c>
      <c r="D1320">
        <f t="shared" si="75"/>
        <v>2018</v>
      </c>
      <c r="E1320" t="s">
        <v>442</v>
      </c>
      <c r="F1320" t="s">
        <v>335</v>
      </c>
      <c r="G1320" t="s">
        <v>37</v>
      </c>
      <c r="H1320" t="s">
        <v>424</v>
      </c>
      <c r="I1320">
        <v>0</v>
      </c>
      <c r="J1320">
        <v>0</v>
      </c>
      <c r="K1320">
        <v>0</v>
      </c>
      <c r="L1320" s="8">
        <v>81243</v>
      </c>
      <c r="M1320" s="8">
        <v>81243</v>
      </c>
    </row>
    <row r="1321" spans="1:13" x14ac:dyDescent="0.25">
      <c r="A1321">
        <v>0</v>
      </c>
      <c r="B1321" s="40">
        <f t="shared" si="74"/>
        <v>43221</v>
      </c>
      <c r="C1321">
        <v>5</v>
      </c>
      <c r="D1321">
        <f t="shared" si="75"/>
        <v>2018</v>
      </c>
      <c r="E1321" t="s">
        <v>442</v>
      </c>
      <c r="F1321" t="s">
        <v>44</v>
      </c>
      <c r="G1321" t="s">
        <v>37</v>
      </c>
      <c r="H1321" t="s">
        <v>423</v>
      </c>
      <c r="I1321">
        <v>2</v>
      </c>
      <c r="J1321">
        <v>1</v>
      </c>
      <c r="K1321">
        <v>3</v>
      </c>
      <c r="L1321" s="8">
        <v>2454</v>
      </c>
      <c r="M1321" s="8">
        <v>2457</v>
      </c>
    </row>
    <row r="1322" spans="1:13" x14ac:dyDescent="0.25">
      <c r="A1322">
        <v>0</v>
      </c>
      <c r="B1322" s="40">
        <f t="shared" si="74"/>
        <v>43221</v>
      </c>
      <c r="C1322">
        <v>5</v>
      </c>
      <c r="D1322">
        <f t="shared" si="75"/>
        <v>2018</v>
      </c>
      <c r="E1322" t="s">
        <v>442</v>
      </c>
      <c r="F1322" t="s">
        <v>44</v>
      </c>
      <c r="G1322" t="s">
        <v>37</v>
      </c>
      <c r="H1322" t="s">
        <v>424</v>
      </c>
      <c r="I1322">
        <v>0</v>
      </c>
      <c r="J1322">
        <v>0</v>
      </c>
      <c r="K1322">
        <v>0</v>
      </c>
      <c r="L1322" s="8">
        <v>1600</v>
      </c>
      <c r="M1322" s="8">
        <v>1600</v>
      </c>
    </row>
    <row r="1323" spans="1:13" x14ac:dyDescent="0.25">
      <c r="A1323">
        <v>0</v>
      </c>
      <c r="B1323" s="40">
        <f t="shared" si="74"/>
        <v>43221</v>
      </c>
      <c r="C1323">
        <v>5</v>
      </c>
      <c r="D1323">
        <f t="shared" si="75"/>
        <v>2018</v>
      </c>
      <c r="E1323" t="s">
        <v>442</v>
      </c>
      <c r="F1323" t="s">
        <v>336</v>
      </c>
      <c r="G1323" t="s">
        <v>37</v>
      </c>
      <c r="H1323" t="s">
        <v>423</v>
      </c>
      <c r="I1323">
        <v>71</v>
      </c>
      <c r="J1323">
        <v>86</v>
      </c>
      <c r="K1323">
        <v>157</v>
      </c>
      <c r="L1323" s="8">
        <v>72968</v>
      </c>
      <c r="M1323" s="8">
        <v>73125</v>
      </c>
    </row>
    <row r="1324" spans="1:13" x14ac:dyDescent="0.25">
      <c r="A1324">
        <v>0</v>
      </c>
      <c r="B1324" s="40">
        <f t="shared" si="74"/>
        <v>43221</v>
      </c>
      <c r="C1324">
        <v>5</v>
      </c>
      <c r="D1324">
        <f t="shared" si="75"/>
        <v>2018</v>
      </c>
      <c r="E1324" t="s">
        <v>442</v>
      </c>
      <c r="F1324" t="s">
        <v>336</v>
      </c>
      <c r="G1324" t="s">
        <v>37</v>
      </c>
      <c r="H1324" t="s">
        <v>424</v>
      </c>
      <c r="I1324">
        <v>0</v>
      </c>
      <c r="J1324">
        <v>0</v>
      </c>
      <c r="K1324">
        <v>0</v>
      </c>
      <c r="L1324" s="8">
        <v>29341</v>
      </c>
      <c r="M1324" s="8">
        <v>29341</v>
      </c>
    </row>
    <row r="1325" spans="1:13" x14ac:dyDescent="0.25">
      <c r="A1325">
        <v>0</v>
      </c>
      <c r="B1325" s="40">
        <f t="shared" si="74"/>
        <v>43221</v>
      </c>
      <c r="C1325">
        <v>5</v>
      </c>
      <c r="D1325">
        <f t="shared" si="75"/>
        <v>2018</v>
      </c>
      <c r="E1325" t="s">
        <v>442</v>
      </c>
      <c r="F1325" t="s">
        <v>125</v>
      </c>
      <c r="G1325" t="s">
        <v>37</v>
      </c>
      <c r="H1325" t="s">
        <v>423</v>
      </c>
      <c r="I1325">
        <v>46</v>
      </c>
      <c r="J1325">
        <v>28</v>
      </c>
      <c r="K1325">
        <v>74</v>
      </c>
      <c r="L1325" s="8">
        <v>28504</v>
      </c>
      <c r="M1325" s="8">
        <v>28578</v>
      </c>
    </row>
    <row r="1326" spans="1:13" x14ac:dyDescent="0.25">
      <c r="A1326">
        <v>0</v>
      </c>
      <c r="B1326" s="40">
        <f t="shared" si="74"/>
        <v>43221</v>
      </c>
      <c r="C1326">
        <v>5</v>
      </c>
      <c r="D1326">
        <f t="shared" si="75"/>
        <v>2018</v>
      </c>
      <c r="E1326" t="s">
        <v>442</v>
      </c>
      <c r="F1326" t="s">
        <v>125</v>
      </c>
      <c r="G1326" t="s">
        <v>37</v>
      </c>
      <c r="H1326" t="s">
        <v>424</v>
      </c>
      <c r="I1326">
        <v>0</v>
      </c>
      <c r="J1326">
        <v>0</v>
      </c>
      <c r="K1326">
        <v>0</v>
      </c>
      <c r="L1326" s="8">
        <v>12473</v>
      </c>
      <c r="M1326" s="8">
        <v>12473</v>
      </c>
    </row>
    <row r="1327" spans="1:13" x14ac:dyDescent="0.25">
      <c r="A1327">
        <v>1</v>
      </c>
      <c r="B1327" s="40">
        <f t="shared" si="74"/>
        <v>43221</v>
      </c>
      <c r="C1327">
        <v>5</v>
      </c>
      <c r="D1327">
        <f t="shared" si="75"/>
        <v>2018</v>
      </c>
      <c r="E1327" t="s">
        <v>442</v>
      </c>
      <c r="F1327" t="s">
        <v>337</v>
      </c>
      <c r="G1327" t="s">
        <v>37</v>
      </c>
      <c r="H1327" t="s">
        <v>423</v>
      </c>
      <c r="I1327">
        <v>2</v>
      </c>
      <c r="J1327">
        <v>3</v>
      </c>
      <c r="K1327">
        <v>5</v>
      </c>
      <c r="L1327" s="8">
        <v>4678</v>
      </c>
      <c r="M1327" s="8">
        <v>4683</v>
      </c>
    </row>
    <row r="1328" spans="1:13" x14ac:dyDescent="0.25">
      <c r="A1328">
        <v>1</v>
      </c>
      <c r="B1328" s="40">
        <f t="shared" si="74"/>
        <v>43221</v>
      </c>
      <c r="C1328">
        <v>5</v>
      </c>
      <c r="D1328">
        <f t="shared" si="75"/>
        <v>2018</v>
      </c>
      <c r="E1328" t="s">
        <v>442</v>
      </c>
      <c r="F1328" t="s">
        <v>337</v>
      </c>
      <c r="G1328" t="s">
        <v>37</v>
      </c>
      <c r="H1328" t="s">
        <v>424</v>
      </c>
      <c r="I1328">
        <v>0</v>
      </c>
      <c r="J1328">
        <v>0</v>
      </c>
      <c r="K1328">
        <v>0</v>
      </c>
      <c r="L1328" s="8">
        <v>3780</v>
      </c>
      <c r="M1328" s="8">
        <v>3780</v>
      </c>
    </row>
    <row r="1329" spans="1:13" x14ac:dyDescent="0.25">
      <c r="A1329">
        <v>0</v>
      </c>
      <c r="B1329" s="40">
        <f t="shared" si="74"/>
        <v>43221</v>
      </c>
      <c r="C1329">
        <v>5</v>
      </c>
      <c r="D1329">
        <f t="shared" si="75"/>
        <v>2018</v>
      </c>
      <c r="E1329" t="s">
        <v>442</v>
      </c>
      <c r="F1329" t="s">
        <v>105</v>
      </c>
      <c r="G1329" t="s">
        <v>37</v>
      </c>
      <c r="H1329" t="s">
        <v>423</v>
      </c>
      <c r="I1329">
        <v>49</v>
      </c>
      <c r="J1329">
        <v>61</v>
      </c>
      <c r="K1329">
        <v>110</v>
      </c>
      <c r="L1329" s="8">
        <v>59204</v>
      </c>
      <c r="M1329" s="8">
        <v>59314</v>
      </c>
    </row>
    <row r="1330" spans="1:13" x14ac:dyDescent="0.25">
      <c r="A1330">
        <v>0</v>
      </c>
      <c r="B1330" s="40">
        <f t="shared" si="74"/>
        <v>43221</v>
      </c>
      <c r="C1330">
        <v>5</v>
      </c>
      <c r="D1330">
        <f t="shared" si="75"/>
        <v>2018</v>
      </c>
      <c r="E1330" t="s">
        <v>442</v>
      </c>
      <c r="F1330" t="s">
        <v>105</v>
      </c>
      <c r="G1330" t="s">
        <v>37</v>
      </c>
      <c r="H1330" t="s">
        <v>424</v>
      </c>
      <c r="I1330">
        <v>0</v>
      </c>
      <c r="J1330">
        <v>0</v>
      </c>
      <c r="K1330">
        <v>0</v>
      </c>
      <c r="L1330" s="8">
        <v>19390</v>
      </c>
      <c r="M1330" s="8">
        <v>19390</v>
      </c>
    </row>
    <row r="1331" spans="1:13" x14ac:dyDescent="0.25">
      <c r="A1331">
        <v>0</v>
      </c>
      <c r="B1331" s="40">
        <f t="shared" si="74"/>
        <v>43221</v>
      </c>
      <c r="C1331">
        <v>5</v>
      </c>
      <c r="D1331">
        <f t="shared" si="75"/>
        <v>2018</v>
      </c>
      <c r="E1331" t="s">
        <v>442</v>
      </c>
      <c r="F1331" t="s">
        <v>338</v>
      </c>
      <c r="G1331" t="s">
        <v>37</v>
      </c>
      <c r="H1331" t="s">
        <v>423</v>
      </c>
      <c r="I1331">
        <v>1</v>
      </c>
      <c r="J1331">
        <v>1</v>
      </c>
      <c r="K1331">
        <v>2</v>
      </c>
      <c r="L1331" s="8">
        <v>1402</v>
      </c>
      <c r="M1331" s="8">
        <v>1404</v>
      </c>
    </row>
    <row r="1332" spans="1:13" x14ac:dyDescent="0.25">
      <c r="A1332">
        <v>0</v>
      </c>
      <c r="B1332" s="40">
        <f t="shared" si="74"/>
        <v>43221</v>
      </c>
      <c r="C1332">
        <v>5</v>
      </c>
      <c r="D1332">
        <f t="shared" si="75"/>
        <v>2018</v>
      </c>
      <c r="E1332" t="s">
        <v>442</v>
      </c>
      <c r="F1332" t="s">
        <v>338</v>
      </c>
      <c r="G1332" t="s">
        <v>37</v>
      </c>
      <c r="H1332" t="s">
        <v>424</v>
      </c>
      <c r="I1332">
        <v>0</v>
      </c>
      <c r="J1332">
        <v>0</v>
      </c>
      <c r="K1332">
        <v>0</v>
      </c>
      <c r="L1332" s="8">
        <v>1007</v>
      </c>
      <c r="M1332" s="8">
        <v>1007</v>
      </c>
    </row>
    <row r="1333" spans="1:13" x14ac:dyDescent="0.25">
      <c r="A1333">
        <v>0</v>
      </c>
      <c r="B1333" s="40">
        <f t="shared" si="74"/>
        <v>43221</v>
      </c>
      <c r="C1333">
        <v>5</v>
      </c>
      <c r="D1333">
        <f t="shared" si="75"/>
        <v>2018</v>
      </c>
      <c r="E1333" t="s">
        <v>442</v>
      </c>
      <c r="F1333" t="s">
        <v>339</v>
      </c>
      <c r="G1333" t="s">
        <v>37</v>
      </c>
      <c r="H1333" t="s">
        <v>423</v>
      </c>
      <c r="I1333">
        <v>33</v>
      </c>
      <c r="J1333">
        <v>54</v>
      </c>
      <c r="K1333">
        <v>87</v>
      </c>
      <c r="L1333" s="8">
        <v>65668</v>
      </c>
      <c r="M1333" s="8">
        <v>65755</v>
      </c>
    </row>
    <row r="1334" spans="1:13" x14ac:dyDescent="0.25">
      <c r="A1334">
        <v>0</v>
      </c>
      <c r="B1334" s="40">
        <f t="shared" si="74"/>
        <v>43221</v>
      </c>
      <c r="C1334">
        <v>5</v>
      </c>
      <c r="D1334">
        <f t="shared" si="75"/>
        <v>2018</v>
      </c>
      <c r="E1334" t="s">
        <v>442</v>
      </c>
      <c r="F1334" t="s">
        <v>339</v>
      </c>
      <c r="G1334" t="s">
        <v>37</v>
      </c>
      <c r="H1334" t="s">
        <v>424</v>
      </c>
      <c r="I1334">
        <v>0</v>
      </c>
      <c r="J1334">
        <v>0</v>
      </c>
      <c r="K1334">
        <v>0</v>
      </c>
      <c r="L1334" s="8">
        <v>27246</v>
      </c>
      <c r="M1334" s="8">
        <v>27246</v>
      </c>
    </row>
    <row r="1335" spans="1:13" x14ac:dyDescent="0.25">
      <c r="A1335">
        <v>0</v>
      </c>
      <c r="B1335" s="40">
        <f t="shared" si="74"/>
        <v>43221</v>
      </c>
      <c r="C1335">
        <v>5</v>
      </c>
      <c r="D1335">
        <f t="shared" si="75"/>
        <v>2018</v>
      </c>
      <c r="E1335" t="s">
        <v>442</v>
      </c>
      <c r="F1335" t="s">
        <v>425</v>
      </c>
      <c r="G1335" t="s">
        <v>37</v>
      </c>
      <c r="H1335" t="s">
        <v>423</v>
      </c>
      <c r="I1335">
        <v>68</v>
      </c>
      <c r="J1335">
        <v>65</v>
      </c>
      <c r="K1335">
        <v>133</v>
      </c>
      <c r="L1335" s="8">
        <v>48196</v>
      </c>
      <c r="M1335" s="8">
        <v>48329</v>
      </c>
    </row>
    <row r="1336" spans="1:13" x14ac:dyDescent="0.25">
      <c r="A1336">
        <v>0</v>
      </c>
      <c r="B1336" s="40">
        <f t="shared" si="74"/>
        <v>43221</v>
      </c>
      <c r="C1336">
        <v>5</v>
      </c>
      <c r="D1336">
        <f t="shared" si="75"/>
        <v>2018</v>
      </c>
      <c r="E1336" t="s">
        <v>442</v>
      </c>
      <c r="F1336" t="s">
        <v>425</v>
      </c>
      <c r="G1336" t="s">
        <v>37</v>
      </c>
      <c r="H1336" t="s">
        <v>424</v>
      </c>
      <c r="I1336">
        <v>0</v>
      </c>
      <c r="J1336">
        <v>0</v>
      </c>
      <c r="K1336">
        <v>0</v>
      </c>
      <c r="L1336" s="8">
        <v>21084</v>
      </c>
      <c r="M1336" s="8">
        <v>21084</v>
      </c>
    </row>
    <row r="1337" spans="1:13" x14ac:dyDescent="0.25">
      <c r="A1337">
        <v>0</v>
      </c>
      <c r="B1337" s="40">
        <f t="shared" si="74"/>
        <v>43221</v>
      </c>
      <c r="C1337">
        <v>5</v>
      </c>
      <c r="D1337">
        <f t="shared" si="75"/>
        <v>2018</v>
      </c>
      <c r="E1337" t="s">
        <v>442</v>
      </c>
      <c r="F1337" t="s">
        <v>341</v>
      </c>
      <c r="G1337" t="s">
        <v>37</v>
      </c>
      <c r="H1337" t="s">
        <v>423</v>
      </c>
      <c r="I1337">
        <v>212</v>
      </c>
      <c r="J1337">
        <v>196</v>
      </c>
      <c r="K1337">
        <v>408</v>
      </c>
      <c r="L1337" s="8">
        <v>65406</v>
      </c>
      <c r="M1337" s="8">
        <v>65814</v>
      </c>
    </row>
    <row r="1338" spans="1:13" x14ac:dyDescent="0.25">
      <c r="A1338">
        <v>0</v>
      </c>
      <c r="B1338" s="40">
        <f t="shared" si="74"/>
        <v>43221</v>
      </c>
      <c r="C1338">
        <v>5</v>
      </c>
      <c r="D1338">
        <f t="shared" si="75"/>
        <v>2018</v>
      </c>
      <c r="E1338" t="s">
        <v>442</v>
      </c>
      <c r="F1338" t="s">
        <v>341</v>
      </c>
      <c r="G1338" t="s">
        <v>37</v>
      </c>
      <c r="H1338" t="s">
        <v>424</v>
      </c>
      <c r="I1338">
        <v>0</v>
      </c>
      <c r="J1338">
        <v>0</v>
      </c>
      <c r="K1338">
        <v>0</v>
      </c>
      <c r="L1338" s="8">
        <v>21941</v>
      </c>
      <c r="M1338" s="8">
        <v>21941</v>
      </c>
    </row>
    <row r="1339" spans="1:13" x14ac:dyDescent="0.25">
      <c r="A1339">
        <v>0</v>
      </c>
      <c r="B1339" s="40">
        <f t="shared" si="74"/>
        <v>43221</v>
      </c>
      <c r="C1339">
        <v>5</v>
      </c>
      <c r="D1339">
        <f t="shared" si="75"/>
        <v>2018</v>
      </c>
      <c r="E1339" t="s">
        <v>442</v>
      </c>
      <c r="F1339" t="s">
        <v>126</v>
      </c>
      <c r="G1339" t="s">
        <v>37</v>
      </c>
      <c r="H1339" t="s">
        <v>423</v>
      </c>
      <c r="I1339">
        <v>157</v>
      </c>
      <c r="J1339">
        <v>101</v>
      </c>
      <c r="K1339">
        <v>258</v>
      </c>
      <c r="L1339" s="8">
        <v>25417</v>
      </c>
      <c r="M1339" s="8">
        <v>25675</v>
      </c>
    </row>
    <row r="1340" spans="1:13" x14ac:dyDescent="0.25">
      <c r="A1340">
        <v>0</v>
      </c>
      <c r="B1340" s="40">
        <f t="shared" si="74"/>
        <v>43221</v>
      </c>
      <c r="C1340">
        <v>5</v>
      </c>
      <c r="D1340">
        <f t="shared" si="75"/>
        <v>2018</v>
      </c>
      <c r="E1340" t="s">
        <v>442</v>
      </c>
      <c r="F1340" t="s">
        <v>126</v>
      </c>
      <c r="G1340" t="s">
        <v>37</v>
      </c>
      <c r="H1340" t="s">
        <v>424</v>
      </c>
      <c r="I1340">
        <v>0</v>
      </c>
      <c r="J1340">
        <v>0</v>
      </c>
      <c r="K1340">
        <v>0</v>
      </c>
      <c r="L1340" s="8">
        <v>9993</v>
      </c>
      <c r="M1340" s="8">
        <v>9993</v>
      </c>
    </row>
    <row r="1341" spans="1:13" x14ac:dyDescent="0.25">
      <c r="A1341">
        <v>0</v>
      </c>
      <c r="B1341" s="40">
        <f t="shared" si="74"/>
        <v>43221</v>
      </c>
      <c r="C1341">
        <v>5</v>
      </c>
      <c r="D1341">
        <f t="shared" si="75"/>
        <v>2018</v>
      </c>
      <c r="E1341" t="s">
        <v>442</v>
      </c>
      <c r="F1341" t="s">
        <v>342</v>
      </c>
      <c r="G1341" t="s">
        <v>37</v>
      </c>
      <c r="H1341" t="s">
        <v>423</v>
      </c>
      <c r="I1341" s="8">
        <v>13128</v>
      </c>
      <c r="J1341" s="8">
        <v>5688</v>
      </c>
      <c r="K1341" s="8">
        <v>18816</v>
      </c>
      <c r="L1341" s="8">
        <v>1381172</v>
      </c>
      <c r="M1341" s="8">
        <v>1399988</v>
      </c>
    </row>
    <row r="1342" spans="1:13" x14ac:dyDescent="0.25">
      <c r="A1342">
        <v>0</v>
      </c>
      <c r="B1342" s="40">
        <f t="shared" si="74"/>
        <v>43221</v>
      </c>
      <c r="C1342">
        <v>5</v>
      </c>
      <c r="D1342">
        <f t="shared" si="75"/>
        <v>2018</v>
      </c>
      <c r="E1342" t="s">
        <v>442</v>
      </c>
      <c r="F1342" t="s">
        <v>342</v>
      </c>
      <c r="G1342" t="s">
        <v>37</v>
      </c>
      <c r="H1342" t="s">
        <v>424</v>
      </c>
      <c r="I1342">
        <v>8</v>
      </c>
      <c r="J1342">
        <v>1</v>
      </c>
      <c r="K1342">
        <v>9</v>
      </c>
      <c r="L1342" s="8">
        <v>185821</v>
      </c>
      <c r="M1342" s="8">
        <v>185830</v>
      </c>
    </row>
    <row r="1343" spans="1:13" x14ac:dyDescent="0.25">
      <c r="A1343">
        <v>0</v>
      </c>
      <c r="B1343" s="40">
        <f t="shared" si="74"/>
        <v>43221</v>
      </c>
      <c r="C1343">
        <v>5</v>
      </c>
      <c r="D1343">
        <f t="shared" si="75"/>
        <v>2018</v>
      </c>
      <c r="E1343" t="s">
        <v>442</v>
      </c>
      <c r="F1343" t="s">
        <v>343</v>
      </c>
      <c r="G1343" t="s">
        <v>37</v>
      </c>
      <c r="H1343" t="s">
        <v>423</v>
      </c>
      <c r="I1343">
        <v>866</v>
      </c>
      <c r="J1343">
        <v>475</v>
      </c>
      <c r="K1343" s="8">
        <v>1341</v>
      </c>
      <c r="L1343" s="8">
        <v>183896</v>
      </c>
      <c r="M1343" s="8">
        <v>185237</v>
      </c>
    </row>
    <row r="1344" spans="1:13" x14ac:dyDescent="0.25">
      <c r="A1344">
        <v>0</v>
      </c>
      <c r="B1344" s="40">
        <f t="shared" si="74"/>
        <v>43221</v>
      </c>
      <c r="C1344">
        <v>5</v>
      </c>
      <c r="D1344">
        <f t="shared" si="75"/>
        <v>2018</v>
      </c>
      <c r="E1344" t="s">
        <v>442</v>
      </c>
      <c r="F1344" t="s">
        <v>343</v>
      </c>
      <c r="G1344" t="s">
        <v>37</v>
      </c>
      <c r="H1344" t="s">
        <v>424</v>
      </c>
      <c r="I1344">
        <v>1</v>
      </c>
      <c r="J1344">
        <v>0</v>
      </c>
      <c r="K1344">
        <v>1</v>
      </c>
      <c r="L1344" s="8">
        <v>54967</v>
      </c>
      <c r="M1344" s="8">
        <v>54968</v>
      </c>
    </row>
    <row r="1345" spans="1:13" x14ac:dyDescent="0.25">
      <c r="A1345">
        <v>0</v>
      </c>
      <c r="B1345" s="40">
        <f t="shared" si="74"/>
        <v>43221</v>
      </c>
      <c r="C1345">
        <v>5</v>
      </c>
      <c r="D1345">
        <f t="shared" si="75"/>
        <v>2018</v>
      </c>
      <c r="E1345" t="s">
        <v>442</v>
      </c>
      <c r="F1345" t="s">
        <v>344</v>
      </c>
      <c r="G1345" t="s">
        <v>37</v>
      </c>
      <c r="H1345" t="s">
        <v>423</v>
      </c>
      <c r="I1345">
        <v>57</v>
      </c>
      <c r="J1345">
        <v>37</v>
      </c>
      <c r="K1345">
        <v>94</v>
      </c>
      <c r="L1345" s="8">
        <v>30616</v>
      </c>
      <c r="M1345" s="8">
        <v>30710</v>
      </c>
    </row>
    <row r="1346" spans="1:13" x14ac:dyDescent="0.25">
      <c r="A1346">
        <v>0</v>
      </c>
      <c r="B1346" s="40">
        <f t="shared" si="74"/>
        <v>43221</v>
      </c>
      <c r="C1346">
        <v>5</v>
      </c>
      <c r="D1346">
        <f t="shared" si="75"/>
        <v>2018</v>
      </c>
      <c r="E1346" t="s">
        <v>442</v>
      </c>
      <c r="F1346" t="s">
        <v>344</v>
      </c>
      <c r="G1346" t="s">
        <v>37</v>
      </c>
      <c r="H1346" t="s">
        <v>424</v>
      </c>
      <c r="I1346">
        <v>0</v>
      </c>
      <c r="J1346">
        <v>0</v>
      </c>
      <c r="K1346">
        <v>0</v>
      </c>
      <c r="L1346" s="8">
        <v>14973</v>
      </c>
      <c r="M1346" s="8">
        <v>14973</v>
      </c>
    </row>
    <row r="1347" spans="1:13" x14ac:dyDescent="0.25">
      <c r="A1347">
        <v>0</v>
      </c>
      <c r="B1347" s="40">
        <f t="shared" si="74"/>
        <v>43221</v>
      </c>
      <c r="C1347">
        <v>5</v>
      </c>
      <c r="D1347">
        <f t="shared" si="75"/>
        <v>2018</v>
      </c>
      <c r="E1347" t="s">
        <v>442</v>
      </c>
      <c r="F1347" t="s">
        <v>345</v>
      </c>
      <c r="G1347" t="s">
        <v>37</v>
      </c>
      <c r="H1347" t="s">
        <v>423</v>
      </c>
      <c r="I1347">
        <v>27</v>
      </c>
      <c r="J1347">
        <v>33</v>
      </c>
      <c r="K1347">
        <v>60</v>
      </c>
      <c r="L1347" s="8">
        <v>15645</v>
      </c>
      <c r="M1347" s="8">
        <v>15705</v>
      </c>
    </row>
    <row r="1348" spans="1:13" x14ac:dyDescent="0.25">
      <c r="A1348">
        <v>0</v>
      </c>
      <c r="B1348" s="40">
        <f t="shared" si="74"/>
        <v>43221</v>
      </c>
      <c r="C1348">
        <v>5</v>
      </c>
      <c r="D1348">
        <f t="shared" si="75"/>
        <v>2018</v>
      </c>
      <c r="E1348" t="s">
        <v>442</v>
      </c>
      <c r="F1348" t="s">
        <v>345</v>
      </c>
      <c r="G1348" t="s">
        <v>37</v>
      </c>
      <c r="H1348" t="s">
        <v>424</v>
      </c>
      <c r="I1348">
        <v>0</v>
      </c>
      <c r="J1348">
        <v>0</v>
      </c>
      <c r="K1348">
        <v>0</v>
      </c>
      <c r="L1348" s="8">
        <v>8461</v>
      </c>
      <c r="M1348" s="8">
        <v>8461</v>
      </c>
    </row>
    <row r="1349" spans="1:13" x14ac:dyDescent="0.25">
      <c r="A1349">
        <v>0</v>
      </c>
      <c r="B1349" s="40">
        <f t="shared" si="74"/>
        <v>43221</v>
      </c>
      <c r="C1349">
        <v>5</v>
      </c>
      <c r="D1349">
        <f t="shared" si="75"/>
        <v>2018</v>
      </c>
      <c r="E1349" t="s">
        <v>442</v>
      </c>
      <c r="F1349" t="s">
        <v>346</v>
      </c>
      <c r="G1349" t="s">
        <v>37</v>
      </c>
      <c r="H1349" t="s">
        <v>423</v>
      </c>
      <c r="I1349">
        <v>90</v>
      </c>
      <c r="J1349">
        <v>69</v>
      </c>
      <c r="K1349">
        <v>159</v>
      </c>
      <c r="L1349" s="8">
        <v>59781</v>
      </c>
      <c r="M1349" s="8">
        <v>59940</v>
      </c>
    </row>
    <row r="1350" spans="1:13" x14ac:dyDescent="0.25">
      <c r="A1350">
        <v>0</v>
      </c>
      <c r="B1350" s="40">
        <f t="shared" si="74"/>
        <v>43221</v>
      </c>
      <c r="C1350">
        <v>5</v>
      </c>
      <c r="D1350">
        <f t="shared" si="75"/>
        <v>2018</v>
      </c>
      <c r="E1350" t="s">
        <v>442</v>
      </c>
      <c r="F1350" t="s">
        <v>346</v>
      </c>
      <c r="G1350" t="s">
        <v>37</v>
      </c>
      <c r="H1350" t="s">
        <v>424</v>
      </c>
      <c r="I1350">
        <v>0</v>
      </c>
      <c r="J1350">
        <v>0</v>
      </c>
      <c r="K1350">
        <v>0</v>
      </c>
      <c r="L1350" s="8">
        <v>26700</v>
      </c>
      <c r="M1350" s="8">
        <v>26700</v>
      </c>
    </row>
    <row r="1351" spans="1:13" x14ac:dyDescent="0.25">
      <c r="A1351">
        <v>1</v>
      </c>
      <c r="B1351" s="40">
        <f t="shared" si="74"/>
        <v>43221</v>
      </c>
      <c r="C1351">
        <v>5</v>
      </c>
      <c r="D1351">
        <f t="shared" si="75"/>
        <v>2018</v>
      </c>
      <c r="E1351" t="s">
        <v>442</v>
      </c>
      <c r="F1351" t="s">
        <v>53</v>
      </c>
      <c r="G1351" t="s">
        <v>37</v>
      </c>
      <c r="H1351" t="s">
        <v>423</v>
      </c>
      <c r="I1351">
        <v>5</v>
      </c>
      <c r="J1351">
        <v>7</v>
      </c>
      <c r="K1351">
        <v>12</v>
      </c>
      <c r="L1351" s="8">
        <v>8115</v>
      </c>
      <c r="M1351" s="8">
        <v>8127</v>
      </c>
    </row>
    <row r="1352" spans="1:13" x14ac:dyDescent="0.25">
      <c r="A1352">
        <v>1</v>
      </c>
      <c r="B1352" s="40">
        <f t="shared" si="74"/>
        <v>43221</v>
      </c>
      <c r="C1352">
        <v>5</v>
      </c>
      <c r="D1352">
        <f t="shared" si="75"/>
        <v>2018</v>
      </c>
      <c r="E1352" t="s">
        <v>442</v>
      </c>
      <c r="F1352" t="s">
        <v>53</v>
      </c>
      <c r="G1352" t="s">
        <v>37</v>
      </c>
      <c r="H1352" t="s">
        <v>424</v>
      </c>
      <c r="I1352">
        <v>0</v>
      </c>
      <c r="J1352">
        <v>0</v>
      </c>
      <c r="K1352">
        <v>0</v>
      </c>
      <c r="L1352" s="8">
        <v>4827</v>
      </c>
      <c r="M1352" s="8">
        <v>4827</v>
      </c>
    </row>
    <row r="1353" spans="1:13" x14ac:dyDescent="0.25">
      <c r="A1353">
        <v>0</v>
      </c>
      <c r="B1353" s="40">
        <f t="shared" si="74"/>
        <v>43221</v>
      </c>
      <c r="C1353">
        <v>5</v>
      </c>
      <c r="D1353">
        <f t="shared" si="75"/>
        <v>2018</v>
      </c>
      <c r="E1353" t="s">
        <v>442</v>
      </c>
      <c r="F1353" t="s">
        <v>347</v>
      </c>
      <c r="G1353" t="s">
        <v>37</v>
      </c>
      <c r="H1353" t="s">
        <v>423</v>
      </c>
      <c r="I1353">
        <v>107</v>
      </c>
      <c r="J1353">
        <v>87</v>
      </c>
      <c r="K1353">
        <v>194</v>
      </c>
      <c r="L1353" s="8">
        <v>47681</v>
      </c>
      <c r="M1353" s="8">
        <v>47875</v>
      </c>
    </row>
    <row r="1354" spans="1:13" x14ac:dyDescent="0.25">
      <c r="A1354">
        <v>0</v>
      </c>
      <c r="B1354" s="40">
        <f t="shared" si="74"/>
        <v>43221</v>
      </c>
      <c r="C1354">
        <v>5</v>
      </c>
      <c r="D1354">
        <f t="shared" si="75"/>
        <v>2018</v>
      </c>
      <c r="E1354" t="s">
        <v>442</v>
      </c>
      <c r="F1354" t="s">
        <v>347</v>
      </c>
      <c r="G1354" t="s">
        <v>37</v>
      </c>
      <c r="H1354" t="s">
        <v>424</v>
      </c>
      <c r="I1354">
        <v>0</v>
      </c>
      <c r="J1354">
        <v>0</v>
      </c>
      <c r="K1354">
        <v>0</v>
      </c>
      <c r="L1354" s="8">
        <v>20919</v>
      </c>
      <c r="M1354" s="8">
        <v>20919</v>
      </c>
    </row>
    <row r="1355" spans="1:13" x14ac:dyDescent="0.25">
      <c r="A1355">
        <v>0</v>
      </c>
      <c r="B1355" s="40">
        <f t="shared" si="74"/>
        <v>43221</v>
      </c>
      <c r="C1355">
        <v>5</v>
      </c>
      <c r="D1355">
        <f t="shared" si="75"/>
        <v>2018</v>
      </c>
      <c r="E1355" t="s">
        <v>442</v>
      </c>
      <c r="F1355" t="s">
        <v>348</v>
      </c>
      <c r="G1355" t="s">
        <v>37</v>
      </c>
      <c r="H1355" t="s">
        <v>423</v>
      </c>
      <c r="I1355">
        <v>12</v>
      </c>
      <c r="J1355">
        <v>21</v>
      </c>
      <c r="K1355">
        <v>33</v>
      </c>
      <c r="L1355" s="8">
        <v>27214</v>
      </c>
      <c r="M1355" s="8">
        <v>27247</v>
      </c>
    </row>
    <row r="1356" spans="1:13" x14ac:dyDescent="0.25">
      <c r="A1356">
        <v>0</v>
      </c>
      <c r="B1356" s="40">
        <f t="shared" si="74"/>
        <v>43221</v>
      </c>
      <c r="C1356">
        <v>5</v>
      </c>
      <c r="D1356">
        <f t="shared" si="75"/>
        <v>2018</v>
      </c>
      <c r="E1356" t="s">
        <v>442</v>
      </c>
      <c r="F1356" t="s">
        <v>348</v>
      </c>
      <c r="G1356" t="s">
        <v>37</v>
      </c>
      <c r="H1356" t="s">
        <v>424</v>
      </c>
      <c r="I1356">
        <v>0</v>
      </c>
      <c r="J1356">
        <v>0</v>
      </c>
      <c r="K1356">
        <v>0</v>
      </c>
      <c r="L1356" s="8">
        <v>17372</v>
      </c>
      <c r="M1356" s="8">
        <v>17372</v>
      </c>
    </row>
    <row r="1357" spans="1:13" x14ac:dyDescent="0.25">
      <c r="A1357">
        <v>0</v>
      </c>
      <c r="B1357" s="40">
        <f t="shared" si="74"/>
        <v>43221</v>
      </c>
      <c r="C1357">
        <v>5</v>
      </c>
      <c r="D1357">
        <f t="shared" si="75"/>
        <v>2018</v>
      </c>
      <c r="E1357" t="s">
        <v>442</v>
      </c>
      <c r="F1357" t="s">
        <v>349</v>
      </c>
      <c r="G1357" t="s">
        <v>37</v>
      </c>
      <c r="H1357" t="s">
        <v>423</v>
      </c>
      <c r="I1357">
        <v>27</v>
      </c>
      <c r="J1357">
        <v>21</v>
      </c>
      <c r="K1357">
        <v>48</v>
      </c>
      <c r="L1357" s="8">
        <v>16170</v>
      </c>
      <c r="M1357" s="8">
        <v>16218</v>
      </c>
    </row>
    <row r="1358" spans="1:13" x14ac:dyDescent="0.25">
      <c r="A1358">
        <v>0</v>
      </c>
      <c r="B1358" s="40">
        <f t="shared" si="74"/>
        <v>43221</v>
      </c>
      <c r="C1358">
        <v>5</v>
      </c>
      <c r="D1358">
        <f t="shared" si="75"/>
        <v>2018</v>
      </c>
      <c r="E1358" t="s">
        <v>442</v>
      </c>
      <c r="F1358" t="s">
        <v>349</v>
      </c>
      <c r="G1358" t="s">
        <v>37</v>
      </c>
      <c r="H1358" t="s">
        <v>424</v>
      </c>
      <c r="I1358">
        <v>0</v>
      </c>
      <c r="J1358">
        <v>0</v>
      </c>
      <c r="K1358">
        <v>0</v>
      </c>
      <c r="L1358" s="8">
        <v>7955</v>
      </c>
      <c r="M1358" s="8">
        <v>7955</v>
      </c>
    </row>
    <row r="1359" spans="1:13" x14ac:dyDescent="0.25">
      <c r="A1359">
        <v>0</v>
      </c>
      <c r="B1359" s="40">
        <f t="shared" si="74"/>
        <v>43221</v>
      </c>
      <c r="C1359">
        <v>5</v>
      </c>
      <c r="D1359">
        <f t="shared" si="75"/>
        <v>2018</v>
      </c>
      <c r="E1359" t="s">
        <v>442</v>
      </c>
      <c r="F1359" t="s">
        <v>426</v>
      </c>
      <c r="G1359" t="s">
        <v>37</v>
      </c>
      <c r="H1359" t="s">
        <v>423</v>
      </c>
      <c r="I1359">
        <v>4</v>
      </c>
      <c r="J1359">
        <v>5</v>
      </c>
      <c r="K1359">
        <v>9</v>
      </c>
      <c r="L1359" s="8">
        <v>9955</v>
      </c>
      <c r="M1359" s="8">
        <v>9964</v>
      </c>
    </row>
    <row r="1360" spans="1:13" x14ac:dyDescent="0.25">
      <c r="A1360">
        <v>0</v>
      </c>
      <c r="B1360" s="40">
        <f t="shared" si="74"/>
        <v>43221</v>
      </c>
      <c r="C1360">
        <v>5</v>
      </c>
      <c r="D1360">
        <f t="shared" si="75"/>
        <v>2018</v>
      </c>
      <c r="E1360" t="s">
        <v>442</v>
      </c>
      <c r="F1360" t="s">
        <v>426</v>
      </c>
      <c r="G1360" t="s">
        <v>37</v>
      </c>
      <c r="H1360" t="s">
        <v>424</v>
      </c>
      <c r="I1360">
        <v>0</v>
      </c>
      <c r="J1360">
        <v>0</v>
      </c>
      <c r="K1360">
        <v>0</v>
      </c>
      <c r="L1360" s="8">
        <v>6011</v>
      </c>
      <c r="M1360" s="8">
        <v>6011</v>
      </c>
    </row>
    <row r="1361" spans="1:13" x14ac:dyDescent="0.25">
      <c r="A1361">
        <v>0</v>
      </c>
      <c r="B1361" s="40">
        <f t="shared" si="74"/>
        <v>43221</v>
      </c>
      <c r="C1361">
        <v>5</v>
      </c>
      <c r="D1361">
        <f t="shared" si="75"/>
        <v>2018</v>
      </c>
      <c r="E1361" t="s">
        <v>442</v>
      </c>
      <c r="F1361" t="s">
        <v>350</v>
      </c>
      <c r="G1361" t="s">
        <v>37</v>
      </c>
      <c r="H1361" t="s">
        <v>423</v>
      </c>
      <c r="I1361" s="8">
        <v>1409</v>
      </c>
      <c r="J1361" s="8">
        <v>1241</v>
      </c>
      <c r="K1361" s="8">
        <v>2650</v>
      </c>
      <c r="L1361" s="8">
        <v>550646</v>
      </c>
      <c r="M1361" s="8">
        <v>553296</v>
      </c>
    </row>
    <row r="1362" spans="1:13" x14ac:dyDescent="0.25">
      <c r="A1362">
        <v>0</v>
      </c>
      <c r="B1362" s="40">
        <f t="shared" si="74"/>
        <v>43221</v>
      </c>
      <c r="C1362">
        <v>5</v>
      </c>
      <c r="D1362">
        <f t="shared" si="75"/>
        <v>2018</v>
      </c>
      <c r="E1362" t="s">
        <v>442</v>
      </c>
      <c r="F1362" t="s">
        <v>350</v>
      </c>
      <c r="G1362" t="s">
        <v>37</v>
      </c>
      <c r="H1362" t="s">
        <v>424</v>
      </c>
      <c r="I1362">
        <v>0</v>
      </c>
      <c r="J1362">
        <v>0</v>
      </c>
      <c r="K1362">
        <v>0</v>
      </c>
      <c r="L1362" s="8">
        <v>143326</v>
      </c>
      <c r="M1362" s="8">
        <v>143326</v>
      </c>
    </row>
    <row r="1363" spans="1:13" x14ac:dyDescent="0.25">
      <c r="A1363">
        <v>0</v>
      </c>
      <c r="B1363" s="40">
        <f t="shared" si="74"/>
        <v>43221</v>
      </c>
      <c r="C1363">
        <v>5</v>
      </c>
      <c r="D1363">
        <f t="shared" si="75"/>
        <v>2018</v>
      </c>
      <c r="E1363" t="s">
        <v>442</v>
      </c>
      <c r="F1363" t="s">
        <v>41</v>
      </c>
      <c r="G1363" t="s">
        <v>37</v>
      </c>
      <c r="H1363" t="s">
        <v>423</v>
      </c>
      <c r="I1363">
        <v>158</v>
      </c>
      <c r="J1363">
        <v>59</v>
      </c>
      <c r="K1363">
        <v>217</v>
      </c>
      <c r="L1363" s="8">
        <v>14644</v>
      </c>
      <c r="M1363" s="8">
        <v>14861</v>
      </c>
    </row>
    <row r="1364" spans="1:13" x14ac:dyDescent="0.25">
      <c r="A1364">
        <v>0</v>
      </c>
      <c r="B1364" s="40">
        <f t="shared" si="74"/>
        <v>43221</v>
      </c>
      <c r="C1364">
        <v>5</v>
      </c>
      <c r="D1364">
        <f t="shared" si="75"/>
        <v>2018</v>
      </c>
      <c r="E1364" t="s">
        <v>442</v>
      </c>
      <c r="F1364" t="s">
        <v>41</v>
      </c>
      <c r="G1364" t="s">
        <v>37</v>
      </c>
      <c r="H1364" t="s">
        <v>424</v>
      </c>
      <c r="I1364">
        <v>0</v>
      </c>
      <c r="J1364">
        <v>0</v>
      </c>
      <c r="K1364">
        <v>0</v>
      </c>
      <c r="L1364" s="8">
        <v>5917</v>
      </c>
      <c r="M1364" s="8">
        <v>5917</v>
      </c>
    </row>
    <row r="1365" spans="1:13" x14ac:dyDescent="0.25">
      <c r="A1365">
        <v>0</v>
      </c>
      <c r="B1365" s="40">
        <f t="shared" si="74"/>
        <v>43221</v>
      </c>
      <c r="C1365">
        <v>5</v>
      </c>
      <c r="D1365">
        <f t="shared" si="75"/>
        <v>2018</v>
      </c>
      <c r="E1365" t="s">
        <v>442</v>
      </c>
      <c r="F1365" t="s">
        <v>351</v>
      </c>
      <c r="G1365" t="s">
        <v>37</v>
      </c>
      <c r="H1365" t="s">
        <v>423</v>
      </c>
      <c r="I1365">
        <v>247</v>
      </c>
      <c r="J1365">
        <v>186</v>
      </c>
      <c r="K1365">
        <v>433</v>
      </c>
      <c r="L1365" s="8">
        <v>93086</v>
      </c>
      <c r="M1365" s="8">
        <v>93519</v>
      </c>
    </row>
    <row r="1366" spans="1:13" x14ac:dyDescent="0.25">
      <c r="A1366">
        <v>0</v>
      </c>
      <c r="B1366" s="40">
        <f t="shared" si="74"/>
        <v>43221</v>
      </c>
      <c r="C1366">
        <v>5</v>
      </c>
      <c r="D1366">
        <f t="shared" si="75"/>
        <v>2018</v>
      </c>
      <c r="E1366" t="s">
        <v>442</v>
      </c>
      <c r="F1366" t="s">
        <v>351</v>
      </c>
      <c r="G1366" t="s">
        <v>37</v>
      </c>
      <c r="H1366" t="s">
        <v>424</v>
      </c>
      <c r="I1366">
        <v>1</v>
      </c>
      <c r="J1366">
        <v>0</v>
      </c>
      <c r="K1366">
        <v>1</v>
      </c>
      <c r="L1366" s="8">
        <v>33287</v>
      </c>
      <c r="M1366" s="8">
        <v>33288</v>
      </c>
    </row>
    <row r="1367" spans="1:13" x14ac:dyDescent="0.25">
      <c r="A1367">
        <v>0</v>
      </c>
      <c r="B1367" s="40">
        <f t="shared" si="74"/>
        <v>43221</v>
      </c>
      <c r="C1367">
        <v>5</v>
      </c>
      <c r="D1367">
        <f t="shared" si="75"/>
        <v>2018</v>
      </c>
      <c r="E1367" t="s">
        <v>442</v>
      </c>
      <c r="F1367" t="s">
        <v>352</v>
      </c>
      <c r="G1367" t="s">
        <v>37</v>
      </c>
      <c r="H1367" t="s">
        <v>423</v>
      </c>
      <c r="I1367">
        <v>15</v>
      </c>
      <c r="J1367">
        <v>8</v>
      </c>
      <c r="K1367">
        <v>23</v>
      </c>
      <c r="L1367" s="8">
        <v>8937</v>
      </c>
      <c r="M1367" s="8">
        <v>8960</v>
      </c>
    </row>
    <row r="1368" spans="1:13" x14ac:dyDescent="0.25">
      <c r="A1368">
        <v>0</v>
      </c>
      <c r="B1368" s="40">
        <f t="shared" si="74"/>
        <v>43221</v>
      </c>
      <c r="C1368">
        <v>5</v>
      </c>
      <c r="D1368">
        <f t="shared" si="75"/>
        <v>2018</v>
      </c>
      <c r="E1368" t="s">
        <v>442</v>
      </c>
      <c r="F1368" t="s">
        <v>352</v>
      </c>
      <c r="G1368" t="s">
        <v>37</v>
      </c>
      <c r="H1368" t="s">
        <v>424</v>
      </c>
      <c r="I1368">
        <v>0</v>
      </c>
      <c r="J1368">
        <v>0</v>
      </c>
      <c r="K1368">
        <v>0</v>
      </c>
      <c r="L1368" s="8">
        <v>4116</v>
      </c>
      <c r="M1368" s="8">
        <v>4116</v>
      </c>
    </row>
    <row r="1369" spans="1:13" x14ac:dyDescent="0.25">
      <c r="A1369">
        <v>0</v>
      </c>
      <c r="B1369" s="40">
        <f t="shared" si="74"/>
        <v>43221</v>
      </c>
      <c r="C1369">
        <v>5</v>
      </c>
      <c r="D1369">
        <f t="shared" si="75"/>
        <v>2018</v>
      </c>
      <c r="E1369" t="s">
        <v>442</v>
      </c>
      <c r="F1369" t="s">
        <v>146</v>
      </c>
      <c r="G1369" t="s">
        <v>37</v>
      </c>
      <c r="H1369" t="s">
        <v>423</v>
      </c>
      <c r="I1369" s="8">
        <v>2453</v>
      </c>
      <c r="J1369" s="8">
        <v>1356</v>
      </c>
      <c r="K1369" s="8">
        <v>3809</v>
      </c>
      <c r="L1369" s="8">
        <v>534180</v>
      </c>
      <c r="M1369" s="8">
        <v>537989</v>
      </c>
    </row>
    <row r="1370" spans="1:13" x14ac:dyDescent="0.25">
      <c r="A1370">
        <v>0</v>
      </c>
      <c r="B1370" s="40">
        <f t="shared" si="74"/>
        <v>43221</v>
      </c>
      <c r="C1370">
        <v>5</v>
      </c>
      <c r="D1370">
        <f t="shared" si="75"/>
        <v>2018</v>
      </c>
      <c r="E1370" t="s">
        <v>442</v>
      </c>
      <c r="F1370" t="s">
        <v>146</v>
      </c>
      <c r="G1370" t="s">
        <v>37</v>
      </c>
      <c r="H1370" t="s">
        <v>424</v>
      </c>
      <c r="I1370">
        <v>1</v>
      </c>
      <c r="J1370">
        <v>0</v>
      </c>
      <c r="K1370">
        <v>1</v>
      </c>
      <c r="L1370" s="8">
        <v>125368</v>
      </c>
      <c r="M1370" s="8">
        <v>125369</v>
      </c>
    </row>
    <row r="1371" spans="1:13" x14ac:dyDescent="0.25">
      <c r="A1371">
        <v>1</v>
      </c>
      <c r="B1371" s="40">
        <f t="shared" si="74"/>
        <v>43221</v>
      </c>
      <c r="C1371">
        <v>5</v>
      </c>
      <c r="D1371">
        <f t="shared" si="75"/>
        <v>2018</v>
      </c>
      <c r="E1371" t="s">
        <v>442</v>
      </c>
      <c r="F1371" t="s">
        <v>42</v>
      </c>
      <c r="G1371" t="s">
        <v>37</v>
      </c>
      <c r="H1371" t="s">
        <v>423</v>
      </c>
      <c r="I1371">
        <v>376</v>
      </c>
      <c r="J1371">
        <v>336</v>
      </c>
      <c r="K1371">
        <v>712</v>
      </c>
      <c r="L1371" s="8">
        <v>312892</v>
      </c>
      <c r="M1371" s="8">
        <v>313604</v>
      </c>
    </row>
    <row r="1372" spans="1:13" x14ac:dyDescent="0.25">
      <c r="A1372">
        <v>1</v>
      </c>
      <c r="B1372" s="40">
        <f t="shared" ref="B1372:B1435" si="76">DATE(D1372,C1372,1)</f>
        <v>43221</v>
      </c>
      <c r="C1372">
        <v>5</v>
      </c>
      <c r="D1372">
        <f t="shared" ref="D1372:D1435" si="77">VALUE(RIGHT(E1372,4))</f>
        <v>2018</v>
      </c>
      <c r="E1372" t="s">
        <v>442</v>
      </c>
      <c r="F1372" t="s">
        <v>42</v>
      </c>
      <c r="G1372" t="s">
        <v>37</v>
      </c>
      <c r="H1372" t="s">
        <v>424</v>
      </c>
      <c r="I1372">
        <v>1</v>
      </c>
      <c r="J1372">
        <v>0</v>
      </c>
      <c r="K1372">
        <v>1</v>
      </c>
      <c r="L1372" s="8">
        <v>96778</v>
      </c>
      <c r="M1372" s="8">
        <v>96779</v>
      </c>
    </row>
    <row r="1373" spans="1:13" x14ac:dyDescent="0.25">
      <c r="A1373">
        <v>1</v>
      </c>
      <c r="B1373" s="40">
        <f t="shared" si="76"/>
        <v>43221</v>
      </c>
      <c r="C1373">
        <v>5</v>
      </c>
      <c r="D1373">
        <f t="shared" si="77"/>
        <v>2018</v>
      </c>
      <c r="E1373" t="s">
        <v>442</v>
      </c>
      <c r="F1373" t="s">
        <v>353</v>
      </c>
      <c r="G1373" t="s">
        <v>37</v>
      </c>
      <c r="H1373" t="s">
        <v>423</v>
      </c>
      <c r="I1373">
        <v>15</v>
      </c>
      <c r="J1373">
        <v>29</v>
      </c>
      <c r="K1373">
        <v>44</v>
      </c>
      <c r="L1373" s="8">
        <v>32638</v>
      </c>
      <c r="M1373" s="8">
        <v>32682</v>
      </c>
    </row>
    <row r="1374" spans="1:13" x14ac:dyDescent="0.25">
      <c r="A1374">
        <v>1</v>
      </c>
      <c r="B1374" s="40">
        <f t="shared" si="76"/>
        <v>43221</v>
      </c>
      <c r="C1374">
        <v>5</v>
      </c>
      <c r="D1374">
        <f t="shared" si="77"/>
        <v>2018</v>
      </c>
      <c r="E1374" t="s">
        <v>442</v>
      </c>
      <c r="F1374" t="s">
        <v>353</v>
      </c>
      <c r="G1374" t="s">
        <v>37</v>
      </c>
      <c r="H1374" t="s">
        <v>424</v>
      </c>
      <c r="I1374">
        <v>0</v>
      </c>
      <c r="J1374">
        <v>0</v>
      </c>
      <c r="K1374">
        <v>0</v>
      </c>
      <c r="L1374" s="8">
        <v>19472</v>
      </c>
      <c r="M1374" s="8">
        <v>19472</v>
      </c>
    </row>
    <row r="1375" spans="1:13" x14ac:dyDescent="0.25">
      <c r="A1375">
        <v>0</v>
      </c>
      <c r="B1375" s="40">
        <f t="shared" si="76"/>
        <v>43221</v>
      </c>
      <c r="C1375">
        <v>5</v>
      </c>
      <c r="D1375">
        <f t="shared" si="77"/>
        <v>2018</v>
      </c>
      <c r="E1375" t="s">
        <v>442</v>
      </c>
      <c r="F1375" t="s">
        <v>354</v>
      </c>
      <c r="G1375" t="s">
        <v>37</v>
      </c>
      <c r="H1375" t="s">
        <v>423</v>
      </c>
      <c r="I1375">
        <v>652</v>
      </c>
      <c r="J1375">
        <v>513</v>
      </c>
      <c r="K1375" s="8">
        <v>1165</v>
      </c>
      <c r="L1375" s="8">
        <v>198874</v>
      </c>
      <c r="M1375" s="8">
        <v>200039</v>
      </c>
    </row>
    <row r="1376" spans="1:13" x14ac:dyDescent="0.25">
      <c r="A1376">
        <v>0</v>
      </c>
      <c r="B1376" s="40">
        <f t="shared" si="76"/>
        <v>43221</v>
      </c>
      <c r="C1376">
        <v>5</v>
      </c>
      <c r="D1376">
        <f t="shared" si="77"/>
        <v>2018</v>
      </c>
      <c r="E1376" t="s">
        <v>442</v>
      </c>
      <c r="F1376" t="s">
        <v>354</v>
      </c>
      <c r="G1376" t="s">
        <v>37</v>
      </c>
      <c r="H1376" t="s">
        <v>424</v>
      </c>
      <c r="I1376">
        <v>0</v>
      </c>
      <c r="J1376">
        <v>0</v>
      </c>
      <c r="K1376">
        <v>0</v>
      </c>
      <c r="L1376" s="8">
        <v>56365</v>
      </c>
      <c r="M1376" s="8">
        <v>56365</v>
      </c>
    </row>
    <row r="1377" spans="1:13" x14ac:dyDescent="0.25">
      <c r="A1377">
        <v>0</v>
      </c>
      <c r="B1377" s="40">
        <f t="shared" si="76"/>
        <v>43221</v>
      </c>
      <c r="C1377">
        <v>5</v>
      </c>
      <c r="D1377">
        <f t="shared" si="77"/>
        <v>2018</v>
      </c>
      <c r="E1377" t="s">
        <v>442</v>
      </c>
      <c r="F1377" t="s">
        <v>355</v>
      </c>
      <c r="G1377" t="s">
        <v>37</v>
      </c>
      <c r="H1377" t="s">
        <v>423</v>
      </c>
      <c r="I1377">
        <v>3</v>
      </c>
      <c r="J1377">
        <v>4</v>
      </c>
      <c r="K1377">
        <v>7</v>
      </c>
      <c r="L1377" s="8">
        <v>3026</v>
      </c>
      <c r="M1377" s="8">
        <v>3033</v>
      </c>
    </row>
    <row r="1378" spans="1:13" x14ac:dyDescent="0.25">
      <c r="A1378">
        <v>0</v>
      </c>
      <c r="B1378" s="40">
        <f t="shared" si="76"/>
        <v>43221</v>
      </c>
      <c r="C1378">
        <v>5</v>
      </c>
      <c r="D1378">
        <f t="shared" si="77"/>
        <v>2018</v>
      </c>
      <c r="E1378" t="s">
        <v>442</v>
      </c>
      <c r="F1378" t="s">
        <v>355</v>
      </c>
      <c r="G1378" t="s">
        <v>37</v>
      </c>
      <c r="H1378" t="s">
        <v>424</v>
      </c>
      <c r="I1378">
        <v>0</v>
      </c>
      <c r="J1378">
        <v>0</v>
      </c>
      <c r="K1378">
        <v>0</v>
      </c>
      <c r="L1378" s="8">
        <v>1752</v>
      </c>
      <c r="M1378" s="8">
        <v>1752</v>
      </c>
    </row>
    <row r="1379" spans="1:13" x14ac:dyDescent="0.25">
      <c r="A1379">
        <v>0</v>
      </c>
      <c r="B1379" s="40">
        <f t="shared" si="76"/>
        <v>43221</v>
      </c>
      <c r="C1379">
        <v>5</v>
      </c>
      <c r="D1379">
        <f t="shared" si="77"/>
        <v>2018</v>
      </c>
      <c r="E1379" t="s">
        <v>442</v>
      </c>
      <c r="F1379" t="s">
        <v>59</v>
      </c>
      <c r="G1379" t="s">
        <v>37</v>
      </c>
      <c r="H1379" t="s">
        <v>423</v>
      </c>
      <c r="I1379">
        <v>37</v>
      </c>
      <c r="J1379">
        <v>41</v>
      </c>
      <c r="K1379">
        <v>78</v>
      </c>
      <c r="L1379" s="8">
        <v>36509</v>
      </c>
      <c r="M1379" s="8">
        <v>36587</v>
      </c>
    </row>
    <row r="1380" spans="1:13" x14ac:dyDescent="0.25">
      <c r="A1380">
        <v>0</v>
      </c>
      <c r="B1380" s="40">
        <f t="shared" si="76"/>
        <v>43221</v>
      </c>
      <c r="C1380">
        <v>5</v>
      </c>
      <c r="D1380">
        <f t="shared" si="77"/>
        <v>2018</v>
      </c>
      <c r="E1380" t="s">
        <v>442</v>
      </c>
      <c r="F1380" t="s">
        <v>59</v>
      </c>
      <c r="G1380" t="s">
        <v>37</v>
      </c>
      <c r="H1380" t="s">
        <v>424</v>
      </c>
      <c r="I1380">
        <v>0</v>
      </c>
      <c r="J1380">
        <v>0</v>
      </c>
      <c r="K1380">
        <v>0</v>
      </c>
      <c r="L1380" s="8">
        <v>13890</v>
      </c>
      <c r="M1380" s="8">
        <v>13890</v>
      </c>
    </row>
    <row r="1381" spans="1:13" x14ac:dyDescent="0.25">
      <c r="A1381">
        <v>0</v>
      </c>
      <c r="B1381" s="40">
        <f t="shared" si="76"/>
        <v>43221</v>
      </c>
      <c r="C1381">
        <v>5</v>
      </c>
      <c r="D1381">
        <f t="shared" si="77"/>
        <v>2018</v>
      </c>
      <c r="E1381" t="s">
        <v>442</v>
      </c>
      <c r="F1381" t="s">
        <v>356</v>
      </c>
      <c r="G1381" t="s">
        <v>37</v>
      </c>
      <c r="H1381" t="s">
        <v>423</v>
      </c>
      <c r="I1381">
        <v>667</v>
      </c>
      <c r="J1381">
        <v>303</v>
      </c>
      <c r="K1381">
        <v>970</v>
      </c>
      <c r="L1381" s="8">
        <v>150372</v>
      </c>
      <c r="M1381" s="8">
        <v>151342</v>
      </c>
    </row>
    <row r="1382" spans="1:13" x14ac:dyDescent="0.25">
      <c r="A1382">
        <v>0</v>
      </c>
      <c r="B1382" s="40">
        <f t="shared" si="76"/>
        <v>43221</v>
      </c>
      <c r="C1382">
        <v>5</v>
      </c>
      <c r="D1382">
        <f t="shared" si="77"/>
        <v>2018</v>
      </c>
      <c r="E1382" t="s">
        <v>442</v>
      </c>
      <c r="F1382" t="s">
        <v>356</v>
      </c>
      <c r="G1382" t="s">
        <v>37</v>
      </c>
      <c r="H1382" t="s">
        <v>424</v>
      </c>
      <c r="I1382">
        <v>1</v>
      </c>
      <c r="J1382">
        <v>0</v>
      </c>
      <c r="K1382">
        <v>1</v>
      </c>
      <c r="L1382" s="8">
        <v>43451</v>
      </c>
      <c r="M1382" s="8">
        <v>43452</v>
      </c>
    </row>
    <row r="1383" spans="1:13" x14ac:dyDescent="0.25">
      <c r="A1383">
        <v>1</v>
      </c>
      <c r="B1383" s="40">
        <f t="shared" si="76"/>
        <v>43221</v>
      </c>
      <c r="C1383">
        <v>5</v>
      </c>
      <c r="D1383">
        <f t="shared" si="77"/>
        <v>2018</v>
      </c>
      <c r="E1383" t="s">
        <v>442</v>
      </c>
      <c r="F1383" t="s">
        <v>357</v>
      </c>
      <c r="G1383" t="s">
        <v>37</v>
      </c>
      <c r="H1383" t="s">
        <v>423</v>
      </c>
      <c r="I1383">
        <v>19</v>
      </c>
      <c r="J1383">
        <v>30</v>
      </c>
      <c r="K1383">
        <v>49</v>
      </c>
      <c r="L1383" s="8">
        <v>23092</v>
      </c>
      <c r="M1383" s="8">
        <v>23141</v>
      </c>
    </row>
    <row r="1384" spans="1:13" x14ac:dyDescent="0.25">
      <c r="A1384">
        <v>1</v>
      </c>
      <c r="B1384" s="40">
        <f t="shared" si="76"/>
        <v>43221</v>
      </c>
      <c r="C1384">
        <v>5</v>
      </c>
      <c r="D1384">
        <f t="shared" si="77"/>
        <v>2018</v>
      </c>
      <c r="E1384" t="s">
        <v>442</v>
      </c>
      <c r="F1384" t="s">
        <v>357</v>
      </c>
      <c r="G1384" t="s">
        <v>37</v>
      </c>
      <c r="H1384" t="s">
        <v>424</v>
      </c>
      <c r="I1384">
        <v>0</v>
      </c>
      <c r="J1384">
        <v>0</v>
      </c>
      <c r="K1384">
        <v>0</v>
      </c>
      <c r="L1384" s="8">
        <v>8742</v>
      </c>
      <c r="M1384" s="8">
        <v>8742</v>
      </c>
    </row>
    <row r="1385" spans="1:13" x14ac:dyDescent="0.25">
      <c r="A1385">
        <v>0</v>
      </c>
      <c r="B1385" s="40">
        <f t="shared" si="76"/>
        <v>43221</v>
      </c>
      <c r="C1385">
        <v>5</v>
      </c>
      <c r="D1385">
        <f t="shared" si="77"/>
        <v>2018</v>
      </c>
      <c r="E1385" t="s">
        <v>442</v>
      </c>
      <c r="F1385" t="s">
        <v>56</v>
      </c>
      <c r="G1385" t="s">
        <v>37</v>
      </c>
      <c r="H1385" t="s">
        <v>423</v>
      </c>
      <c r="I1385">
        <v>74</v>
      </c>
      <c r="J1385">
        <v>89</v>
      </c>
      <c r="K1385">
        <v>163</v>
      </c>
      <c r="L1385" s="8">
        <v>167745</v>
      </c>
      <c r="M1385" s="8">
        <v>167908</v>
      </c>
    </row>
    <row r="1386" spans="1:13" x14ac:dyDescent="0.25">
      <c r="A1386">
        <v>0</v>
      </c>
      <c r="B1386" s="40">
        <f t="shared" si="76"/>
        <v>43221</v>
      </c>
      <c r="C1386">
        <v>5</v>
      </c>
      <c r="D1386">
        <f t="shared" si="77"/>
        <v>2018</v>
      </c>
      <c r="E1386" t="s">
        <v>442</v>
      </c>
      <c r="F1386" t="s">
        <v>56</v>
      </c>
      <c r="G1386" t="s">
        <v>37</v>
      </c>
      <c r="H1386" t="s">
        <v>424</v>
      </c>
      <c r="I1386">
        <v>0</v>
      </c>
      <c r="J1386">
        <v>0</v>
      </c>
      <c r="K1386">
        <v>0</v>
      </c>
      <c r="L1386" s="8">
        <v>60535</v>
      </c>
      <c r="M1386" s="8">
        <v>60535</v>
      </c>
    </row>
    <row r="1387" spans="1:13" x14ac:dyDescent="0.25">
      <c r="A1387">
        <v>0</v>
      </c>
      <c r="B1387" s="40">
        <f t="shared" si="76"/>
        <v>43252</v>
      </c>
      <c r="C1387">
        <v>6</v>
      </c>
      <c r="D1387">
        <f t="shared" si="77"/>
        <v>2018</v>
      </c>
      <c r="E1387" t="s">
        <v>443</v>
      </c>
      <c r="F1387" t="s">
        <v>422</v>
      </c>
      <c r="G1387" t="s">
        <v>37</v>
      </c>
      <c r="H1387" t="s">
        <v>423</v>
      </c>
      <c r="I1387">
        <v>0</v>
      </c>
      <c r="J1387">
        <v>0</v>
      </c>
      <c r="K1387">
        <v>0</v>
      </c>
      <c r="L1387">
        <v>3</v>
      </c>
      <c r="M1387">
        <v>3</v>
      </c>
    </row>
    <row r="1388" spans="1:13" x14ac:dyDescent="0.25">
      <c r="A1388">
        <v>0</v>
      </c>
      <c r="B1388" s="40">
        <f t="shared" si="76"/>
        <v>43252</v>
      </c>
      <c r="C1388">
        <v>6</v>
      </c>
      <c r="D1388">
        <f t="shared" si="77"/>
        <v>2018</v>
      </c>
      <c r="E1388" t="s">
        <v>443</v>
      </c>
      <c r="F1388" t="s">
        <v>422</v>
      </c>
      <c r="G1388" t="s">
        <v>37</v>
      </c>
      <c r="H1388" t="s">
        <v>424</v>
      </c>
      <c r="I1388">
        <v>0</v>
      </c>
      <c r="J1388">
        <v>0</v>
      </c>
      <c r="K1388">
        <v>0</v>
      </c>
      <c r="L1388">
        <v>3</v>
      </c>
      <c r="M1388">
        <v>3</v>
      </c>
    </row>
    <row r="1389" spans="1:13" x14ac:dyDescent="0.25">
      <c r="A1389">
        <v>1</v>
      </c>
      <c r="B1389" s="40">
        <f t="shared" si="76"/>
        <v>43252</v>
      </c>
      <c r="C1389">
        <v>6</v>
      </c>
      <c r="D1389">
        <f t="shared" si="77"/>
        <v>2018</v>
      </c>
      <c r="E1389" t="s">
        <v>443</v>
      </c>
      <c r="F1389" t="s">
        <v>331</v>
      </c>
      <c r="G1389" t="s">
        <v>37</v>
      </c>
      <c r="H1389" t="s">
        <v>423</v>
      </c>
      <c r="I1389">
        <v>6</v>
      </c>
      <c r="J1389">
        <v>4</v>
      </c>
      <c r="K1389">
        <v>10</v>
      </c>
      <c r="L1389" s="8">
        <v>12822</v>
      </c>
      <c r="M1389" s="8">
        <v>12832</v>
      </c>
    </row>
    <row r="1390" spans="1:13" x14ac:dyDescent="0.25">
      <c r="A1390">
        <v>1</v>
      </c>
      <c r="B1390" s="40">
        <f t="shared" si="76"/>
        <v>43252</v>
      </c>
      <c r="C1390">
        <v>6</v>
      </c>
      <c r="D1390">
        <f t="shared" si="77"/>
        <v>2018</v>
      </c>
      <c r="E1390" t="s">
        <v>443</v>
      </c>
      <c r="F1390" t="s">
        <v>331</v>
      </c>
      <c r="G1390" t="s">
        <v>37</v>
      </c>
      <c r="H1390" t="s">
        <v>424</v>
      </c>
      <c r="I1390">
        <v>0</v>
      </c>
      <c r="J1390">
        <v>0</v>
      </c>
      <c r="K1390">
        <v>0</v>
      </c>
      <c r="L1390" s="8">
        <v>5353</v>
      </c>
      <c r="M1390" s="8">
        <v>5353</v>
      </c>
    </row>
    <row r="1391" spans="1:13" x14ac:dyDescent="0.25">
      <c r="A1391">
        <v>1</v>
      </c>
      <c r="B1391" s="40">
        <f t="shared" si="76"/>
        <v>43252</v>
      </c>
      <c r="C1391">
        <v>6</v>
      </c>
      <c r="D1391">
        <f t="shared" si="77"/>
        <v>2018</v>
      </c>
      <c r="E1391" t="s">
        <v>443</v>
      </c>
      <c r="F1391" t="s">
        <v>332</v>
      </c>
      <c r="G1391" t="s">
        <v>37</v>
      </c>
      <c r="H1391" t="s">
        <v>423</v>
      </c>
      <c r="I1391">
        <v>10</v>
      </c>
      <c r="J1391">
        <v>6</v>
      </c>
      <c r="K1391">
        <v>16</v>
      </c>
      <c r="L1391" s="8">
        <v>12973</v>
      </c>
      <c r="M1391" s="8">
        <v>12989</v>
      </c>
    </row>
    <row r="1392" spans="1:13" x14ac:dyDescent="0.25">
      <c r="A1392">
        <v>1</v>
      </c>
      <c r="B1392" s="40">
        <f t="shared" si="76"/>
        <v>43252</v>
      </c>
      <c r="C1392">
        <v>6</v>
      </c>
      <c r="D1392">
        <f t="shared" si="77"/>
        <v>2018</v>
      </c>
      <c r="E1392" t="s">
        <v>443</v>
      </c>
      <c r="F1392" t="s">
        <v>332</v>
      </c>
      <c r="G1392" t="s">
        <v>37</v>
      </c>
      <c r="H1392" t="s">
        <v>424</v>
      </c>
      <c r="I1392">
        <v>0</v>
      </c>
      <c r="J1392">
        <v>0</v>
      </c>
      <c r="K1392">
        <v>0</v>
      </c>
      <c r="L1392" s="8">
        <v>6866</v>
      </c>
      <c r="M1392" s="8">
        <v>6866</v>
      </c>
    </row>
    <row r="1393" spans="1:13" x14ac:dyDescent="0.25">
      <c r="A1393">
        <v>0</v>
      </c>
      <c r="B1393" s="40">
        <f t="shared" si="76"/>
        <v>43252</v>
      </c>
      <c r="C1393">
        <v>6</v>
      </c>
      <c r="D1393">
        <f t="shared" si="77"/>
        <v>2018</v>
      </c>
      <c r="E1393" t="s">
        <v>443</v>
      </c>
      <c r="F1393" t="s">
        <v>333</v>
      </c>
      <c r="G1393" t="s">
        <v>37</v>
      </c>
      <c r="H1393" t="s">
        <v>423</v>
      </c>
      <c r="I1393">
        <v>207</v>
      </c>
      <c r="J1393">
        <v>210</v>
      </c>
      <c r="K1393">
        <v>417</v>
      </c>
      <c r="L1393" s="8">
        <v>134723</v>
      </c>
      <c r="M1393" s="8">
        <v>135140</v>
      </c>
    </row>
    <row r="1394" spans="1:13" x14ac:dyDescent="0.25">
      <c r="A1394">
        <v>0</v>
      </c>
      <c r="B1394" s="40">
        <f t="shared" si="76"/>
        <v>43252</v>
      </c>
      <c r="C1394">
        <v>6</v>
      </c>
      <c r="D1394">
        <f t="shared" si="77"/>
        <v>2018</v>
      </c>
      <c r="E1394" t="s">
        <v>443</v>
      </c>
      <c r="F1394" t="s">
        <v>333</v>
      </c>
      <c r="G1394" t="s">
        <v>37</v>
      </c>
      <c r="H1394" t="s">
        <v>424</v>
      </c>
      <c r="I1394">
        <v>0</v>
      </c>
      <c r="J1394">
        <v>0</v>
      </c>
      <c r="K1394">
        <v>0</v>
      </c>
      <c r="L1394" s="8">
        <v>42459</v>
      </c>
      <c r="M1394" s="8">
        <v>42459</v>
      </c>
    </row>
    <row r="1395" spans="1:13" x14ac:dyDescent="0.25">
      <c r="A1395">
        <v>0</v>
      </c>
      <c r="B1395" s="40">
        <f t="shared" si="76"/>
        <v>43252</v>
      </c>
      <c r="C1395">
        <v>6</v>
      </c>
      <c r="D1395">
        <f t="shared" si="77"/>
        <v>2018</v>
      </c>
      <c r="E1395" t="s">
        <v>443</v>
      </c>
      <c r="F1395" t="s">
        <v>119</v>
      </c>
      <c r="G1395" t="s">
        <v>37</v>
      </c>
      <c r="H1395" t="s">
        <v>423</v>
      </c>
      <c r="I1395">
        <v>121</v>
      </c>
      <c r="J1395">
        <v>60</v>
      </c>
      <c r="K1395">
        <v>181</v>
      </c>
      <c r="L1395" s="8">
        <v>55397</v>
      </c>
      <c r="M1395" s="8">
        <v>55578</v>
      </c>
    </row>
    <row r="1396" spans="1:13" x14ac:dyDescent="0.25">
      <c r="A1396">
        <v>0</v>
      </c>
      <c r="B1396" s="40">
        <f t="shared" si="76"/>
        <v>43252</v>
      </c>
      <c r="C1396">
        <v>6</v>
      </c>
      <c r="D1396">
        <f t="shared" si="77"/>
        <v>2018</v>
      </c>
      <c r="E1396" t="s">
        <v>443</v>
      </c>
      <c r="F1396" t="s">
        <v>119</v>
      </c>
      <c r="G1396" t="s">
        <v>37</v>
      </c>
      <c r="H1396" t="s">
        <v>424</v>
      </c>
      <c r="I1396">
        <v>0</v>
      </c>
      <c r="J1396">
        <v>0</v>
      </c>
      <c r="K1396">
        <v>0</v>
      </c>
      <c r="L1396" s="8">
        <v>22591</v>
      </c>
      <c r="M1396" s="8">
        <v>22591</v>
      </c>
    </row>
    <row r="1397" spans="1:13" x14ac:dyDescent="0.25">
      <c r="A1397">
        <v>0</v>
      </c>
      <c r="B1397" s="40">
        <f t="shared" si="76"/>
        <v>43252</v>
      </c>
      <c r="C1397">
        <v>6</v>
      </c>
      <c r="D1397">
        <f t="shared" si="77"/>
        <v>2018</v>
      </c>
      <c r="E1397" t="s">
        <v>443</v>
      </c>
      <c r="F1397" t="s">
        <v>334</v>
      </c>
      <c r="G1397" t="s">
        <v>37</v>
      </c>
      <c r="H1397" t="s">
        <v>423</v>
      </c>
      <c r="I1397">
        <v>141</v>
      </c>
      <c r="J1397">
        <v>118</v>
      </c>
      <c r="K1397">
        <v>259</v>
      </c>
      <c r="L1397" s="8">
        <v>51403</v>
      </c>
      <c r="M1397" s="8">
        <v>51662</v>
      </c>
    </row>
    <row r="1398" spans="1:13" x14ac:dyDescent="0.25">
      <c r="A1398">
        <v>0</v>
      </c>
      <c r="B1398" s="40">
        <f t="shared" si="76"/>
        <v>43252</v>
      </c>
      <c r="C1398">
        <v>6</v>
      </c>
      <c r="D1398">
        <f t="shared" si="77"/>
        <v>2018</v>
      </c>
      <c r="E1398" t="s">
        <v>443</v>
      </c>
      <c r="F1398" t="s">
        <v>334</v>
      </c>
      <c r="G1398" t="s">
        <v>37</v>
      </c>
      <c r="H1398" t="s">
        <v>424</v>
      </c>
      <c r="I1398">
        <v>0</v>
      </c>
      <c r="J1398">
        <v>0</v>
      </c>
      <c r="K1398">
        <v>0</v>
      </c>
      <c r="L1398" s="8">
        <v>22197</v>
      </c>
      <c r="M1398" s="8">
        <v>22197</v>
      </c>
    </row>
    <row r="1399" spans="1:13" x14ac:dyDescent="0.25">
      <c r="A1399">
        <v>0</v>
      </c>
      <c r="B1399" s="40">
        <f t="shared" si="76"/>
        <v>43252</v>
      </c>
      <c r="C1399">
        <v>6</v>
      </c>
      <c r="D1399">
        <f t="shared" si="77"/>
        <v>2018</v>
      </c>
      <c r="E1399" t="s">
        <v>443</v>
      </c>
      <c r="F1399" t="s">
        <v>335</v>
      </c>
      <c r="G1399" t="s">
        <v>37</v>
      </c>
      <c r="H1399" t="s">
        <v>423</v>
      </c>
      <c r="I1399" s="8">
        <v>1120</v>
      </c>
      <c r="J1399">
        <v>748</v>
      </c>
      <c r="K1399" s="8">
        <v>1868</v>
      </c>
      <c r="L1399" s="8">
        <v>314705</v>
      </c>
      <c r="M1399" s="8">
        <v>316573</v>
      </c>
    </row>
    <row r="1400" spans="1:13" x14ac:dyDescent="0.25">
      <c r="A1400">
        <v>0</v>
      </c>
      <c r="B1400" s="40">
        <f t="shared" si="76"/>
        <v>43252</v>
      </c>
      <c r="C1400">
        <v>6</v>
      </c>
      <c r="D1400">
        <f t="shared" si="77"/>
        <v>2018</v>
      </c>
      <c r="E1400" t="s">
        <v>443</v>
      </c>
      <c r="F1400" t="s">
        <v>335</v>
      </c>
      <c r="G1400" t="s">
        <v>37</v>
      </c>
      <c r="H1400" t="s">
        <v>424</v>
      </c>
      <c r="I1400">
        <v>0</v>
      </c>
      <c r="J1400">
        <v>0</v>
      </c>
      <c r="K1400">
        <v>0</v>
      </c>
      <c r="L1400" s="8">
        <v>81444</v>
      </c>
      <c r="M1400" s="8">
        <v>81444</v>
      </c>
    </row>
    <row r="1401" spans="1:13" x14ac:dyDescent="0.25">
      <c r="A1401">
        <v>0</v>
      </c>
      <c r="B1401" s="40">
        <f t="shared" si="76"/>
        <v>43252</v>
      </c>
      <c r="C1401">
        <v>6</v>
      </c>
      <c r="D1401">
        <f t="shared" si="77"/>
        <v>2018</v>
      </c>
      <c r="E1401" t="s">
        <v>443</v>
      </c>
      <c r="F1401" t="s">
        <v>44</v>
      </c>
      <c r="G1401" t="s">
        <v>37</v>
      </c>
      <c r="H1401" t="s">
        <v>423</v>
      </c>
      <c r="I1401">
        <v>2</v>
      </c>
      <c r="J1401">
        <v>2</v>
      </c>
      <c r="K1401">
        <v>4</v>
      </c>
      <c r="L1401" s="8">
        <v>2464</v>
      </c>
      <c r="M1401" s="8">
        <v>2468</v>
      </c>
    </row>
    <row r="1402" spans="1:13" x14ac:dyDescent="0.25">
      <c r="A1402">
        <v>0</v>
      </c>
      <c r="B1402" s="40">
        <f t="shared" si="76"/>
        <v>43252</v>
      </c>
      <c r="C1402">
        <v>6</v>
      </c>
      <c r="D1402">
        <f t="shared" si="77"/>
        <v>2018</v>
      </c>
      <c r="E1402" t="s">
        <v>443</v>
      </c>
      <c r="F1402" t="s">
        <v>44</v>
      </c>
      <c r="G1402" t="s">
        <v>37</v>
      </c>
      <c r="H1402" t="s">
        <v>424</v>
      </c>
      <c r="I1402">
        <v>0</v>
      </c>
      <c r="J1402">
        <v>0</v>
      </c>
      <c r="K1402">
        <v>0</v>
      </c>
      <c r="L1402" s="8">
        <v>1597</v>
      </c>
      <c r="M1402" s="8">
        <v>1597</v>
      </c>
    </row>
    <row r="1403" spans="1:13" x14ac:dyDescent="0.25">
      <c r="A1403">
        <v>0</v>
      </c>
      <c r="B1403" s="40">
        <f t="shared" si="76"/>
        <v>43252</v>
      </c>
      <c r="C1403">
        <v>6</v>
      </c>
      <c r="D1403">
        <f t="shared" si="77"/>
        <v>2018</v>
      </c>
      <c r="E1403" t="s">
        <v>443</v>
      </c>
      <c r="F1403" t="s">
        <v>336</v>
      </c>
      <c r="G1403" t="s">
        <v>37</v>
      </c>
      <c r="H1403" t="s">
        <v>423</v>
      </c>
      <c r="I1403">
        <v>70</v>
      </c>
      <c r="J1403">
        <v>86</v>
      </c>
      <c r="K1403">
        <v>156</v>
      </c>
      <c r="L1403" s="8">
        <v>73158</v>
      </c>
      <c r="M1403" s="8">
        <v>73314</v>
      </c>
    </row>
    <row r="1404" spans="1:13" x14ac:dyDescent="0.25">
      <c r="A1404">
        <v>0</v>
      </c>
      <c r="B1404" s="40">
        <f t="shared" si="76"/>
        <v>43252</v>
      </c>
      <c r="C1404">
        <v>6</v>
      </c>
      <c r="D1404">
        <f t="shared" si="77"/>
        <v>2018</v>
      </c>
      <c r="E1404" t="s">
        <v>443</v>
      </c>
      <c r="F1404" t="s">
        <v>336</v>
      </c>
      <c r="G1404" t="s">
        <v>37</v>
      </c>
      <c r="H1404" t="s">
        <v>424</v>
      </c>
      <c r="I1404">
        <v>0</v>
      </c>
      <c r="J1404">
        <v>0</v>
      </c>
      <c r="K1404">
        <v>0</v>
      </c>
      <c r="L1404" s="8">
        <v>29394</v>
      </c>
      <c r="M1404" s="8">
        <v>29394</v>
      </c>
    </row>
    <row r="1405" spans="1:13" x14ac:dyDescent="0.25">
      <c r="A1405">
        <v>0</v>
      </c>
      <c r="B1405" s="40">
        <f t="shared" si="76"/>
        <v>43252</v>
      </c>
      <c r="C1405">
        <v>6</v>
      </c>
      <c r="D1405">
        <f t="shared" si="77"/>
        <v>2018</v>
      </c>
      <c r="E1405" t="s">
        <v>443</v>
      </c>
      <c r="F1405" t="s">
        <v>125</v>
      </c>
      <c r="G1405" t="s">
        <v>37</v>
      </c>
      <c r="H1405" t="s">
        <v>423</v>
      </c>
      <c r="I1405">
        <v>47</v>
      </c>
      <c r="J1405">
        <v>28</v>
      </c>
      <c r="K1405">
        <v>75</v>
      </c>
      <c r="L1405" s="8">
        <v>28564</v>
      </c>
      <c r="M1405" s="8">
        <v>28639</v>
      </c>
    </row>
    <row r="1406" spans="1:13" x14ac:dyDescent="0.25">
      <c r="A1406">
        <v>0</v>
      </c>
      <c r="B1406" s="40">
        <f t="shared" si="76"/>
        <v>43252</v>
      </c>
      <c r="C1406">
        <v>6</v>
      </c>
      <c r="D1406">
        <f t="shared" si="77"/>
        <v>2018</v>
      </c>
      <c r="E1406" t="s">
        <v>443</v>
      </c>
      <c r="F1406" t="s">
        <v>125</v>
      </c>
      <c r="G1406" t="s">
        <v>37</v>
      </c>
      <c r="H1406" t="s">
        <v>424</v>
      </c>
      <c r="I1406">
        <v>0</v>
      </c>
      <c r="J1406">
        <v>0</v>
      </c>
      <c r="K1406">
        <v>0</v>
      </c>
      <c r="L1406" s="8">
        <v>12504</v>
      </c>
      <c r="M1406" s="8">
        <v>12504</v>
      </c>
    </row>
    <row r="1407" spans="1:13" x14ac:dyDescent="0.25">
      <c r="A1407">
        <v>1</v>
      </c>
      <c r="B1407" s="40">
        <f t="shared" si="76"/>
        <v>43252</v>
      </c>
      <c r="C1407">
        <v>6</v>
      </c>
      <c r="D1407">
        <f t="shared" si="77"/>
        <v>2018</v>
      </c>
      <c r="E1407" t="s">
        <v>443</v>
      </c>
      <c r="F1407" t="s">
        <v>337</v>
      </c>
      <c r="G1407" t="s">
        <v>37</v>
      </c>
      <c r="H1407" t="s">
        <v>423</v>
      </c>
      <c r="I1407">
        <v>3</v>
      </c>
      <c r="J1407">
        <v>3</v>
      </c>
      <c r="K1407">
        <v>6</v>
      </c>
      <c r="L1407" s="8">
        <v>4681</v>
      </c>
      <c r="M1407" s="8">
        <v>4687</v>
      </c>
    </row>
    <row r="1408" spans="1:13" x14ac:dyDescent="0.25">
      <c r="A1408">
        <v>1</v>
      </c>
      <c r="B1408" s="40">
        <f t="shared" si="76"/>
        <v>43252</v>
      </c>
      <c r="C1408">
        <v>6</v>
      </c>
      <c r="D1408">
        <f t="shared" si="77"/>
        <v>2018</v>
      </c>
      <c r="E1408" t="s">
        <v>443</v>
      </c>
      <c r="F1408" t="s">
        <v>337</v>
      </c>
      <c r="G1408" t="s">
        <v>37</v>
      </c>
      <c r="H1408" t="s">
        <v>424</v>
      </c>
      <c r="I1408">
        <v>0</v>
      </c>
      <c r="J1408">
        <v>0</v>
      </c>
      <c r="K1408">
        <v>0</v>
      </c>
      <c r="L1408" s="8">
        <v>3783</v>
      </c>
      <c r="M1408" s="8">
        <v>3783</v>
      </c>
    </row>
    <row r="1409" spans="1:13" x14ac:dyDescent="0.25">
      <c r="A1409">
        <v>0</v>
      </c>
      <c r="B1409" s="40">
        <f t="shared" si="76"/>
        <v>43252</v>
      </c>
      <c r="C1409">
        <v>6</v>
      </c>
      <c r="D1409">
        <f t="shared" si="77"/>
        <v>2018</v>
      </c>
      <c r="E1409" t="s">
        <v>443</v>
      </c>
      <c r="F1409" t="s">
        <v>105</v>
      </c>
      <c r="G1409" t="s">
        <v>37</v>
      </c>
      <c r="H1409" t="s">
        <v>423</v>
      </c>
      <c r="I1409">
        <v>53</v>
      </c>
      <c r="J1409">
        <v>63</v>
      </c>
      <c r="K1409">
        <v>116</v>
      </c>
      <c r="L1409" s="8">
        <v>59360</v>
      </c>
      <c r="M1409" s="8">
        <v>59476</v>
      </c>
    </row>
    <row r="1410" spans="1:13" x14ac:dyDescent="0.25">
      <c r="A1410">
        <v>0</v>
      </c>
      <c r="B1410" s="40">
        <f t="shared" si="76"/>
        <v>43252</v>
      </c>
      <c r="C1410">
        <v>6</v>
      </c>
      <c r="D1410">
        <f t="shared" si="77"/>
        <v>2018</v>
      </c>
      <c r="E1410" t="s">
        <v>443</v>
      </c>
      <c r="F1410" t="s">
        <v>105</v>
      </c>
      <c r="G1410" t="s">
        <v>37</v>
      </c>
      <c r="H1410" t="s">
        <v>424</v>
      </c>
      <c r="I1410">
        <v>0</v>
      </c>
      <c r="J1410">
        <v>0</v>
      </c>
      <c r="K1410">
        <v>0</v>
      </c>
      <c r="L1410" s="8">
        <v>19432</v>
      </c>
      <c r="M1410" s="8">
        <v>19432</v>
      </c>
    </row>
    <row r="1411" spans="1:13" x14ac:dyDescent="0.25">
      <c r="A1411">
        <v>0</v>
      </c>
      <c r="B1411" s="40">
        <f t="shared" si="76"/>
        <v>43252</v>
      </c>
      <c r="C1411">
        <v>6</v>
      </c>
      <c r="D1411">
        <f t="shared" si="77"/>
        <v>2018</v>
      </c>
      <c r="E1411" t="s">
        <v>443</v>
      </c>
      <c r="F1411" t="s">
        <v>338</v>
      </c>
      <c r="G1411" t="s">
        <v>37</v>
      </c>
      <c r="H1411" t="s">
        <v>423</v>
      </c>
      <c r="I1411">
        <v>1</v>
      </c>
      <c r="J1411">
        <v>1</v>
      </c>
      <c r="K1411">
        <v>2</v>
      </c>
      <c r="L1411" s="8">
        <v>1394</v>
      </c>
      <c r="M1411" s="8">
        <v>1396</v>
      </c>
    </row>
    <row r="1412" spans="1:13" x14ac:dyDescent="0.25">
      <c r="A1412">
        <v>0</v>
      </c>
      <c r="B1412" s="40">
        <f t="shared" si="76"/>
        <v>43252</v>
      </c>
      <c r="C1412">
        <v>6</v>
      </c>
      <c r="D1412">
        <f t="shared" si="77"/>
        <v>2018</v>
      </c>
      <c r="E1412" t="s">
        <v>443</v>
      </c>
      <c r="F1412" t="s">
        <v>338</v>
      </c>
      <c r="G1412" t="s">
        <v>37</v>
      </c>
      <c r="H1412" t="s">
        <v>424</v>
      </c>
      <c r="I1412">
        <v>0</v>
      </c>
      <c r="J1412">
        <v>0</v>
      </c>
      <c r="K1412">
        <v>0</v>
      </c>
      <c r="L1412" s="8">
        <v>1000</v>
      </c>
      <c r="M1412" s="8">
        <v>1000</v>
      </c>
    </row>
    <row r="1413" spans="1:13" x14ac:dyDescent="0.25">
      <c r="A1413">
        <v>0</v>
      </c>
      <c r="B1413" s="40">
        <f t="shared" si="76"/>
        <v>43252</v>
      </c>
      <c r="C1413">
        <v>6</v>
      </c>
      <c r="D1413">
        <f t="shared" si="77"/>
        <v>2018</v>
      </c>
      <c r="E1413" t="s">
        <v>443</v>
      </c>
      <c r="F1413" t="s">
        <v>339</v>
      </c>
      <c r="G1413" t="s">
        <v>37</v>
      </c>
      <c r="H1413" t="s">
        <v>423</v>
      </c>
      <c r="I1413">
        <v>34</v>
      </c>
      <c r="J1413">
        <v>55</v>
      </c>
      <c r="K1413">
        <v>89</v>
      </c>
      <c r="L1413" s="8">
        <v>65750</v>
      </c>
      <c r="M1413" s="8">
        <v>65839</v>
      </c>
    </row>
    <row r="1414" spans="1:13" x14ac:dyDescent="0.25">
      <c r="A1414">
        <v>0</v>
      </c>
      <c r="B1414" s="40">
        <f t="shared" si="76"/>
        <v>43252</v>
      </c>
      <c r="C1414">
        <v>6</v>
      </c>
      <c r="D1414">
        <f t="shared" si="77"/>
        <v>2018</v>
      </c>
      <c r="E1414" t="s">
        <v>443</v>
      </c>
      <c r="F1414" t="s">
        <v>339</v>
      </c>
      <c r="G1414" t="s">
        <v>37</v>
      </c>
      <c r="H1414" t="s">
        <v>424</v>
      </c>
      <c r="I1414">
        <v>0</v>
      </c>
      <c r="J1414">
        <v>0</v>
      </c>
      <c r="K1414">
        <v>0</v>
      </c>
      <c r="L1414" s="8">
        <v>27288</v>
      </c>
      <c r="M1414" s="8">
        <v>27288</v>
      </c>
    </row>
    <row r="1415" spans="1:13" x14ac:dyDescent="0.25">
      <c r="A1415">
        <v>0</v>
      </c>
      <c r="B1415" s="40">
        <f t="shared" si="76"/>
        <v>43252</v>
      </c>
      <c r="C1415">
        <v>6</v>
      </c>
      <c r="D1415">
        <f t="shared" si="77"/>
        <v>2018</v>
      </c>
      <c r="E1415" t="s">
        <v>443</v>
      </c>
      <c r="F1415" t="s">
        <v>425</v>
      </c>
      <c r="G1415" t="s">
        <v>37</v>
      </c>
      <c r="H1415" t="s">
        <v>423</v>
      </c>
      <c r="I1415">
        <v>71</v>
      </c>
      <c r="J1415">
        <v>69</v>
      </c>
      <c r="K1415">
        <v>140</v>
      </c>
      <c r="L1415" s="8">
        <v>48336</v>
      </c>
      <c r="M1415" s="8">
        <v>48476</v>
      </c>
    </row>
    <row r="1416" spans="1:13" x14ac:dyDescent="0.25">
      <c r="A1416">
        <v>0</v>
      </c>
      <c r="B1416" s="40">
        <f t="shared" si="76"/>
        <v>43252</v>
      </c>
      <c r="C1416">
        <v>6</v>
      </c>
      <c r="D1416">
        <f t="shared" si="77"/>
        <v>2018</v>
      </c>
      <c r="E1416" t="s">
        <v>443</v>
      </c>
      <c r="F1416" t="s">
        <v>425</v>
      </c>
      <c r="G1416" t="s">
        <v>37</v>
      </c>
      <c r="H1416" t="s">
        <v>424</v>
      </c>
      <c r="I1416">
        <v>0</v>
      </c>
      <c r="J1416">
        <v>0</v>
      </c>
      <c r="K1416">
        <v>0</v>
      </c>
      <c r="L1416" s="8">
        <v>21109</v>
      </c>
      <c r="M1416" s="8">
        <v>21109</v>
      </c>
    </row>
    <row r="1417" spans="1:13" x14ac:dyDescent="0.25">
      <c r="A1417">
        <v>0</v>
      </c>
      <c r="B1417" s="40">
        <f t="shared" si="76"/>
        <v>43252</v>
      </c>
      <c r="C1417">
        <v>6</v>
      </c>
      <c r="D1417">
        <f t="shared" si="77"/>
        <v>2018</v>
      </c>
      <c r="E1417" t="s">
        <v>443</v>
      </c>
      <c r="F1417" t="s">
        <v>341</v>
      </c>
      <c r="G1417" t="s">
        <v>37</v>
      </c>
      <c r="H1417" t="s">
        <v>423</v>
      </c>
      <c r="I1417">
        <v>219</v>
      </c>
      <c r="J1417">
        <v>208</v>
      </c>
      <c r="K1417">
        <v>427</v>
      </c>
      <c r="L1417" s="8">
        <v>65493</v>
      </c>
      <c r="M1417" s="8">
        <v>65920</v>
      </c>
    </row>
    <row r="1418" spans="1:13" x14ac:dyDescent="0.25">
      <c r="A1418">
        <v>0</v>
      </c>
      <c r="B1418" s="40">
        <f t="shared" si="76"/>
        <v>43252</v>
      </c>
      <c r="C1418">
        <v>6</v>
      </c>
      <c r="D1418">
        <f t="shared" si="77"/>
        <v>2018</v>
      </c>
      <c r="E1418" t="s">
        <v>443</v>
      </c>
      <c r="F1418" t="s">
        <v>341</v>
      </c>
      <c r="G1418" t="s">
        <v>37</v>
      </c>
      <c r="H1418" t="s">
        <v>424</v>
      </c>
      <c r="I1418">
        <v>0</v>
      </c>
      <c r="J1418">
        <v>0</v>
      </c>
      <c r="K1418">
        <v>0</v>
      </c>
      <c r="L1418" s="8">
        <v>21973</v>
      </c>
      <c r="M1418" s="8">
        <v>21973</v>
      </c>
    </row>
    <row r="1419" spans="1:13" x14ac:dyDescent="0.25">
      <c r="A1419">
        <v>0</v>
      </c>
      <c r="B1419" s="40">
        <f t="shared" si="76"/>
        <v>43252</v>
      </c>
      <c r="C1419">
        <v>6</v>
      </c>
      <c r="D1419">
        <f t="shared" si="77"/>
        <v>2018</v>
      </c>
      <c r="E1419" t="s">
        <v>443</v>
      </c>
      <c r="F1419" t="s">
        <v>126</v>
      </c>
      <c r="G1419" t="s">
        <v>37</v>
      </c>
      <c r="H1419" t="s">
        <v>423</v>
      </c>
      <c r="I1419">
        <v>164</v>
      </c>
      <c r="J1419">
        <v>109</v>
      </c>
      <c r="K1419">
        <v>273</v>
      </c>
      <c r="L1419" s="8">
        <v>25443</v>
      </c>
      <c r="M1419" s="8">
        <v>25716</v>
      </c>
    </row>
    <row r="1420" spans="1:13" x14ac:dyDescent="0.25">
      <c r="A1420">
        <v>0</v>
      </c>
      <c r="B1420" s="40">
        <f t="shared" si="76"/>
        <v>43252</v>
      </c>
      <c r="C1420">
        <v>6</v>
      </c>
      <c r="D1420">
        <f t="shared" si="77"/>
        <v>2018</v>
      </c>
      <c r="E1420" t="s">
        <v>443</v>
      </c>
      <c r="F1420" t="s">
        <v>126</v>
      </c>
      <c r="G1420" t="s">
        <v>37</v>
      </c>
      <c r="H1420" t="s">
        <v>424</v>
      </c>
      <c r="I1420">
        <v>0</v>
      </c>
      <c r="J1420">
        <v>0</v>
      </c>
      <c r="K1420">
        <v>0</v>
      </c>
      <c r="L1420" s="8">
        <v>9992</v>
      </c>
      <c r="M1420" s="8">
        <v>9992</v>
      </c>
    </row>
    <row r="1421" spans="1:13" x14ac:dyDescent="0.25">
      <c r="A1421">
        <v>0</v>
      </c>
      <c r="B1421" s="40">
        <f t="shared" si="76"/>
        <v>43252</v>
      </c>
      <c r="C1421">
        <v>6</v>
      </c>
      <c r="D1421">
        <f t="shared" si="77"/>
        <v>2018</v>
      </c>
      <c r="E1421" t="s">
        <v>443</v>
      </c>
      <c r="F1421" t="s">
        <v>342</v>
      </c>
      <c r="G1421" t="s">
        <v>37</v>
      </c>
      <c r="H1421" t="s">
        <v>423</v>
      </c>
      <c r="I1421" s="8">
        <v>13561</v>
      </c>
      <c r="J1421" s="8">
        <v>5847</v>
      </c>
      <c r="K1421" s="8">
        <v>19408</v>
      </c>
      <c r="L1421" s="8">
        <v>1382629</v>
      </c>
      <c r="M1421" s="8">
        <v>1402037</v>
      </c>
    </row>
    <row r="1422" spans="1:13" x14ac:dyDescent="0.25">
      <c r="A1422">
        <v>0</v>
      </c>
      <c r="B1422" s="40">
        <f t="shared" si="76"/>
        <v>43252</v>
      </c>
      <c r="C1422">
        <v>6</v>
      </c>
      <c r="D1422">
        <f t="shared" si="77"/>
        <v>2018</v>
      </c>
      <c r="E1422" t="s">
        <v>443</v>
      </c>
      <c r="F1422" t="s">
        <v>342</v>
      </c>
      <c r="G1422" t="s">
        <v>37</v>
      </c>
      <c r="H1422" t="s">
        <v>424</v>
      </c>
      <c r="I1422">
        <v>8</v>
      </c>
      <c r="J1422">
        <v>1</v>
      </c>
      <c r="K1422">
        <v>9</v>
      </c>
      <c r="L1422" s="8">
        <v>185733</v>
      </c>
      <c r="M1422" s="8">
        <v>185742</v>
      </c>
    </row>
    <row r="1423" spans="1:13" x14ac:dyDescent="0.25">
      <c r="A1423">
        <v>0</v>
      </c>
      <c r="B1423" s="40">
        <f t="shared" si="76"/>
        <v>43252</v>
      </c>
      <c r="C1423">
        <v>6</v>
      </c>
      <c r="D1423">
        <f t="shared" si="77"/>
        <v>2018</v>
      </c>
      <c r="E1423" t="s">
        <v>443</v>
      </c>
      <c r="F1423" t="s">
        <v>343</v>
      </c>
      <c r="G1423" t="s">
        <v>37</v>
      </c>
      <c r="H1423" t="s">
        <v>423</v>
      </c>
      <c r="I1423">
        <v>887</v>
      </c>
      <c r="J1423">
        <v>482</v>
      </c>
      <c r="K1423" s="8">
        <v>1369</v>
      </c>
      <c r="L1423" s="8">
        <v>184402</v>
      </c>
      <c r="M1423" s="8">
        <v>185771</v>
      </c>
    </row>
    <row r="1424" spans="1:13" x14ac:dyDescent="0.25">
      <c r="A1424">
        <v>0</v>
      </c>
      <c r="B1424" s="40">
        <f t="shared" si="76"/>
        <v>43252</v>
      </c>
      <c r="C1424">
        <v>6</v>
      </c>
      <c r="D1424">
        <f t="shared" si="77"/>
        <v>2018</v>
      </c>
      <c r="E1424" t="s">
        <v>443</v>
      </c>
      <c r="F1424" t="s">
        <v>343</v>
      </c>
      <c r="G1424" t="s">
        <v>37</v>
      </c>
      <c r="H1424" t="s">
        <v>424</v>
      </c>
      <c r="I1424">
        <v>1</v>
      </c>
      <c r="J1424">
        <v>0</v>
      </c>
      <c r="K1424">
        <v>1</v>
      </c>
      <c r="L1424" s="8">
        <v>55054</v>
      </c>
      <c r="M1424" s="8">
        <v>55055</v>
      </c>
    </row>
    <row r="1425" spans="1:13" x14ac:dyDescent="0.25">
      <c r="A1425">
        <v>0</v>
      </c>
      <c r="B1425" s="40">
        <f t="shared" si="76"/>
        <v>43252</v>
      </c>
      <c r="C1425">
        <v>6</v>
      </c>
      <c r="D1425">
        <f t="shared" si="77"/>
        <v>2018</v>
      </c>
      <c r="E1425" t="s">
        <v>443</v>
      </c>
      <c r="F1425" t="s">
        <v>344</v>
      </c>
      <c r="G1425" t="s">
        <v>37</v>
      </c>
      <c r="H1425" t="s">
        <v>423</v>
      </c>
      <c r="I1425">
        <v>58</v>
      </c>
      <c r="J1425">
        <v>37</v>
      </c>
      <c r="K1425">
        <v>95</v>
      </c>
      <c r="L1425" s="8">
        <v>30591</v>
      </c>
      <c r="M1425" s="8">
        <v>30686</v>
      </c>
    </row>
    <row r="1426" spans="1:13" x14ac:dyDescent="0.25">
      <c r="A1426">
        <v>0</v>
      </c>
      <c r="B1426" s="40">
        <f t="shared" si="76"/>
        <v>43252</v>
      </c>
      <c r="C1426">
        <v>6</v>
      </c>
      <c r="D1426">
        <f t="shared" si="77"/>
        <v>2018</v>
      </c>
      <c r="E1426" t="s">
        <v>443</v>
      </c>
      <c r="F1426" t="s">
        <v>344</v>
      </c>
      <c r="G1426" t="s">
        <v>37</v>
      </c>
      <c r="H1426" t="s">
        <v>424</v>
      </c>
      <c r="I1426">
        <v>0</v>
      </c>
      <c r="J1426">
        <v>0</v>
      </c>
      <c r="K1426">
        <v>0</v>
      </c>
      <c r="L1426" s="8">
        <v>14985</v>
      </c>
      <c r="M1426" s="8">
        <v>14985</v>
      </c>
    </row>
    <row r="1427" spans="1:13" x14ac:dyDescent="0.25">
      <c r="A1427">
        <v>0</v>
      </c>
      <c r="B1427" s="40">
        <f t="shared" si="76"/>
        <v>43252</v>
      </c>
      <c r="C1427">
        <v>6</v>
      </c>
      <c r="D1427">
        <f t="shared" si="77"/>
        <v>2018</v>
      </c>
      <c r="E1427" t="s">
        <v>443</v>
      </c>
      <c r="F1427" t="s">
        <v>345</v>
      </c>
      <c r="G1427" t="s">
        <v>37</v>
      </c>
      <c r="H1427" t="s">
        <v>423</v>
      </c>
      <c r="I1427">
        <v>28</v>
      </c>
      <c r="J1427">
        <v>33</v>
      </c>
      <c r="K1427">
        <v>61</v>
      </c>
      <c r="L1427" s="8">
        <v>15709</v>
      </c>
      <c r="M1427" s="8">
        <v>15770</v>
      </c>
    </row>
    <row r="1428" spans="1:13" x14ac:dyDescent="0.25">
      <c r="A1428">
        <v>0</v>
      </c>
      <c r="B1428" s="40">
        <f t="shared" si="76"/>
        <v>43252</v>
      </c>
      <c r="C1428">
        <v>6</v>
      </c>
      <c r="D1428">
        <f t="shared" si="77"/>
        <v>2018</v>
      </c>
      <c r="E1428" t="s">
        <v>443</v>
      </c>
      <c r="F1428" t="s">
        <v>345</v>
      </c>
      <c r="G1428" t="s">
        <v>37</v>
      </c>
      <c r="H1428" t="s">
        <v>424</v>
      </c>
      <c r="I1428">
        <v>0</v>
      </c>
      <c r="J1428">
        <v>0</v>
      </c>
      <c r="K1428">
        <v>0</v>
      </c>
      <c r="L1428" s="8">
        <v>8493</v>
      </c>
      <c r="M1428" s="8">
        <v>8493</v>
      </c>
    </row>
    <row r="1429" spans="1:13" x14ac:dyDescent="0.25">
      <c r="A1429">
        <v>0</v>
      </c>
      <c r="B1429" s="40">
        <f t="shared" si="76"/>
        <v>43252</v>
      </c>
      <c r="C1429">
        <v>6</v>
      </c>
      <c r="D1429">
        <f t="shared" si="77"/>
        <v>2018</v>
      </c>
      <c r="E1429" t="s">
        <v>443</v>
      </c>
      <c r="F1429" t="s">
        <v>346</v>
      </c>
      <c r="G1429" t="s">
        <v>37</v>
      </c>
      <c r="H1429" t="s">
        <v>423</v>
      </c>
      <c r="I1429">
        <v>90</v>
      </c>
      <c r="J1429">
        <v>72</v>
      </c>
      <c r="K1429">
        <v>162</v>
      </c>
      <c r="L1429" s="8">
        <v>59848</v>
      </c>
      <c r="M1429" s="8">
        <v>60010</v>
      </c>
    </row>
    <row r="1430" spans="1:13" x14ac:dyDescent="0.25">
      <c r="A1430">
        <v>0</v>
      </c>
      <c r="B1430" s="40">
        <f t="shared" si="76"/>
        <v>43252</v>
      </c>
      <c r="C1430">
        <v>6</v>
      </c>
      <c r="D1430">
        <f t="shared" si="77"/>
        <v>2018</v>
      </c>
      <c r="E1430" t="s">
        <v>443</v>
      </c>
      <c r="F1430" t="s">
        <v>346</v>
      </c>
      <c r="G1430" t="s">
        <v>37</v>
      </c>
      <c r="H1430" t="s">
        <v>424</v>
      </c>
      <c r="I1430">
        <v>0</v>
      </c>
      <c r="J1430">
        <v>0</v>
      </c>
      <c r="K1430">
        <v>0</v>
      </c>
      <c r="L1430" s="8">
        <v>26716</v>
      </c>
      <c r="M1430" s="8">
        <v>26716</v>
      </c>
    </row>
    <row r="1431" spans="1:13" x14ac:dyDescent="0.25">
      <c r="A1431">
        <v>1</v>
      </c>
      <c r="B1431" s="40">
        <f t="shared" si="76"/>
        <v>43252</v>
      </c>
      <c r="C1431">
        <v>6</v>
      </c>
      <c r="D1431">
        <f t="shared" si="77"/>
        <v>2018</v>
      </c>
      <c r="E1431" t="s">
        <v>443</v>
      </c>
      <c r="F1431" t="s">
        <v>53</v>
      </c>
      <c r="G1431" t="s">
        <v>37</v>
      </c>
      <c r="H1431" t="s">
        <v>423</v>
      </c>
      <c r="I1431">
        <v>5</v>
      </c>
      <c r="J1431">
        <v>7</v>
      </c>
      <c r="K1431">
        <v>12</v>
      </c>
      <c r="L1431" s="8">
        <v>8140</v>
      </c>
      <c r="M1431" s="8">
        <v>8152</v>
      </c>
    </row>
    <row r="1432" spans="1:13" x14ac:dyDescent="0.25">
      <c r="A1432">
        <v>1</v>
      </c>
      <c r="B1432" s="40">
        <f t="shared" si="76"/>
        <v>43252</v>
      </c>
      <c r="C1432">
        <v>6</v>
      </c>
      <c r="D1432">
        <f t="shared" si="77"/>
        <v>2018</v>
      </c>
      <c r="E1432" t="s">
        <v>443</v>
      </c>
      <c r="F1432" t="s">
        <v>53</v>
      </c>
      <c r="G1432" t="s">
        <v>37</v>
      </c>
      <c r="H1432" t="s">
        <v>424</v>
      </c>
      <c r="I1432">
        <v>0</v>
      </c>
      <c r="J1432">
        <v>0</v>
      </c>
      <c r="K1432">
        <v>0</v>
      </c>
      <c r="L1432" s="8">
        <v>4826</v>
      </c>
      <c r="M1432" s="8">
        <v>4826</v>
      </c>
    </row>
    <row r="1433" spans="1:13" x14ac:dyDescent="0.25">
      <c r="A1433">
        <v>0</v>
      </c>
      <c r="B1433" s="40">
        <f t="shared" si="76"/>
        <v>43252</v>
      </c>
      <c r="C1433">
        <v>6</v>
      </c>
      <c r="D1433">
        <f t="shared" si="77"/>
        <v>2018</v>
      </c>
      <c r="E1433" t="s">
        <v>443</v>
      </c>
      <c r="F1433" t="s">
        <v>347</v>
      </c>
      <c r="G1433" t="s">
        <v>37</v>
      </c>
      <c r="H1433" t="s">
        <v>423</v>
      </c>
      <c r="I1433">
        <v>108</v>
      </c>
      <c r="J1433">
        <v>88</v>
      </c>
      <c r="K1433">
        <v>196</v>
      </c>
      <c r="L1433" s="8">
        <v>47771</v>
      </c>
      <c r="M1433" s="8">
        <v>47967</v>
      </c>
    </row>
    <row r="1434" spans="1:13" x14ac:dyDescent="0.25">
      <c r="A1434">
        <v>0</v>
      </c>
      <c r="B1434" s="40">
        <f t="shared" si="76"/>
        <v>43252</v>
      </c>
      <c r="C1434">
        <v>6</v>
      </c>
      <c r="D1434">
        <f t="shared" si="77"/>
        <v>2018</v>
      </c>
      <c r="E1434" t="s">
        <v>443</v>
      </c>
      <c r="F1434" t="s">
        <v>347</v>
      </c>
      <c r="G1434" t="s">
        <v>37</v>
      </c>
      <c r="H1434" t="s">
        <v>424</v>
      </c>
      <c r="I1434">
        <v>0</v>
      </c>
      <c r="J1434">
        <v>0</v>
      </c>
      <c r="K1434">
        <v>0</v>
      </c>
      <c r="L1434" s="8">
        <v>20969</v>
      </c>
      <c r="M1434" s="8">
        <v>20969</v>
      </c>
    </row>
    <row r="1435" spans="1:13" x14ac:dyDescent="0.25">
      <c r="A1435">
        <v>0</v>
      </c>
      <c r="B1435" s="40">
        <f t="shared" si="76"/>
        <v>43252</v>
      </c>
      <c r="C1435">
        <v>6</v>
      </c>
      <c r="D1435">
        <f t="shared" si="77"/>
        <v>2018</v>
      </c>
      <c r="E1435" t="s">
        <v>443</v>
      </c>
      <c r="F1435" t="s">
        <v>348</v>
      </c>
      <c r="G1435" t="s">
        <v>37</v>
      </c>
      <c r="H1435" t="s">
        <v>423</v>
      </c>
      <c r="I1435">
        <v>13</v>
      </c>
      <c r="J1435">
        <v>21</v>
      </c>
      <c r="K1435">
        <v>34</v>
      </c>
      <c r="L1435" s="8">
        <v>27250</v>
      </c>
      <c r="M1435" s="8">
        <v>27284</v>
      </c>
    </row>
    <row r="1436" spans="1:13" x14ac:dyDescent="0.25">
      <c r="A1436">
        <v>0</v>
      </c>
      <c r="B1436" s="40">
        <f t="shared" ref="B1436:B1499" si="78">DATE(D1436,C1436,1)</f>
        <v>43252</v>
      </c>
      <c r="C1436">
        <v>6</v>
      </c>
      <c r="D1436">
        <f t="shared" ref="D1436:D1499" si="79">VALUE(RIGHT(E1436,4))</f>
        <v>2018</v>
      </c>
      <c r="E1436" t="s">
        <v>443</v>
      </c>
      <c r="F1436" t="s">
        <v>348</v>
      </c>
      <c r="G1436" t="s">
        <v>37</v>
      </c>
      <c r="H1436" t="s">
        <v>424</v>
      </c>
      <c r="I1436">
        <v>0</v>
      </c>
      <c r="J1436">
        <v>0</v>
      </c>
      <c r="K1436">
        <v>0</v>
      </c>
      <c r="L1436" s="8">
        <v>17391</v>
      </c>
      <c r="M1436" s="8">
        <v>17391</v>
      </c>
    </row>
    <row r="1437" spans="1:13" x14ac:dyDescent="0.25">
      <c r="A1437">
        <v>0</v>
      </c>
      <c r="B1437" s="40">
        <f t="shared" si="78"/>
        <v>43252</v>
      </c>
      <c r="C1437">
        <v>6</v>
      </c>
      <c r="D1437">
        <f t="shared" si="79"/>
        <v>2018</v>
      </c>
      <c r="E1437" t="s">
        <v>443</v>
      </c>
      <c r="F1437" t="s">
        <v>349</v>
      </c>
      <c r="G1437" t="s">
        <v>37</v>
      </c>
      <c r="H1437" t="s">
        <v>423</v>
      </c>
      <c r="I1437">
        <v>26</v>
      </c>
      <c r="J1437">
        <v>22</v>
      </c>
      <c r="K1437">
        <v>48</v>
      </c>
      <c r="L1437" s="8">
        <v>16186</v>
      </c>
      <c r="M1437" s="8">
        <v>16234</v>
      </c>
    </row>
    <row r="1438" spans="1:13" x14ac:dyDescent="0.25">
      <c r="A1438">
        <v>0</v>
      </c>
      <c r="B1438" s="40">
        <f t="shared" si="78"/>
        <v>43252</v>
      </c>
      <c r="C1438">
        <v>6</v>
      </c>
      <c r="D1438">
        <f t="shared" si="79"/>
        <v>2018</v>
      </c>
      <c r="E1438" t="s">
        <v>443</v>
      </c>
      <c r="F1438" t="s">
        <v>349</v>
      </c>
      <c r="G1438" t="s">
        <v>37</v>
      </c>
      <c r="H1438" t="s">
        <v>424</v>
      </c>
      <c r="I1438">
        <v>0</v>
      </c>
      <c r="J1438">
        <v>0</v>
      </c>
      <c r="K1438">
        <v>0</v>
      </c>
      <c r="L1438" s="8">
        <v>7959</v>
      </c>
      <c r="M1438" s="8">
        <v>7959</v>
      </c>
    </row>
    <row r="1439" spans="1:13" x14ac:dyDescent="0.25">
      <c r="A1439">
        <v>0</v>
      </c>
      <c r="B1439" s="40">
        <f t="shared" si="78"/>
        <v>43252</v>
      </c>
      <c r="C1439">
        <v>6</v>
      </c>
      <c r="D1439">
        <f t="shared" si="79"/>
        <v>2018</v>
      </c>
      <c r="E1439" t="s">
        <v>443</v>
      </c>
      <c r="F1439" t="s">
        <v>426</v>
      </c>
      <c r="G1439" t="s">
        <v>37</v>
      </c>
      <c r="H1439" t="s">
        <v>423</v>
      </c>
      <c r="I1439">
        <v>5</v>
      </c>
      <c r="J1439">
        <v>5</v>
      </c>
      <c r="K1439">
        <v>10</v>
      </c>
      <c r="L1439" s="8">
        <v>9963</v>
      </c>
      <c r="M1439" s="8">
        <v>9973</v>
      </c>
    </row>
    <row r="1440" spans="1:13" x14ac:dyDescent="0.25">
      <c r="A1440">
        <v>0</v>
      </c>
      <c r="B1440" s="40">
        <f t="shared" si="78"/>
        <v>43252</v>
      </c>
      <c r="C1440">
        <v>6</v>
      </c>
      <c r="D1440">
        <f t="shared" si="79"/>
        <v>2018</v>
      </c>
      <c r="E1440" t="s">
        <v>443</v>
      </c>
      <c r="F1440" t="s">
        <v>426</v>
      </c>
      <c r="G1440" t="s">
        <v>37</v>
      </c>
      <c r="H1440" t="s">
        <v>424</v>
      </c>
      <c r="I1440">
        <v>0</v>
      </c>
      <c r="J1440">
        <v>0</v>
      </c>
      <c r="K1440">
        <v>0</v>
      </c>
      <c r="L1440" s="8">
        <v>6004</v>
      </c>
      <c r="M1440" s="8">
        <v>6004</v>
      </c>
    </row>
    <row r="1441" spans="1:13" x14ac:dyDescent="0.25">
      <c r="A1441">
        <v>0</v>
      </c>
      <c r="B1441" s="40">
        <f t="shared" si="78"/>
        <v>43252</v>
      </c>
      <c r="C1441">
        <v>6</v>
      </c>
      <c r="D1441">
        <f t="shared" si="79"/>
        <v>2018</v>
      </c>
      <c r="E1441" t="s">
        <v>443</v>
      </c>
      <c r="F1441" t="s">
        <v>350</v>
      </c>
      <c r="G1441" t="s">
        <v>37</v>
      </c>
      <c r="H1441" t="s">
        <v>423</v>
      </c>
      <c r="I1441" s="8">
        <v>1458</v>
      </c>
      <c r="J1441" s="8">
        <v>1279</v>
      </c>
      <c r="K1441" s="8">
        <v>2737</v>
      </c>
      <c r="L1441" s="8">
        <v>552300</v>
      </c>
      <c r="M1441" s="8">
        <v>555037</v>
      </c>
    </row>
    <row r="1442" spans="1:13" x14ac:dyDescent="0.25">
      <c r="A1442">
        <v>0</v>
      </c>
      <c r="B1442" s="40">
        <f t="shared" si="78"/>
        <v>43252</v>
      </c>
      <c r="C1442">
        <v>6</v>
      </c>
      <c r="D1442">
        <f t="shared" si="79"/>
        <v>2018</v>
      </c>
      <c r="E1442" t="s">
        <v>443</v>
      </c>
      <c r="F1442" t="s">
        <v>350</v>
      </c>
      <c r="G1442" t="s">
        <v>37</v>
      </c>
      <c r="H1442" t="s">
        <v>424</v>
      </c>
      <c r="I1442">
        <v>0</v>
      </c>
      <c r="J1442">
        <v>0</v>
      </c>
      <c r="K1442">
        <v>0</v>
      </c>
      <c r="L1442" s="8">
        <v>143547</v>
      </c>
      <c r="M1442" s="8">
        <v>143547</v>
      </c>
    </row>
    <row r="1443" spans="1:13" x14ac:dyDescent="0.25">
      <c r="A1443">
        <v>0</v>
      </c>
      <c r="B1443" s="40">
        <f t="shared" si="78"/>
        <v>43252</v>
      </c>
      <c r="C1443">
        <v>6</v>
      </c>
      <c r="D1443">
        <f t="shared" si="79"/>
        <v>2018</v>
      </c>
      <c r="E1443" t="s">
        <v>443</v>
      </c>
      <c r="F1443" t="s">
        <v>41</v>
      </c>
      <c r="G1443" t="s">
        <v>37</v>
      </c>
      <c r="H1443" t="s">
        <v>423</v>
      </c>
      <c r="I1443">
        <v>162</v>
      </c>
      <c r="J1443">
        <v>62</v>
      </c>
      <c r="K1443">
        <v>224</v>
      </c>
      <c r="L1443" s="8">
        <v>14673</v>
      </c>
      <c r="M1443" s="8">
        <v>14897</v>
      </c>
    </row>
    <row r="1444" spans="1:13" x14ac:dyDescent="0.25">
      <c r="A1444">
        <v>0</v>
      </c>
      <c r="B1444" s="40">
        <f t="shared" si="78"/>
        <v>43252</v>
      </c>
      <c r="C1444">
        <v>6</v>
      </c>
      <c r="D1444">
        <f t="shared" si="79"/>
        <v>2018</v>
      </c>
      <c r="E1444" t="s">
        <v>443</v>
      </c>
      <c r="F1444" t="s">
        <v>41</v>
      </c>
      <c r="G1444" t="s">
        <v>37</v>
      </c>
      <c r="H1444" t="s">
        <v>424</v>
      </c>
      <c r="I1444">
        <v>0</v>
      </c>
      <c r="J1444">
        <v>0</v>
      </c>
      <c r="K1444">
        <v>0</v>
      </c>
      <c r="L1444" s="8">
        <v>5934</v>
      </c>
      <c r="M1444" s="8">
        <v>5934</v>
      </c>
    </row>
    <row r="1445" spans="1:13" x14ac:dyDescent="0.25">
      <c r="A1445">
        <v>0</v>
      </c>
      <c r="B1445" s="40">
        <f t="shared" si="78"/>
        <v>43252</v>
      </c>
      <c r="C1445">
        <v>6</v>
      </c>
      <c r="D1445">
        <f t="shared" si="79"/>
        <v>2018</v>
      </c>
      <c r="E1445" t="s">
        <v>443</v>
      </c>
      <c r="F1445" t="s">
        <v>351</v>
      </c>
      <c r="G1445" t="s">
        <v>37</v>
      </c>
      <c r="H1445" t="s">
        <v>423</v>
      </c>
      <c r="I1445">
        <v>258</v>
      </c>
      <c r="J1445">
        <v>188</v>
      </c>
      <c r="K1445">
        <v>446</v>
      </c>
      <c r="L1445" s="8">
        <v>93263</v>
      </c>
      <c r="M1445" s="8">
        <v>93709</v>
      </c>
    </row>
    <row r="1446" spans="1:13" x14ac:dyDescent="0.25">
      <c r="A1446">
        <v>0</v>
      </c>
      <c r="B1446" s="40">
        <f t="shared" si="78"/>
        <v>43252</v>
      </c>
      <c r="C1446">
        <v>6</v>
      </c>
      <c r="D1446">
        <f t="shared" si="79"/>
        <v>2018</v>
      </c>
      <c r="E1446" t="s">
        <v>443</v>
      </c>
      <c r="F1446" t="s">
        <v>351</v>
      </c>
      <c r="G1446" t="s">
        <v>37</v>
      </c>
      <c r="H1446" t="s">
        <v>424</v>
      </c>
      <c r="I1446">
        <v>1</v>
      </c>
      <c r="J1446">
        <v>0</v>
      </c>
      <c r="K1446">
        <v>1</v>
      </c>
      <c r="L1446" s="8">
        <v>33265</v>
      </c>
      <c r="M1446" s="8">
        <v>33266</v>
      </c>
    </row>
    <row r="1447" spans="1:13" x14ac:dyDescent="0.25">
      <c r="A1447">
        <v>0</v>
      </c>
      <c r="B1447" s="40">
        <f t="shared" si="78"/>
        <v>43252</v>
      </c>
      <c r="C1447">
        <v>6</v>
      </c>
      <c r="D1447">
        <f t="shared" si="79"/>
        <v>2018</v>
      </c>
      <c r="E1447" t="s">
        <v>443</v>
      </c>
      <c r="F1447" t="s">
        <v>352</v>
      </c>
      <c r="G1447" t="s">
        <v>37</v>
      </c>
      <c r="H1447" t="s">
        <v>423</v>
      </c>
      <c r="I1447">
        <v>14</v>
      </c>
      <c r="J1447">
        <v>8</v>
      </c>
      <c r="K1447">
        <v>22</v>
      </c>
      <c r="L1447" s="8">
        <v>8896</v>
      </c>
      <c r="M1447" s="8">
        <v>8918</v>
      </c>
    </row>
    <row r="1448" spans="1:13" x14ac:dyDescent="0.25">
      <c r="A1448">
        <v>0</v>
      </c>
      <c r="B1448" s="40">
        <f t="shared" si="78"/>
        <v>43252</v>
      </c>
      <c r="C1448">
        <v>6</v>
      </c>
      <c r="D1448">
        <f t="shared" si="79"/>
        <v>2018</v>
      </c>
      <c r="E1448" t="s">
        <v>443</v>
      </c>
      <c r="F1448" t="s">
        <v>352</v>
      </c>
      <c r="G1448" t="s">
        <v>37</v>
      </c>
      <c r="H1448" t="s">
        <v>424</v>
      </c>
      <c r="I1448">
        <v>0</v>
      </c>
      <c r="J1448">
        <v>0</v>
      </c>
      <c r="K1448">
        <v>0</v>
      </c>
      <c r="L1448" s="8">
        <v>4142</v>
      </c>
      <c r="M1448" s="8">
        <v>4142</v>
      </c>
    </row>
    <row r="1449" spans="1:13" x14ac:dyDescent="0.25">
      <c r="A1449">
        <v>0</v>
      </c>
      <c r="B1449" s="40">
        <f t="shared" si="78"/>
        <v>43252</v>
      </c>
      <c r="C1449">
        <v>6</v>
      </c>
      <c r="D1449">
        <f t="shared" si="79"/>
        <v>2018</v>
      </c>
      <c r="E1449" t="s">
        <v>443</v>
      </c>
      <c r="F1449" t="s">
        <v>146</v>
      </c>
      <c r="G1449" t="s">
        <v>37</v>
      </c>
      <c r="H1449" t="s">
        <v>423</v>
      </c>
      <c r="I1449" s="8">
        <v>2521</v>
      </c>
      <c r="J1449" s="8">
        <v>1395</v>
      </c>
      <c r="K1449" s="8">
        <v>3916</v>
      </c>
      <c r="L1449" s="8">
        <v>535482</v>
      </c>
      <c r="M1449" s="8">
        <v>539398</v>
      </c>
    </row>
    <row r="1450" spans="1:13" x14ac:dyDescent="0.25">
      <c r="A1450">
        <v>0</v>
      </c>
      <c r="B1450" s="40">
        <f t="shared" si="78"/>
        <v>43252</v>
      </c>
      <c r="C1450">
        <v>6</v>
      </c>
      <c r="D1450">
        <f t="shared" si="79"/>
        <v>2018</v>
      </c>
      <c r="E1450" t="s">
        <v>443</v>
      </c>
      <c r="F1450" t="s">
        <v>146</v>
      </c>
      <c r="G1450" t="s">
        <v>37</v>
      </c>
      <c r="H1450" t="s">
        <v>424</v>
      </c>
      <c r="I1450">
        <v>1</v>
      </c>
      <c r="J1450">
        <v>0</v>
      </c>
      <c r="K1450">
        <v>1</v>
      </c>
      <c r="L1450" s="8">
        <v>125551</v>
      </c>
      <c r="M1450" s="8">
        <v>125552</v>
      </c>
    </row>
    <row r="1451" spans="1:13" x14ac:dyDescent="0.25">
      <c r="A1451">
        <v>1</v>
      </c>
      <c r="B1451" s="40">
        <f t="shared" si="78"/>
        <v>43252</v>
      </c>
      <c r="C1451">
        <v>6</v>
      </c>
      <c r="D1451">
        <f t="shared" si="79"/>
        <v>2018</v>
      </c>
      <c r="E1451" t="s">
        <v>443</v>
      </c>
      <c r="F1451" t="s">
        <v>42</v>
      </c>
      <c r="G1451" t="s">
        <v>37</v>
      </c>
      <c r="H1451" t="s">
        <v>423</v>
      </c>
      <c r="I1451">
        <v>390</v>
      </c>
      <c r="J1451">
        <v>351</v>
      </c>
      <c r="K1451">
        <v>741</v>
      </c>
      <c r="L1451" s="8">
        <v>313463</v>
      </c>
      <c r="M1451" s="8">
        <v>314204</v>
      </c>
    </row>
    <row r="1452" spans="1:13" x14ac:dyDescent="0.25">
      <c r="A1452">
        <v>1</v>
      </c>
      <c r="B1452" s="40">
        <f t="shared" si="78"/>
        <v>43252</v>
      </c>
      <c r="C1452">
        <v>6</v>
      </c>
      <c r="D1452">
        <f t="shared" si="79"/>
        <v>2018</v>
      </c>
      <c r="E1452" t="s">
        <v>443</v>
      </c>
      <c r="F1452" t="s">
        <v>42</v>
      </c>
      <c r="G1452" t="s">
        <v>37</v>
      </c>
      <c r="H1452" t="s">
        <v>424</v>
      </c>
      <c r="I1452">
        <v>1</v>
      </c>
      <c r="J1452">
        <v>0</v>
      </c>
      <c r="K1452">
        <v>1</v>
      </c>
      <c r="L1452" s="8">
        <v>96998</v>
      </c>
      <c r="M1452" s="8">
        <v>96999</v>
      </c>
    </row>
    <row r="1453" spans="1:13" x14ac:dyDescent="0.25">
      <c r="A1453">
        <v>1</v>
      </c>
      <c r="B1453" s="40">
        <f t="shared" si="78"/>
        <v>43252</v>
      </c>
      <c r="C1453">
        <v>6</v>
      </c>
      <c r="D1453">
        <f t="shared" si="79"/>
        <v>2018</v>
      </c>
      <c r="E1453" t="s">
        <v>443</v>
      </c>
      <c r="F1453" t="s">
        <v>353</v>
      </c>
      <c r="G1453" t="s">
        <v>37</v>
      </c>
      <c r="H1453" t="s">
        <v>423</v>
      </c>
      <c r="I1453">
        <v>13</v>
      </c>
      <c r="J1453">
        <v>30</v>
      </c>
      <c r="K1453">
        <v>43</v>
      </c>
      <c r="L1453" s="8">
        <v>32648</v>
      </c>
      <c r="M1453" s="8">
        <v>32691</v>
      </c>
    </row>
    <row r="1454" spans="1:13" x14ac:dyDescent="0.25">
      <c r="A1454">
        <v>1</v>
      </c>
      <c r="B1454" s="40">
        <f t="shared" si="78"/>
        <v>43252</v>
      </c>
      <c r="C1454">
        <v>6</v>
      </c>
      <c r="D1454">
        <f t="shared" si="79"/>
        <v>2018</v>
      </c>
      <c r="E1454" t="s">
        <v>443</v>
      </c>
      <c r="F1454" t="s">
        <v>353</v>
      </c>
      <c r="G1454" t="s">
        <v>37</v>
      </c>
      <c r="H1454" t="s">
        <v>424</v>
      </c>
      <c r="I1454">
        <v>0</v>
      </c>
      <c r="J1454">
        <v>0</v>
      </c>
      <c r="K1454">
        <v>0</v>
      </c>
      <c r="L1454" s="8">
        <v>19489</v>
      </c>
      <c r="M1454" s="8">
        <v>19489</v>
      </c>
    </row>
    <row r="1455" spans="1:13" x14ac:dyDescent="0.25">
      <c r="A1455">
        <v>0</v>
      </c>
      <c r="B1455" s="40">
        <f t="shared" si="78"/>
        <v>43252</v>
      </c>
      <c r="C1455">
        <v>6</v>
      </c>
      <c r="D1455">
        <f t="shared" si="79"/>
        <v>2018</v>
      </c>
      <c r="E1455" t="s">
        <v>443</v>
      </c>
      <c r="F1455" t="s">
        <v>354</v>
      </c>
      <c r="G1455" t="s">
        <v>37</v>
      </c>
      <c r="H1455" t="s">
        <v>423</v>
      </c>
      <c r="I1455">
        <v>682</v>
      </c>
      <c r="J1455">
        <v>525</v>
      </c>
      <c r="K1455" s="8">
        <v>1207</v>
      </c>
      <c r="L1455" s="8">
        <v>199396</v>
      </c>
      <c r="M1455" s="8">
        <v>200603</v>
      </c>
    </row>
    <row r="1456" spans="1:13" x14ac:dyDescent="0.25">
      <c r="A1456">
        <v>0</v>
      </c>
      <c r="B1456" s="40">
        <f t="shared" si="78"/>
        <v>43252</v>
      </c>
      <c r="C1456">
        <v>6</v>
      </c>
      <c r="D1456">
        <f t="shared" si="79"/>
        <v>2018</v>
      </c>
      <c r="E1456" t="s">
        <v>443</v>
      </c>
      <c r="F1456" t="s">
        <v>354</v>
      </c>
      <c r="G1456" t="s">
        <v>37</v>
      </c>
      <c r="H1456" t="s">
        <v>424</v>
      </c>
      <c r="I1456">
        <v>0</v>
      </c>
      <c r="J1456">
        <v>0</v>
      </c>
      <c r="K1456">
        <v>0</v>
      </c>
      <c r="L1456" s="8">
        <v>56466</v>
      </c>
      <c r="M1456" s="8">
        <v>56466</v>
      </c>
    </row>
    <row r="1457" spans="1:13" x14ac:dyDescent="0.25">
      <c r="A1457">
        <v>0</v>
      </c>
      <c r="B1457" s="40">
        <f t="shared" si="78"/>
        <v>43252</v>
      </c>
      <c r="C1457">
        <v>6</v>
      </c>
      <c r="D1457">
        <f t="shared" si="79"/>
        <v>2018</v>
      </c>
      <c r="E1457" t="s">
        <v>443</v>
      </c>
      <c r="F1457" t="s">
        <v>355</v>
      </c>
      <c r="G1457" t="s">
        <v>37</v>
      </c>
      <c r="H1457" t="s">
        <v>423</v>
      </c>
      <c r="I1457">
        <v>3</v>
      </c>
      <c r="J1457">
        <v>4</v>
      </c>
      <c r="K1457">
        <v>7</v>
      </c>
      <c r="L1457" s="8">
        <v>3037</v>
      </c>
      <c r="M1457" s="8">
        <v>3044</v>
      </c>
    </row>
    <row r="1458" spans="1:13" x14ac:dyDescent="0.25">
      <c r="A1458">
        <v>0</v>
      </c>
      <c r="B1458" s="40">
        <f t="shared" si="78"/>
        <v>43252</v>
      </c>
      <c r="C1458">
        <v>6</v>
      </c>
      <c r="D1458">
        <f t="shared" si="79"/>
        <v>2018</v>
      </c>
      <c r="E1458" t="s">
        <v>443</v>
      </c>
      <c r="F1458" t="s">
        <v>355</v>
      </c>
      <c r="G1458" t="s">
        <v>37</v>
      </c>
      <c r="H1458" t="s">
        <v>424</v>
      </c>
      <c r="I1458">
        <v>0</v>
      </c>
      <c r="J1458">
        <v>0</v>
      </c>
      <c r="K1458">
        <v>0</v>
      </c>
      <c r="L1458" s="8">
        <v>1754</v>
      </c>
      <c r="M1458" s="8">
        <v>1754</v>
      </c>
    </row>
    <row r="1459" spans="1:13" x14ac:dyDescent="0.25">
      <c r="A1459">
        <v>0</v>
      </c>
      <c r="B1459" s="40">
        <f t="shared" si="78"/>
        <v>43252</v>
      </c>
      <c r="C1459">
        <v>6</v>
      </c>
      <c r="D1459">
        <f t="shared" si="79"/>
        <v>2018</v>
      </c>
      <c r="E1459" t="s">
        <v>443</v>
      </c>
      <c r="F1459" t="s">
        <v>59</v>
      </c>
      <c r="G1459" t="s">
        <v>37</v>
      </c>
      <c r="H1459" t="s">
        <v>423</v>
      </c>
      <c r="I1459">
        <v>37</v>
      </c>
      <c r="J1459">
        <v>43</v>
      </c>
      <c r="K1459">
        <v>80</v>
      </c>
      <c r="L1459" s="8">
        <v>36594</v>
      </c>
      <c r="M1459" s="8">
        <v>36674</v>
      </c>
    </row>
    <row r="1460" spans="1:13" x14ac:dyDescent="0.25">
      <c r="A1460">
        <v>0</v>
      </c>
      <c r="B1460" s="40">
        <f t="shared" si="78"/>
        <v>43252</v>
      </c>
      <c r="C1460">
        <v>6</v>
      </c>
      <c r="D1460">
        <f t="shared" si="79"/>
        <v>2018</v>
      </c>
      <c r="E1460" t="s">
        <v>443</v>
      </c>
      <c r="F1460" t="s">
        <v>59</v>
      </c>
      <c r="G1460" t="s">
        <v>37</v>
      </c>
      <c r="H1460" t="s">
        <v>424</v>
      </c>
      <c r="I1460">
        <v>0</v>
      </c>
      <c r="J1460">
        <v>0</v>
      </c>
      <c r="K1460">
        <v>0</v>
      </c>
      <c r="L1460" s="8">
        <v>13915</v>
      </c>
      <c r="M1460" s="8">
        <v>13915</v>
      </c>
    </row>
    <row r="1461" spans="1:13" x14ac:dyDescent="0.25">
      <c r="A1461">
        <v>0</v>
      </c>
      <c r="B1461" s="40">
        <f t="shared" si="78"/>
        <v>43252</v>
      </c>
      <c r="C1461">
        <v>6</v>
      </c>
      <c r="D1461">
        <f t="shared" si="79"/>
        <v>2018</v>
      </c>
      <c r="E1461" t="s">
        <v>443</v>
      </c>
      <c r="F1461" t="s">
        <v>356</v>
      </c>
      <c r="G1461" t="s">
        <v>37</v>
      </c>
      <c r="H1461" t="s">
        <v>423</v>
      </c>
      <c r="I1461">
        <v>684</v>
      </c>
      <c r="J1461">
        <v>322</v>
      </c>
      <c r="K1461" s="8">
        <v>1006</v>
      </c>
      <c r="L1461" s="8">
        <v>150745</v>
      </c>
      <c r="M1461" s="8">
        <v>151751</v>
      </c>
    </row>
    <row r="1462" spans="1:13" x14ac:dyDescent="0.25">
      <c r="A1462">
        <v>0</v>
      </c>
      <c r="B1462" s="40">
        <f t="shared" si="78"/>
        <v>43252</v>
      </c>
      <c r="C1462">
        <v>6</v>
      </c>
      <c r="D1462">
        <f t="shared" si="79"/>
        <v>2018</v>
      </c>
      <c r="E1462" t="s">
        <v>443</v>
      </c>
      <c r="F1462" t="s">
        <v>356</v>
      </c>
      <c r="G1462" t="s">
        <v>37</v>
      </c>
      <c r="H1462" t="s">
        <v>424</v>
      </c>
      <c r="I1462">
        <v>1</v>
      </c>
      <c r="J1462">
        <v>0</v>
      </c>
      <c r="K1462">
        <v>1</v>
      </c>
      <c r="L1462" s="8">
        <v>43508</v>
      </c>
      <c r="M1462" s="8">
        <v>43509</v>
      </c>
    </row>
    <row r="1463" spans="1:13" x14ac:dyDescent="0.25">
      <c r="A1463">
        <v>1</v>
      </c>
      <c r="B1463" s="40">
        <f t="shared" si="78"/>
        <v>43252</v>
      </c>
      <c r="C1463">
        <v>6</v>
      </c>
      <c r="D1463">
        <f t="shared" si="79"/>
        <v>2018</v>
      </c>
      <c r="E1463" t="s">
        <v>443</v>
      </c>
      <c r="F1463" t="s">
        <v>357</v>
      </c>
      <c r="G1463" t="s">
        <v>37</v>
      </c>
      <c r="H1463" t="s">
        <v>423</v>
      </c>
      <c r="I1463">
        <v>19</v>
      </c>
      <c r="J1463">
        <v>31</v>
      </c>
      <c r="K1463">
        <v>50</v>
      </c>
      <c r="L1463" s="8">
        <v>23117</v>
      </c>
      <c r="M1463" s="8">
        <v>23167</v>
      </c>
    </row>
    <row r="1464" spans="1:13" x14ac:dyDescent="0.25">
      <c r="A1464">
        <v>1</v>
      </c>
      <c r="B1464" s="40">
        <f t="shared" si="78"/>
        <v>43252</v>
      </c>
      <c r="C1464">
        <v>6</v>
      </c>
      <c r="D1464">
        <f t="shared" si="79"/>
        <v>2018</v>
      </c>
      <c r="E1464" t="s">
        <v>443</v>
      </c>
      <c r="F1464" t="s">
        <v>357</v>
      </c>
      <c r="G1464" t="s">
        <v>37</v>
      </c>
      <c r="H1464" t="s">
        <v>424</v>
      </c>
      <c r="I1464">
        <v>0</v>
      </c>
      <c r="J1464">
        <v>0</v>
      </c>
      <c r="K1464">
        <v>0</v>
      </c>
      <c r="L1464" s="8">
        <v>8758</v>
      </c>
      <c r="M1464" s="8">
        <v>8758</v>
      </c>
    </row>
    <row r="1465" spans="1:13" x14ac:dyDescent="0.25">
      <c r="A1465">
        <v>0</v>
      </c>
      <c r="B1465" s="40">
        <f t="shared" si="78"/>
        <v>43252</v>
      </c>
      <c r="C1465">
        <v>6</v>
      </c>
      <c r="D1465">
        <f t="shared" si="79"/>
        <v>2018</v>
      </c>
      <c r="E1465" t="s">
        <v>443</v>
      </c>
      <c r="F1465" t="s">
        <v>56</v>
      </c>
      <c r="G1465" t="s">
        <v>37</v>
      </c>
      <c r="H1465" t="s">
        <v>423</v>
      </c>
      <c r="I1465">
        <v>71</v>
      </c>
      <c r="J1465">
        <v>94</v>
      </c>
      <c r="K1465">
        <v>165</v>
      </c>
      <c r="L1465" s="8">
        <v>167793</v>
      </c>
      <c r="M1465" s="8">
        <v>167958</v>
      </c>
    </row>
    <row r="1466" spans="1:13" x14ac:dyDescent="0.25">
      <c r="A1466">
        <v>0</v>
      </c>
      <c r="B1466" s="40">
        <f t="shared" si="78"/>
        <v>43101</v>
      </c>
      <c r="C1466">
        <v>1</v>
      </c>
      <c r="D1466">
        <f t="shared" si="79"/>
        <v>2018</v>
      </c>
      <c r="E1466" t="s">
        <v>443</v>
      </c>
      <c r="F1466" t="s">
        <v>56</v>
      </c>
      <c r="G1466" t="s">
        <v>37</v>
      </c>
      <c r="H1466" t="s">
        <v>424</v>
      </c>
      <c r="I1466">
        <v>0</v>
      </c>
      <c r="J1466">
        <v>0</v>
      </c>
      <c r="K1466">
        <v>0</v>
      </c>
      <c r="L1466" s="8">
        <v>60662</v>
      </c>
      <c r="M1466" s="8">
        <v>60662</v>
      </c>
    </row>
    <row r="1467" spans="1:13" x14ac:dyDescent="0.25">
      <c r="A1467">
        <v>0</v>
      </c>
      <c r="B1467" s="40">
        <f t="shared" si="78"/>
        <v>43282</v>
      </c>
      <c r="C1467">
        <v>7</v>
      </c>
      <c r="D1467">
        <f t="shared" si="79"/>
        <v>2018</v>
      </c>
      <c r="E1467" t="s">
        <v>444</v>
      </c>
      <c r="F1467" t="s">
        <v>422</v>
      </c>
      <c r="G1467" t="s">
        <v>37</v>
      </c>
      <c r="H1467" t="s">
        <v>423</v>
      </c>
      <c r="I1467">
        <v>0</v>
      </c>
      <c r="J1467">
        <v>0</v>
      </c>
      <c r="K1467">
        <v>0</v>
      </c>
      <c r="L1467">
        <v>2</v>
      </c>
      <c r="M1467">
        <v>2</v>
      </c>
    </row>
    <row r="1468" spans="1:13" x14ac:dyDescent="0.25">
      <c r="A1468">
        <v>0</v>
      </c>
      <c r="B1468" s="40">
        <f t="shared" si="78"/>
        <v>43282</v>
      </c>
      <c r="C1468">
        <v>7</v>
      </c>
      <c r="D1468">
        <f t="shared" si="79"/>
        <v>2018</v>
      </c>
      <c r="E1468" t="s">
        <v>444</v>
      </c>
      <c r="F1468" t="s">
        <v>422</v>
      </c>
      <c r="G1468" t="s">
        <v>37</v>
      </c>
      <c r="H1468" t="s">
        <v>424</v>
      </c>
      <c r="I1468">
        <v>0</v>
      </c>
      <c r="J1468">
        <v>0</v>
      </c>
      <c r="K1468">
        <v>0</v>
      </c>
      <c r="L1468">
        <v>3</v>
      </c>
      <c r="M1468">
        <v>3</v>
      </c>
    </row>
    <row r="1469" spans="1:13" x14ac:dyDescent="0.25">
      <c r="A1469">
        <v>1</v>
      </c>
      <c r="B1469" s="40">
        <f t="shared" si="78"/>
        <v>43282</v>
      </c>
      <c r="C1469">
        <v>7</v>
      </c>
      <c r="D1469">
        <f t="shared" si="79"/>
        <v>2018</v>
      </c>
      <c r="E1469" t="s">
        <v>444</v>
      </c>
      <c r="F1469" t="s">
        <v>331</v>
      </c>
      <c r="G1469" t="s">
        <v>37</v>
      </c>
      <c r="H1469" t="s">
        <v>423</v>
      </c>
      <c r="I1469">
        <v>6</v>
      </c>
      <c r="J1469">
        <v>4</v>
      </c>
      <c r="K1469">
        <v>10</v>
      </c>
      <c r="L1469" s="8">
        <v>12843</v>
      </c>
      <c r="M1469" s="8">
        <v>12853</v>
      </c>
    </row>
    <row r="1470" spans="1:13" x14ac:dyDescent="0.25">
      <c r="A1470">
        <v>1</v>
      </c>
      <c r="B1470" s="40">
        <f t="shared" si="78"/>
        <v>43282</v>
      </c>
      <c r="C1470">
        <v>7</v>
      </c>
      <c r="D1470">
        <f t="shared" si="79"/>
        <v>2018</v>
      </c>
      <c r="E1470" t="s">
        <v>444</v>
      </c>
      <c r="F1470" t="s">
        <v>331</v>
      </c>
      <c r="G1470" t="s">
        <v>37</v>
      </c>
      <c r="H1470" t="s">
        <v>424</v>
      </c>
      <c r="I1470">
        <v>0</v>
      </c>
      <c r="J1470">
        <v>0</v>
      </c>
      <c r="K1470">
        <v>0</v>
      </c>
      <c r="L1470" s="8">
        <v>5352</v>
      </c>
      <c r="M1470" s="8">
        <v>5352</v>
      </c>
    </row>
    <row r="1471" spans="1:13" x14ac:dyDescent="0.25">
      <c r="A1471">
        <v>1</v>
      </c>
      <c r="B1471" s="40">
        <f t="shared" si="78"/>
        <v>43282</v>
      </c>
      <c r="C1471">
        <v>7</v>
      </c>
      <c r="D1471">
        <f t="shared" si="79"/>
        <v>2018</v>
      </c>
      <c r="E1471" t="s">
        <v>444</v>
      </c>
      <c r="F1471" t="s">
        <v>332</v>
      </c>
      <c r="G1471" t="s">
        <v>37</v>
      </c>
      <c r="H1471" t="s">
        <v>423</v>
      </c>
      <c r="I1471">
        <v>11</v>
      </c>
      <c r="J1471">
        <v>8</v>
      </c>
      <c r="K1471">
        <v>19</v>
      </c>
      <c r="L1471" s="8">
        <v>12986</v>
      </c>
      <c r="M1471" s="8">
        <v>13005</v>
      </c>
    </row>
    <row r="1472" spans="1:13" x14ac:dyDescent="0.25">
      <c r="A1472">
        <v>1</v>
      </c>
      <c r="B1472" s="40">
        <f t="shared" si="78"/>
        <v>43282</v>
      </c>
      <c r="C1472">
        <v>7</v>
      </c>
      <c r="D1472">
        <f t="shared" si="79"/>
        <v>2018</v>
      </c>
      <c r="E1472" t="s">
        <v>444</v>
      </c>
      <c r="F1472" t="s">
        <v>332</v>
      </c>
      <c r="G1472" t="s">
        <v>37</v>
      </c>
      <c r="H1472" t="s">
        <v>424</v>
      </c>
      <c r="I1472">
        <v>0</v>
      </c>
      <c r="J1472">
        <v>0</v>
      </c>
      <c r="K1472">
        <v>0</v>
      </c>
      <c r="L1472" s="8">
        <v>6876</v>
      </c>
      <c r="M1472" s="8">
        <v>6876</v>
      </c>
    </row>
    <row r="1473" spans="1:13" x14ac:dyDescent="0.25">
      <c r="A1473">
        <v>0</v>
      </c>
      <c r="B1473" s="40">
        <f t="shared" si="78"/>
        <v>43282</v>
      </c>
      <c r="C1473">
        <v>7</v>
      </c>
      <c r="D1473">
        <f t="shared" si="79"/>
        <v>2018</v>
      </c>
      <c r="E1473" t="s">
        <v>444</v>
      </c>
      <c r="F1473" t="s">
        <v>333</v>
      </c>
      <c r="G1473" t="s">
        <v>37</v>
      </c>
      <c r="H1473" t="s">
        <v>423</v>
      </c>
      <c r="I1473">
        <v>208</v>
      </c>
      <c r="J1473">
        <v>208</v>
      </c>
      <c r="K1473">
        <v>416</v>
      </c>
      <c r="L1473" s="8">
        <v>134936</v>
      </c>
      <c r="M1473" s="8">
        <v>135352</v>
      </c>
    </row>
    <row r="1474" spans="1:13" x14ac:dyDescent="0.25">
      <c r="A1474">
        <v>0</v>
      </c>
      <c r="B1474" s="40">
        <f t="shared" si="78"/>
        <v>43282</v>
      </c>
      <c r="C1474">
        <v>7</v>
      </c>
      <c r="D1474">
        <f t="shared" si="79"/>
        <v>2018</v>
      </c>
      <c r="E1474" t="s">
        <v>444</v>
      </c>
      <c r="F1474" t="s">
        <v>333</v>
      </c>
      <c r="G1474" t="s">
        <v>37</v>
      </c>
      <c r="H1474" t="s">
        <v>424</v>
      </c>
      <c r="I1474">
        <v>0</v>
      </c>
      <c r="J1474">
        <v>0</v>
      </c>
      <c r="K1474">
        <v>0</v>
      </c>
      <c r="L1474" s="8">
        <v>42492</v>
      </c>
      <c r="M1474" s="8">
        <v>42492</v>
      </c>
    </row>
    <row r="1475" spans="1:13" x14ac:dyDescent="0.25">
      <c r="A1475">
        <v>0</v>
      </c>
      <c r="B1475" s="40">
        <f t="shared" si="78"/>
        <v>43282</v>
      </c>
      <c r="C1475">
        <v>7</v>
      </c>
      <c r="D1475">
        <f t="shared" si="79"/>
        <v>2018</v>
      </c>
      <c r="E1475" t="s">
        <v>444</v>
      </c>
      <c r="F1475" t="s">
        <v>119</v>
      </c>
      <c r="G1475" t="s">
        <v>37</v>
      </c>
      <c r="H1475" t="s">
        <v>423</v>
      </c>
      <c r="I1475">
        <v>121</v>
      </c>
      <c r="J1475">
        <v>60</v>
      </c>
      <c r="K1475">
        <v>181</v>
      </c>
      <c r="L1475" s="8">
        <v>55372</v>
      </c>
      <c r="M1475" s="8">
        <v>55553</v>
      </c>
    </row>
    <row r="1476" spans="1:13" x14ac:dyDescent="0.25">
      <c r="A1476">
        <v>0</v>
      </c>
      <c r="B1476" s="40">
        <f t="shared" si="78"/>
        <v>43282</v>
      </c>
      <c r="C1476">
        <v>7</v>
      </c>
      <c r="D1476">
        <f t="shared" si="79"/>
        <v>2018</v>
      </c>
      <c r="E1476" t="s">
        <v>444</v>
      </c>
      <c r="F1476" t="s">
        <v>119</v>
      </c>
      <c r="G1476" t="s">
        <v>37</v>
      </c>
      <c r="H1476" t="s">
        <v>424</v>
      </c>
      <c r="I1476">
        <v>0</v>
      </c>
      <c r="J1476">
        <v>0</v>
      </c>
      <c r="K1476">
        <v>0</v>
      </c>
      <c r="L1476" s="8">
        <v>22675</v>
      </c>
      <c r="M1476" s="8">
        <v>22675</v>
      </c>
    </row>
    <row r="1477" spans="1:13" x14ac:dyDescent="0.25">
      <c r="A1477">
        <v>0</v>
      </c>
      <c r="B1477" s="40">
        <f t="shared" si="78"/>
        <v>43282</v>
      </c>
      <c r="C1477">
        <v>7</v>
      </c>
      <c r="D1477">
        <f t="shared" si="79"/>
        <v>2018</v>
      </c>
      <c r="E1477" t="s">
        <v>444</v>
      </c>
      <c r="F1477" t="s">
        <v>334</v>
      </c>
      <c r="G1477" t="s">
        <v>37</v>
      </c>
      <c r="H1477" t="s">
        <v>423</v>
      </c>
      <c r="I1477">
        <v>141</v>
      </c>
      <c r="J1477">
        <v>119</v>
      </c>
      <c r="K1477">
        <v>260</v>
      </c>
      <c r="L1477" s="8">
        <v>51470</v>
      </c>
      <c r="M1477" s="8">
        <v>51730</v>
      </c>
    </row>
    <row r="1478" spans="1:13" x14ac:dyDescent="0.25">
      <c r="A1478">
        <v>0</v>
      </c>
      <c r="B1478" s="40">
        <f t="shared" si="78"/>
        <v>43282</v>
      </c>
      <c r="C1478">
        <v>7</v>
      </c>
      <c r="D1478">
        <f t="shared" si="79"/>
        <v>2018</v>
      </c>
      <c r="E1478" t="s">
        <v>444</v>
      </c>
      <c r="F1478" t="s">
        <v>334</v>
      </c>
      <c r="G1478" t="s">
        <v>37</v>
      </c>
      <c r="H1478" t="s">
        <v>424</v>
      </c>
      <c r="I1478">
        <v>0</v>
      </c>
      <c r="J1478">
        <v>0</v>
      </c>
      <c r="K1478">
        <v>0</v>
      </c>
      <c r="L1478" s="8">
        <v>22212</v>
      </c>
      <c r="M1478" s="8">
        <v>22212</v>
      </c>
    </row>
    <row r="1479" spans="1:13" x14ac:dyDescent="0.25">
      <c r="A1479">
        <v>0</v>
      </c>
      <c r="B1479" s="40">
        <f t="shared" si="78"/>
        <v>43282</v>
      </c>
      <c r="C1479">
        <v>7</v>
      </c>
      <c r="D1479">
        <f t="shared" si="79"/>
        <v>2018</v>
      </c>
      <c r="E1479" t="s">
        <v>444</v>
      </c>
      <c r="F1479" t="s">
        <v>335</v>
      </c>
      <c r="G1479" t="s">
        <v>37</v>
      </c>
      <c r="H1479" t="s">
        <v>423</v>
      </c>
      <c r="I1479" s="8">
        <v>1153</v>
      </c>
      <c r="J1479">
        <v>772</v>
      </c>
      <c r="K1479" s="8">
        <v>1925</v>
      </c>
      <c r="L1479" s="8">
        <v>315290</v>
      </c>
      <c r="M1479" s="8">
        <v>317215</v>
      </c>
    </row>
    <row r="1480" spans="1:13" x14ac:dyDescent="0.25">
      <c r="A1480">
        <v>0</v>
      </c>
      <c r="B1480" s="40">
        <f t="shared" si="78"/>
        <v>43282</v>
      </c>
      <c r="C1480">
        <v>7</v>
      </c>
      <c r="D1480">
        <f t="shared" si="79"/>
        <v>2018</v>
      </c>
      <c r="E1480" t="s">
        <v>444</v>
      </c>
      <c r="F1480" t="s">
        <v>335</v>
      </c>
      <c r="G1480" t="s">
        <v>37</v>
      </c>
      <c r="H1480" t="s">
        <v>424</v>
      </c>
      <c r="I1480">
        <v>0</v>
      </c>
      <c r="J1480">
        <v>0</v>
      </c>
      <c r="K1480">
        <v>0</v>
      </c>
      <c r="L1480" s="8">
        <v>81556</v>
      </c>
      <c r="M1480" s="8">
        <v>81556</v>
      </c>
    </row>
    <row r="1481" spans="1:13" x14ac:dyDescent="0.25">
      <c r="A1481">
        <v>0</v>
      </c>
      <c r="B1481" s="40">
        <f t="shared" si="78"/>
        <v>43282</v>
      </c>
      <c r="C1481">
        <v>7</v>
      </c>
      <c r="D1481">
        <f t="shared" si="79"/>
        <v>2018</v>
      </c>
      <c r="E1481" t="s">
        <v>444</v>
      </c>
      <c r="F1481" t="s">
        <v>44</v>
      </c>
      <c r="G1481" t="s">
        <v>37</v>
      </c>
      <c r="H1481" t="s">
        <v>423</v>
      </c>
      <c r="I1481">
        <v>2</v>
      </c>
      <c r="J1481">
        <v>2</v>
      </c>
      <c r="K1481">
        <v>4</v>
      </c>
      <c r="L1481" s="8">
        <v>2471</v>
      </c>
      <c r="M1481" s="8">
        <v>2475</v>
      </c>
    </row>
    <row r="1482" spans="1:13" x14ac:dyDescent="0.25">
      <c r="A1482">
        <v>0</v>
      </c>
      <c r="B1482" s="40">
        <f t="shared" si="78"/>
        <v>43282</v>
      </c>
      <c r="C1482">
        <v>7</v>
      </c>
      <c r="D1482">
        <f t="shared" si="79"/>
        <v>2018</v>
      </c>
      <c r="E1482" t="s">
        <v>444</v>
      </c>
      <c r="F1482" t="s">
        <v>44</v>
      </c>
      <c r="G1482" t="s">
        <v>37</v>
      </c>
      <c r="H1482" t="s">
        <v>424</v>
      </c>
      <c r="I1482">
        <v>0</v>
      </c>
      <c r="J1482">
        <v>0</v>
      </c>
      <c r="K1482">
        <v>0</v>
      </c>
      <c r="L1482" s="8">
        <v>1608</v>
      </c>
      <c r="M1482" s="8">
        <v>1608</v>
      </c>
    </row>
    <row r="1483" spans="1:13" x14ac:dyDescent="0.25">
      <c r="A1483">
        <v>0</v>
      </c>
      <c r="B1483" s="40">
        <f t="shared" si="78"/>
        <v>43282</v>
      </c>
      <c r="C1483">
        <v>7</v>
      </c>
      <c r="D1483">
        <f t="shared" si="79"/>
        <v>2018</v>
      </c>
      <c r="E1483" t="s">
        <v>444</v>
      </c>
      <c r="F1483" t="s">
        <v>336</v>
      </c>
      <c r="G1483" t="s">
        <v>37</v>
      </c>
      <c r="H1483" t="s">
        <v>423</v>
      </c>
      <c r="I1483">
        <v>71</v>
      </c>
      <c r="J1483">
        <v>89</v>
      </c>
      <c r="K1483">
        <v>160</v>
      </c>
      <c r="L1483" s="8">
        <v>73272</v>
      </c>
      <c r="M1483" s="8">
        <v>73432</v>
      </c>
    </row>
    <row r="1484" spans="1:13" x14ac:dyDescent="0.25">
      <c r="A1484">
        <v>0</v>
      </c>
      <c r="B1484" s="40">
        <f t="shared" si="78"/>
        <v>43282</v>
      </c>
      <c r="C1484">
        <v>7</v>
      </c>
      <c r="D1484">
        <f t="shared" si="79"/>
        <v>2018</v>
      </c>
      <c r="E1484" t="s">
        <v>444</v>
      </c>
      <c r="F1484" t="s">
        <v>336</v>
      </c>
      <c r="G1484" t="s">
        <v>37</v>
      </c>
      <c r="H1484" t="s">
        <v>424</v>
      </c>
      <c r="I1484">
        <v>0</v>
      </c>
      <c r="J1484">
        <v>0</v>
      </c>
      <c r="K1484">
        <v>0</v>
      </c>
      <c r="L1484" s="8">
        <v>29482</v>
      </c>
      <c r="M1484" s="8">
        <v>29482</v>
      </c>
    </row>
    <row r="1485" spans="1:13" x14ac:dyDescent="0.25">
      <c r="A1485">
        <v>0</v>
      </c>
      <c r="B1485" s="40">
        <f t="shared" si="78"/>
        <v>43282</v>
      </c>
      <c r="C1485">
        <v>7</v>
      </c>
      <c r="D1485">
        <f t="shared" si="79"/>
        <v>2018</v>
      </c>
      <c r="E1485" t="s">
        <v>444</v>
      </c>
      <c r="F1485" t="s">
        <v>125</v>
      </c>
      <c r="G1485" t="s">
        <v>37</v>
      </c>
      <c r="H1485" t="s">
        <v>423</v>
      </c>
      <c r="I1485">
        <v>47</v>
      </c>
      <c r="J1485">
        <v>29</v>
      </c>
      <c r="K1485">
        <v>76</v>
      </c>
      <c r="L1485" s="8">
        <v>28567</v>
      </c>
      <c r="M1485" s="8">
        <v>28643</v>
      </c>
    </row>
    <row r="1486" spans="1:13" x14ac:dyDescent="0.25">
      <c r="A1486">
        <v>0</v>
      </c>
      <c r="B1486" s="40">
        <f t="shared" si="78"/>
        <v>43282</v>
      </c>
      <c r="C1486">
        <v>7</v>
      </c>
      <c r="D1486">
        <f t="shared" si="79"/>
        <v>2018</v>
      </c>
      <c r="E1486" t="s">
        <v>444</v>
      </c>
      <c r="F1486" t="s">
        <v>125</v>
      </c>
      <c r="G1486" t="s">
        <v>37</v>
      </c>
      <c r="H1486" t="s">
        <v>424</v>
      </c>
      <c r="I1486">
        <v>0</v>
      </c>
      <c r="J1486">
        <v>0</v>
      </c>
      <c r="K1486">
        <v>0</v>
      </c>
      <c r="L1486" s="8">
        <v>12492</v>
      </c>
      <c r="M1486" s="8">
        <v>12492</v>
      </c>
    </row>
    <row r="1487" spans="1:13" x14ac:dyDescent="0.25">
      <c r="A1487">
        <v>1</v>
      </c>
      <c r="B1487" s="40">
        <f t="shared" si="78"/>
        <v>43282</v>
      </c>
      <c r="C1487">
        <v>7</v>
      </c>
      <c r="D1487">
        <f t="shared" si="79"/>
        <v>2018</v>
      </c>
      <c r="E1487" t="s">
        <v>444</v>
      </c>
      <c r="F1487" t="s">
        <v>337</v>
      </c>
      <c r="G1487" t="s">
        <v>37</v>
      </c>
      <c r="H1487" t="s">
        <v>423</v>
      </c>
      <c r="I1487">
        <v>3</v>
      </c>
      <c r="J1487">
        <v>3</v>
      </c>
      <c r="K1487">
        <v>6</v>
      </c>
      <c r="L1487" s="8">
        <v>4674</v>
      </c>
      <c r="M1487" s="8">
        <v>4680</v>
      </c>
    </row>
    <row r="1488" spans="1:13" x14ac:dyDescent="0.25">
      <c r="A1488">
        <v>1</v>
      </c>
      <c r="B1488" s="40">
        <f t="shared" si="78"/>
        <v>43282</v>
      </c>
      <c r="C1488">
        <v>7</v>
      </c>
      <c r="D1488">
        <f t="shared" si="79"/>
        <v>2018</v>
      </c>
      <c r="E1488" t="s">
        <v>444</v>
      </c>
      <c r="F1488" t="s">
        <v>337</v>
      </c>
      <c r="G1488" t="s">
        <v>37</v>
      </c>
      <c r="H1488" t="s">
        <v>424</v>
      </c>
      <c r="I1488">
        <v>0</v>
      </c>
      <c r="J1488">
        <v>0</v>
      </c>
      <c r="K1488">
        <v>0</v>
      </c>
      <c r="L1488" s="8">
        <v>3799</v>
      </c>
      <c r="M1488" s="8">
        <v>3799</v>
      </c>
    </row>
    <row r="1489" spans="1:13" x14ac:dyDescent="0.25">
      <c r="A1489">
        <v>0</v>
      </c>
      <c r="B1489" s="40">
        <f t="shared" si="78"/>
        <v>43282</v>
      </c>
      <c r="C1489">
        <v>7</v>
      </c>
      <c r="D1489">
        <f t="shared" si="79"/>
        <v>2018</v>
      </c>
      <c r="E1489" t="s">
        <v>444</v>
      </c>
      <c r="F1489" t="s">
        <v>105</v>
      </c>
      <c r="G1489" t="s">
        <v>37</v>
      </c>
      <c r="H1489" t="s">
        <v>423</v>
      </c>
      <c r="I1489">
        <v>52</v>
      </c>
      <c r="J1489">
        <v>64</v>
      </c>
      <c r="K1489">
        <v>116</v>
      </c>
      <c r="L1489" s="8">
        <v>59651</v>
      </c>
      <c r="M1489" s="8">
        <v>59767</v>
      </c>
    </row>
    <row r="1490" spans="1:13" x14ac:dyDescent="0.25">
      <c r="A1490">
        <v>0</v>
      </c>
      <c r="B1490" s="40">
        <f t="shared" si="78"/>
        <v>43282</v>
      </c>
      <c r="C1490">
        <v>7</v>
      </c>
      <c r="D1490">
        <f t="shared" si="79"/>
        <v>2018</v>
      </c>
      <c r="E1490" t="s">
        <v>444</v>
      </c>
      <c r="F1490" t="s">
        <v>105</v>
      </c>
      <c r="G1490" t="s">
        <v>37</v>
      </c>
      <c r="H1490" t="s">
        <v>424</v>
      </c>
      <c r="I1490">
        <v>0</v>
      </c>
      <c r="J1490">
        <v>0</v>
      </c>
      <c r="K1490">
        <v>0</v>
      </c>
      <c r="L1490" s="8">
        <v>19517</v>
      </c>
      <c r="M1490" s="8">
        <v>19517</v>
      </c>
    </row>
    <row r="1491" spans="1:13" x14ac:dyDescent="0.25">
      <c r="A1491">
        <v>0</v>
      </c>
      <c r="B1491" s="40">
        <f t="shared" si="78"/>
        <v>43282</v>
      </c>
      <c r="C1491">
        <v>7</v>
      </c>
      <c r="D1491">
        <f t="shared" si="79"/>
        <v>2018</v>
      </c>
      <c r="E1491" t="s">
        <v>444</v>
      </c>
      <c r="F1491" t="s">
        <v>338</v>
      </c>
      <c r="G1491" t="s">
        <v>37</v>
      </c>
      <c r="H1491" t="s">
        <v>423</v>
      </c>
      <c r="I1491">
        <v>1</v>
      </c>
      <c r="J1491">
        <v>1</v>
      </c>
      <c r="K1491">
        <v>2</v>
      </c>
      <c r="L1491" s="8">
        <v>1388</v>
      </c>
      <c r="M1491" s="8">
        <v>1390</v>
      </c>
    </row>
    <row r="1492" spans="1:13" x14ac:dyDescent="0.25">
      <c r="A1492">
        <v>0</v>
      </c>
      <c r="B1492" s="40">
        <f t="shared" si="78"/>
        <v>43282</v>
      </c>
      <c r="C1492">
        <v>7</v>
      </c>
      <c r="D1492">
        <f t="shared" si="79"/>
        <v>2018</v>
      </c>
      <c r="E1492" t="s">
        <v>444</v>
      </c>
      <c r="F1492" t="s">
        <v>338</v>
      </c>
      <c r="G1492" t="s">
        <v>37</v>
      </c>
      <c r="H1492" t="s">
        <v>424</v>
      </c>
      <c r="I1492">
        <v>0</v>
      </c>
      <c r="J1492">
        <v>0</v>
      </c>
      <c r="K1492">
        <v>0</v>
      </c>
      <c r="L1492" s="8">
        <v>1007</v>
      </c>
      <c r="M1492" s="8">
        <v>1007</v>
      </c>
    </row>
    <row r="1493" spans="1:13" x14ac:dyDescent="0.25">
      <c r="A1493">
        <v>0</v>
      </c>
      <c r="B1493" s="40">
        <f t="shared" si="78"/>
        <v>43282</v>
      </c>
      <c r="C1493">
        <v>7</v>
      </c>
      <c r="D1493">
        <f t="shared" si="79"/>
        <v>2018</v>
      </c>
      <c r="E1493" t="s">
        <v>444</v>
      </c>
      <c r="F1493" t="s">
        <v>339</v>
      </c>
      <c r="G1493" t="s">
        <v>37</v>
      </c>
      <c r="H1493" t="s">
        <v>423</v>
      </c>
      <c r="I1493">
        <v>36</v>
      </c>
      <c r="J1493">
        <v>56</v>
      </c>
      <c r="K1493">
        <v>92</v>
      </c>
      <c r="L1493" s="8">
        <v>65824</v>
      </c>
      <c r="M1493" s="8">
        <v>65916</v>
      </c>
    </row>
    <row r="1494" spans="1:13" x14ac:dyDescent="0.25">
      <c r="A1494">
        <v>0</v>
      </c>
      <c r="B1494" s="40">
        <f t="shared" si="78"/>
        <v>43282</v>
      </c>
      <c r="C1494">
        <v>7</v>
      </c>
      <c r="D1494">
        <f t="shared" si="79"/>
        <v>2018</v>
      </c>
      <c r="E1494" t="s">
        <v>444</v>
      </c>
      <c r="F1494" t="s">
        <v>339</v>
      </c>
      <c r="G1494" t="s">
        <v>37</v>
      </c>
      <c r="H1494" t="s">
        <v>424</v>
      </c>
      <c r="I1494">
        <v>0</v>
      </c>
      <c r="J1494">
        <v>0</v>
      </c>
      <c r="K1494">
        <v>0</v>
      </c>
      <c r="L1494" s="8">
        <v>27279</v>
      </c>
      <c r="M1494" s="8">
        <v>27279</v>
      </c>
    </row>
    <row r="1495" spans="1:13" x14ac:dyDescent="0.25">
      <c r="A1495">
        <v>0</v>
      </c>
      <c r="B1495" s="40">
        <f t="shared" si="78"/>
        <v>43282</v>
      </c>
      <c r="C1495">
        <v>7</v>
      </c>
      <c r="D1495">
        <f t="shared" si="79"/>
        <v>2018</v>
      </c>
      <c r="E1495" t="s">
        <v>444</v>
      </c>
      <c r="F1495" t="s">
        <v>425</v>
      </c>
      <c r="G1495" t="s">
        <v>37</v>
      </c>
      <c r="H1495" t="s">
        <v>423</v>
      </c>
      <c r="I1495">
        <v>72</v>
      </c>
      <c r="J1495">
        <v>73</v>
      </c>
      <c r="K1495">
        <v>145</v>
      </c>
      <c r="L1495" s="8">
        <v>48480</v>
      </c>
      <c r="M1495" s="8">
        <v>48625</v>
      </c>
    </row>
    <row r="1496" spans="1:13" x14ac:dyDescent="0.25">
      <c r="A1496">
        <v>0</v>
      </c>
      <c r="B1496" s="40">
        <f t="shared" si="78"/>
        <v>43282</v>
      </c>
      <c r="C1496">
        <v>7</v>
      </c>
      <c r="D1496">
        <f t="shared" si="79"/>
        <v>2018</v>
      </c>
      <c r="E1496" t="s">
        <v>444</v>
      </c>
      <c r="F1496" t="s">
        <v>425</v>
      </c>
      <c r="G1496" t="s">
        <v>37</v>
      </c>
      <c r="H1496" t="s">
        <v>424</v>
      </c>
      <c r="I1496">
        <v>0</v>
      </c>
      <c r="J1496">
        <v>0</v>
      </c>
      <c r="K1496">
        <v>0</v>
      </c>
      <c r="L1496" s="8">
        <v>21100</v>
      </c>
      <c r="M1496" s="8">
        <v>21100</v>
      </c>
    </row>
    <row r="1497" spans="1:13" x14ac:dyDescent="0.25">
      <c r="A1497">
        <v>0</v>
      </c>
      <c r="B1497" s="40">
        <f t="shared" si="78"/>
        <v>43282</v>
      </c>
      <c r="C1497">
        <v>7</v>
      </c>
      <c r="D1497">
        <f t="shared" si="79"/>
        <v>2018</v>
      </c>
      <c r="E1497" t="s">
        <v>444</v>
      </c>
      <c r="F1497" t="s">
        <v>341</v>
      </c>
      <c r="G1497" t="s">
        <v>37</v>
      </c>
      <c r="H1497" t="s">
        <v>423</v>
      </c>
      <c r="I1497">
        <v>228</v>
      </c>
      <c r="J1497">
        <v>215</v>
      </c>
      <c r="K1497">
        <v>443</v>
      </c>
      <c r="L1497" s="8">
        <v>65484</v>
      </c>
      <c r="M1497" s="8">
        <v>65927</v>
      </c>
    </row>
    <row r="1498" spans="1:13" x14ac:dyDescent="0.25">
      <c r="A1498">
        <v>0</v>
      </c>
      <c r="B1498" s="40">
        <f t="shared" si="78"/>
        <v>43282</v>
      </c>
      <c r="C1498">
        <v>7</v>
      </c>
      <c r="D1498">
        <f t="shared" si="79"/>
        <v>2018</v>
      </c>
      <c r="E1498" t="s">
        <v>444</v>
      </c>
      <c r="F1498" t="s">
        <v>341</v>
      </c>
      <c r="G1498" t="s">
        <v>37</v>
      </c>
      <c r="H1498" t="s">
        <v>424</v>
      </c>
      <c r="I1498">
        <v>0</v>
      </c>
      <c r="J1498">
        <v>0</v>
      </c>
      <c r="K1498">
        <v>0</v>
      </c>
      <c r="L1498" s="8">
        <v>21985</v>
      </c>
      <c r="M1498" s="8">
        <v>21985</v>
      </c>
    </row>
    <row r="1499" spans="1:13" x14ac:dyDescent="0.25">
      <c r="A1499">
        <v>0</v>
      </c>
      <c r="B1499" s="40">
        <f t="shared" si="78"/>
        <v>43282</v>
      </c>
      <c r="C1499">
        <v>7</v>
      </c>
      <c r="D1499">
        <f t="shared" si="79"/>
        <v>2018</v>
      </c>
      <c r="E1499" t="s">
        <v>444</v>
      </c>
      <c r="F1499" t="s">
        <v>126</v>
      </c>
      <c r="G1499" t="s">
        <v>37</v>
      </c>
      <c r="H1499" t="s">
        <v>423</v>
      </c>
      <c r="I1499">
        <v>165</v>
      </c>
      <c r="J1499">
        <v>111</v>
      </c>
      <c r="K1499">
        <v>276</v>
      </c>
      <c r="L1499" s="8">
        <v>25509</v>
      </c>
      <c r="M1499" s="8">
        <v>25785</v>
      </c>
    </row>
    <row r="1500" spans="1:13" x14ac:dyDescent="0.25">
      <c r="A1500">
        <v>0</v>
      </c>
      <c r="B1500" s="40">
        <f t="shared" ref="B1500:B1563" si="80">DATE(D1500,C1500,1)</f>
        <v>43282</v>
      </c>
      <c r="C1500">
        <v>7</v>
      </c>
      <c r="D1500">
        <f t="shared" ref="D1500:D1563" si="81">VALUE(RIGHT(E1500,4))</f>
        <v>2018</v>
      </c>
      <c r="E1500" t="s">
        <v>444</v>
      </c>
      <c r="F1500" t="s">
        <v>126</v>
      </c>
      <c r="G1500" t="s">
        <v>37</v>
      </c>
      <c r="H1500" t="s">
        <v>424</v>
      </c>
      <c r="I1500">
        <v>0</v>
      </c>
      <c r="J1500">
        <v>0</v>
      </c>
      <c r="K1500">
        <v>0</v>
      </c>
      <c r="L1500" s="8">
        <v>10010</v>
      </c>
      <c r="M1500" s="8">
        <v>10010</v>
      </c>
    </row>
    <row r="1501" spans="1:13" x14ac:dyDescent="0.25">
      <c r="A1501">
        <v>0</v>
      </c>
      <c r="B1501" s="40">
        <f t="shared" si="80"/>
        <v>43282</v>
      </c>
      <c r="C1501">
        <v>7</v>
      </c>
      <c r="D1501">
        <f t="shared" si="81"/>
        <v>2018</v>
      </c>
      <c r="E1501" t="s">
        <v>444</v>
      </c>
      <c r="F1501" t="s">
        <v>342</v>
      </c>
      <c r="G1501" t="s">
        <v>37</v>
      </c>
      <c r="H1501" t="s">
        <v>423</v>
      </c>
      <c r="I1501" s="8">
        <v>13876</v>
      </c>
      <c r="J1501" s="8">
        <v>5973</v>
      </c>
      <c r="K1501" s="8">
        <v>19849</v>
      </c>
      <c r="L1501" s="8">
        <v>1383738</v>
      </c>
      <c r="M1501" s="8">
        <v>1403587</v>
      </c>
    </row>
    <row r="1502" spans="1:13" x14ac:dyDescent="0.25">
      <c r="A1502">
        <v>0</v>
      </c>
      <c r="B1502" s="40">
        <f t="shared" si="80"/>
        <v>43282</v>
      </c>
      <c r="C1502">
        <v>7</v>
      </c>
      <c r="D1502">
        <f t="shared" si="81"/>
        <v>2018</v>
      </c>
      <c r="E1502" t="s">
        <v>444</v>
      </c>
      <c r="F1502" t="s">
        <v>342</v>
      </c>
      <c r="G1502" t="s">
        <v>37</v>
      </c>
      <c r="H1502" t="s">
        <v>424</v>
      </c>
      <c r="I1502">
        <v>8</v>
      </c>
      <c r="J1502">
        <v>1</v>
      </c>
      <c r="K1502">
        <v>9</v>
      </c>
      <c r="L1502" s="8">
        <v>185625</v>
      </c>
      <c r="M1502" s="8">
        <v>185634</v>
      </c>
    </row>
    <row r="1503" spans="1:13" x14ac:dyDescent="0.25">
      <c r="A1503">
        <v>0</v>
      </c>
      <c r="B1503" s="40">
        <f t="shared" si="80"/>
        <v>43282</v>
      </c>
      <c r="C1503">
        <v>7</v>
      </c>
      <c r="D1503">
        <f t="shared" si="81"/>
        <v>2018</v>
      </c>
      <c r="E1503" t="s">
        <v>444</v>
      </c>
      <c r="F1503" t="s">
        <v>343</v>
      </c>
      <c r="G1503" t="s">
        <v>37</v>
      </c>
      <c r="H1503" t="s">
        <v>423</v>
      </c>
      <c r="I1503">
        <v>899</v>
      </c>
      <c r="J1503">
        <v>495</v>
      </c>
      <c r="K1503" s="8">
        <v>1394</v>
      </c>
      <c r="L1503" s="8">
        <v>184631</v>
      </c>
      <c r="M1503" s="8">
        <v>186025</v>
      </c>
    </row>
    <row r="1504" spans="1:13" x14ac:dyDescent="0.25">
      <c r="A1504">
        <v>0</v>
      </c>
      <c r="B1504" s="40">
        <f t="shared" si="80"/>
        <v>43282</v>
      </c>
      <c r="C1504">
        <v>7</v>
      </c>
      <c r="D1504">
        <f t="shared" si="81"/>
        <v>2018</v>
      </c>
      <c r="E1504" t="s">
        <v>444</v>
      </c>
      <c r="F1504" t="s">
        <v>343</v>
      </c>
      <c r="G1504" t="s">
        <v>37</v>
      </c>
      <c r="H1504" t="s">
        <v>424</v>
      </c>
      <c r="I1504">
        <v>1</v>
      </c>
      <c r="J1504">
        <v>0</v>
      </c>
      <c r="K1504">
        <v>1</v>
      </c>
      <c r="L1504" s="8">
        <v>55158</v>
      </c>
      <c r="M1504" s="8">
        <v>55159</v>
      </c>
    </row>
    <row r="1505" spans="1:13" x14ac:dyDescent="0.25">
      <c r="A1505">
        <v>0</v>
      </c>
      <c r="B1505" s="40">
        <f t="shared" si="80"/>
        <v>43282</v>
      </c>
      <c r="C1505">
        <v>7</v>
      </c>
      <c r="D1505">
        <f t="shared" si="81"/>
        <v>2018</v>
      </c>
      <c r="E1505" t="s">
        <v>444</v>
      </c>
      <c r="F1505" t="s">
        <v>344</v>
      </c>
      <c r="G1505" t="s">
        <v>37</v>
      </c>
      <c r="H1505" t="s">
        <v>423</v>
      </c>
      <c r="I1505">
        <v>60</v>
      </c>
      <c r="J1505">
        <v>37</v>
      </c>
      <c r="K1505">
        <v>97</v>
      </c>
      <c r="L1505" s="8">
        <v>30611</v>
      </c>
      <c r="M1505" s="8">
        <v>30708</v>
      </c>
    </row>
    <row r="1506" spans="1:13" x14ac:dyDescent="0.25">
      <c r="A1506">
        <v>0</v>
      </c>
      <c r="B1506" s="40">
        <f t="shared" si="80"/>
        <v>43282</v>
      </c>
      <c r="C1506">
        <v>7</v>
      </c>
      <c r="D1506">
        <f t="shared" si="81"/>
        <v>2018</v>
      </c>
      <c r="E1506" t="s">
        <v>444</v>
      </c>
      <c r="F1506" t="s">
        <v>344</v>
      </c>
      <c r="G1506" t="s">
        <v>37</v>
      </c>
      <c r="H1506" t="s">
        <v>424</v>
      </c>
      <c r="I1506">
        <v>0</v>
      </c>
      <c r="J1506">
        <v>0</v>
      </c>
      <c r="K1506">
        <v>0</v>
      </c>
      <c r="L1506" s="8">
        <v>14964</v>
      </c>
      <c r="M1506" s="8">
        <v>14964</v>
      </c>
    </row>
    <row r="1507" spans="1:13" x14ac:dyDescent="0.25">
      <c r="A1507">
        <v>0</v>
      </c>
      <c r="B1507" s="40">
        <f t="shared" si="80"/>
        <v>43282</v>
      </c>
      <c r="C1507">
        <v>7</v>
      </c>
      <c r="D1507">
        <f t="shared" si="81"/>
        <v>2018</v>
      </c>
      <c r="E1507" t="s">
        <v>444</v>
      </c>
      <c r="F1507" t="s">
        <v>345</v>
      </c>
      <c r="G1507" t="s">
        <v>37</v>
      </c>
      <c r="H1507" t="s">
        <v>423</v>
      </c>
      <c r="I1507">
        <v>28</v>
      </c>
      <c r="J1507">
        <v>34</v>
      </c>
      <c r="K1507">
        <v>62</v>
      </c>
      <c r="L1507" s="8">
        <v>15726</v>
      </c>
      <c r="M1507" s="8">
        <v>15788</v>
      </c>
    </row>
    <row r="1508" spans="1:13" x14ac:dyDescent="0.25">
      <c r="A1508">
        <v>0</v>
      </c>
      <c r="B1508" s="40">
        <f t="shared" si="80"/>
        <v>43282</v>
      </c>
      <c r="C1508">
        <v>7</v>
      </c>
      <c r="D1508">
        <f t="shared" si="81"/>
        <v>2018</v>
      </c>
      <c r="E1508" t="s">
        <v>444</v>
      </c>
      <c r="F1508" t="s">
        <v>345</v>
      </c>
      <c r="G1508" t="s">
        <v>37</v>
      </c>
      <c r="H1508" t="s">
        <v>424</v>
      </c>
      <c r="I1508">
        <v>0</v>
      </c>
      <c r="J1508">
        <v>0</v>
      </c>
      <c r="K1508">
        <v>0</v>
      </c>
      <c r="L1508" s="8">
        <v>8492</v>
      </c>
      <c r="M1508" s="8">
        <v>8492</v>
      </c>
    </row>
    <row r="1509" spans="1:13" x14ac:dyDescent="0.25">
      <c r="A1509">
        <v>0</v>
      </c>
      <c r="B1509" s="40">
        <f t="shared" si="80"/>
        <v>43282</v>
      </c>
      <c r="C1509">
        <v>7</v>
      </c>
      <c r="D1509">
        <f t="shared" si="81"/>
        <v>2018</v>
      </c>
      <c r="E1509" t="s">
        <v>444</v>
      </c>
      <c r="F1509" t="s">
        <v>346</v>
      </c>
      <c r="G1509" t="s">
        <v>37</v>
      </c>
      <c r="H1509" t="s">
        <v>423</v>
      </c>
      <c r="I1509">
        <v>93</v>
      </c>
      <c r="J1509">
        <v>73</v>
      </c>
      <c r="K1509">
        <v>166</v>
      </c>
      <c r="L1509" s="8">
        <v>59950</v>
      </c>
      <c r="M1509" s="8">
        <v>60116</v>
      </c>
    </row>
    <row r="1510" spans="1:13" x14ac:dyDescent="0.25">
      <c r="A1510">
        <v>0</v>
      </c>
      <c r="B1510" s="40">
        <f t="shared" si="80"/>
        <v>43282</v>
      </c>
      <c r="C1510">
        <v>7</v>
      </c>
      <c r="D1510">
        <f t="shared" si="81"/>
        <v>2018</v>
      </c>
      <c r="E1510" t="s">
        <v>444</v>
      </c>
      <c r="F1510" t="s">
        <v>346</v>
      </c>
      <c r="G1510" t="s">
        <v>37</v>
      </c>
      <c r="H1510" t="s">
        <v>424</v>
      </c>
      <c r="I1510">
        <v>0</v>
      </c>
      <c r="J1510">
        <v>0</v>
      </c>
      <c r="K1510">
        <v>0</v>
      </c>
      <c r="L1510" s="8">
        <v>26789</v>
      </c>
      <c r="M1510" s="8">
        <v>26789</v>
      </c>
    </row>
    <row r="1511" spans="1:13" x14ac:dyDescent="0.25">
      <c r="A1511">
        <v>1</v>
      </c>
      <c r="B1511" s="40">
        <f t="shared" si="80"/>
        <v>43282</v>
      </c>
      <c r="C1511">
        <v>7</v>
      </c>
      <c r="D1511">
        <f t="shared" si="81"/>
        <v>2018</v>
      </c>
      <c r="E1511" t="s">
        <v>444</v>
      </c>
      <c r="F1511" t="s">
        <v>53</v>
      </c>
      <c r="G1511" t="s">
        <v>37</v>
      </c>
      <c r="H1511" t="s">
        <v>423</v>
      </c>
      <c r="I1511">
        <v>6</v>
      </c>
      <c r="J1511">
        <v>7</v>
      </c>
      <c r="K1511">
        <v>13</v>
      </c>
      <c r="L1511" s="8">
        <v>8185</v>
      </c>
      <c r="M1511" s="8">
        <v>8198</v>
      </c>
    </row>
    <row r="1512" spans="1:13" x14ac:dyDescent="0.25">
      <c r="A1512">
        <v>1</v>
      </c>
      <c r="B1512" s="40">
        <f t="shared" si="80"/>
        <v>43282</v>
      </c>
      <c r="C1512">
        <v>7</v>
      </c>
      <c r="D1512">
        <f t="shared" si="81"/>
        <v>2018</v>
      </c>
      <c r="E1512" t="s">
        <v>444</v>
      </c>
      <c r="F1512" t="s">
        <v>53</v>
      </c>
      <c r="G1512" t="s">
        <v>37</v>
      </c>
      <c r="H1512" t="s">
        <v>424</v>
      </c>
      <c r="I1512">
        <v>0</v>
      </c>
      <c r="J1512">
        <v>0</v>
      </c>
      <c r="K1512">
        <v>0</v>
      </c>
      <c r="L1512" s="8">
        <v>4816</v>
      </c>
      <c r="M1512" s="8">
        <v>4816</v>
      </c>
    </row>
    <row r="1513" spans="1:13" x14ac:dyDescent="0.25">
      <c r="A1513">
        <v>0</v>
      </c>
      <c r="B1513" s="40">
        <f t="shared" si="80"/>
        <v>43282</v>
      </c>
      <c r="C1513">
        <v>7</v>
      </c>
      <c r="D1513">
        <f t="shared" si="81"/>
        <v>2018</v>
      </c>
      <c r="E1513" t="s">
        <v>444</v>
      </c>
      <c r="F1513" t="s">
        <v>347</v>
      </c>
      <c r="G1513" t="s">
        <v>37</v>
      </c>
      <c r="H1513" t="s">
        <v>423</v>
      </c>
      <c r="I1513">
        <v>111</v>
      </c>
      <c r="J1513">
        <v>91</v>
      </c>
      <c r="K1513">
        <v>202</v>
      </c>
      <c r="L1513" s="8">
        <v>47884</v>
      </c>
      <c r="M1513" s="8">
        <v>48086</v>
      </c>
    </row>
    <row r="1514" spans="1:13" x14ac:dyDescent="0.25">
      <c r="A1514">
        <v>0</v>
      </c>
      <c r="B1514" s="40">
        <f t="shared" si="80"/>
        <v>43282</v>
      </c>
      <c r="C1514">
        <v>7</v>
      </c>
      <c r="D1514">
        <f t="shared" si="81"/>
        <v>2018</v>
      </c>
      <c r="E1514" t="s">
        <v>444</v>
      </c>
      <c r="F1514" t="s">
        <v>347</v>
      </c>
      <c r="G1514" t="s">
        <v>37</v>
      </c>
      <c r="H1514" t="s">
        <v>424</v>
      </c>
      <c r="I1514">
        <v>0</v>
      </c>
      <c r="J1514">
        <v>0</v>
      </c>
      <c r="K1514">
        <v>0</v>
      </c>
      <c r="L1514" s="8">
        <v>21057</v>
      </c>
      <c r="M1514" s="8">
        <v>21057</v>
      </c>
    </row>
    <row r="1515" spans="1:13" x14ac:dyDescent="0.25">
      <c r="A1515">
        <v>0</v>
      </c>
      <c r="B1515" s="40">
        <f t="shared" si="80"/>
        <v>43282</v>
      </c>
      <c r="C1515">
        <v>7</v>
      </c>
      <c r="D1515">
        <f t="shared" si="81"/>
        <v>2018</v>
      </c>
      <c r="E1515" t="s">
        <v>444</v>
      </c>
      <c r="F1515" t="s">
        <v>348</v>
      </c>
      <c r="G1515" t="s">
        <v>37</v>
      </c>
      <c r="H1515" t="s">
        <v>423</v>
      </c>
      <c r="I1515">
        <v>13</v>
      </c>
      <c r="J1515">
        <v>21</v>
      </c>
      <c r="K1515">
        <v>34</v>
      </c>
      <c r="L1515" s="8">
        <v>27324</v>
      </c>
      <c r="M1515" s="8">
        <v>27358</v>
      </c>
    </row>
    <row r="1516" spans="1:13" x14ac:dyDescent="0.25">
      <c r="A1516">
        <v>0</v>
      </c>
      <c r="B1516" s="40">
        <f t="shared" si="80"/>
        <v>43282</v>
      </c>
      <c r="C1516">
        <v>7</v>
      </c>
      <c r="D1516">
        <f t="shared" si="81"/>
        <v>2018</v>
      </c>
      <c r="E1516" t="s">
        <v>444</v>
      </c>
      <c r="F1516" t="s">
        <v>348</v>
      </c>
      <c r="G1516" t="s">
        <v>37</v>
      </c>
      <c r="H1516" t="s">
        <v>424</v>
      </c>
      <c r="I1516">
        <v>0</v>
      </c>
      <c r="J1516">
        <v>0</v>
      </c>
      <c r="K1516">
        <v>0</v>
      </c>
      <c r="L1516" s="8">
        <v>17372</v>
      </c>
      <c r="M1516" s="8">
        <v>17372</v>
      </c>
    </row>
    <row r="1517" spans="1:13" x14ac:dyDescent="0.25">
      <c r="A1517">
        <v>0</v>
      </c>
      <c r="B1517" s="40">
        <f t="shared" si="80"/>
        <v>43282</v>
      </c>
      <c r="C1517">
        <v>7</v>
      </c>
      <c r="D1517">
        <f t="shared" si="81"/>
        <v>2018</v>
      </c>
      <c r="E1517" t="s">
        <v>444</v>
      </c>
      <c r="F1517" t="s">
        <v>349</v>
      </c>
      <c r="G1517" t="s">
        <v>37</v>
      </c>
      <c r="H1517" t="s">
        <v>423</v>
      </c>
      <c r="I1517">
        <v>27</v>
      </c>
      <c r="J1517">
        <v>23</v>
      </c>
      <c r="K1517">
        <v>50</v>
      </c>
      <c r="L1517" s="8">
        <v>16219</v>
      </c>
      <c r="M1517" s="8">
        <v>16269</v>
      </c>
    </row>
    <row r="1518" spans="1:13" x14ac:dyDescent="0.25">
      <c r="A1518">
        <v>0</v>
      </c>
      <c r="B1518" s="40">
        <f t="shared" si="80"/>
        <v>43282</v>
      </c>
      <c r="C1518">
        <v>7</v>
      </c>
      <c r="D1518">
        <f t="shared" si="81"/>
        <v>2018</v>
      </c>
      <c r="E1518" t="s">
        <v>444</v>
      </c>
      <c r="F1518" t="s">
        <v>349</v>
      </c>
      <c r="G1518" t="s">
        <v>37</v>
      </c>
      <c r="H1518" t="s">
        <v>424</v>
      </c>
      <c r="I1518">
        <v>0</v>
      </c>
      <c r="J1518">
        <v>0</v>
      </c>
      <c r="K1518">
        <v>0</v>
      </c>
      <c r="L1518" s="8">
        <v>7968</v>
      </c>
      <c r="M1518" s="8">
        <v>7968</v>
      </c>
    </row>
    <row r="1519" spans="1:13" x14ac:dyDescent="0.25">
      <c r="A1519">
        <v>0</v>
      </c>
      <c r="B1519" s="40">
        <f t="shared" si="80"/>
        <v>43282</v>
      </c>
      <c r="C1519">
        <v>7</v>
      </c>
      <c r="D1519">
        <f t="shared" si="81"/>
        <v>2018</v>
      </c>
      <c r="E1519" t="s">
        <v>444</v>
      </c>
      <c r="F1519" t="s">
        <v>426</v>
      </c>
      <c r="G1519" t="s">
        <v>37</v>
      </c>
      <c r="H1519" t="s">
        <v>423</v>
      </c>
      <c r="I1519">
        <v>5</v>
      </c>
      <c r="J1519">
        <v>5</v>
      </c>
      <c r="K1519">
        <v>10</v>
      </c>
      <c r="L1519" s="8">
        <v>9966</v>
      </c>
      <c r="M1519" s="8">
        <v>9976</v>
      </c>
    </row>
    <row r="1520" spans="1:13" x14ac:dyDescent="0.25">
      <c r="A1520">
        <v>0</v>
      </c>
      <c r="B1520" s="40">
        <f t="shared" si="80"/>
        <v>43282</v>
      </c>
      <c r="C1520">
        <v>7</v>
      </c>
      <c r="D1520">
        <f t="shared" si="81"/>
        <v>2018</v>
      </c>
      <c r="E1520" t="s">
        <v>444</v>
      </c>
      <c r="F1520" t="s">
        <v>426</v>
      </c>
      <c r="G1520" t="s">
        <v>37</v>
      </c>
      <c r="H1520" t="s">
        <v>424</v>
      </c>
      <c r="I1520">
        <v>0</v>
      </c>
      <c r="J1520">
        <v>0</v>
      </c>
      <c r="K1520">
        <v>0</v>
      </c>
      <c r="L1520" s="8">
        <v>6021</v>
      </c>
      <c r="M1520" s="8">
        <v>6021</v>
      </c>
    </row>
    <row r="1521" spans="1:13" x14ac:dyDescent="0.25">
      <c r="A1521">
        <v>0</v>
      </c>
      <c r="B1521" s="40">
        <f t="shared" si="80"/>
        <v>43282</v>
      </c>
      <c r="C1521">
        <v>7</v>
      </c>
      <c r="D1521">
        <f t="shared" si="81"/>
        <v>2018</v>
      </c>
      <c r="E1521" t="s">
        <v>444</v>
      </c>
      <c r="F1521" t="s">
        <v>350</v>
      </c>
      <c r="G1521" t="s">
        <v>37</v>
      </c>
      <c r="H1521" t="s">
        <v>423</v>
      </c>
      <c r="I1521" s="8">
        <v>1491</v>
      </c>
      <c r="J1521" s="8">
        <v>1290</v>
      </c>
      <c r="K1521" s="8">
        <v>2781</v>
      </c>
      <c r="L1521" s="8">
        <v>553090</v>
      </c>
      <c r="M1521" s="8">
        <v>555871</v>
      </c>
    </row>
    <row r="1522" spans="1:13" x14ac:dyDescent="0.25">
      <c r="A1522">
        <v>0</v>
      </c>
      <c r="B1522" s="40">
        <f t="shared" si="80"/>
        <v>43282</v>
      </c>
      <c r="C1522">
        <v>7</v>
      </c>
      <c r="D1522">
        <f t="shared" si="81"/>
        <v>2018</v>
      </c>
      <c r="E1522" t="s">
        <v>444</v>
      </c>
      <c r="F1522" t="s">
        <v>350</v>
      </c>
      <c r="G1522" t="s">
        <v>37</v>
      </c>
      <c r="H1522" t="s">
        <v>424</v>
      </c>
      <c r="I1522">
        <v>0</v>
      </c>
      <c r="J1522">
        <v>0</v>
      </c>
      <c r="K1522">
        <v>0</v>
      </c>
      <c r="L1522" s="8">
        <v>143780</v>
      </c>
      <c r="M1522" s="8">
        <v>143780</v>
      </c>
    </row>
    <row r="1523" spans="1:13" x14ac:dyDescent="0.25">
      <c r="A1523">
        <v>0</v>
      </c>
      <c r="B1523" s="40">
        <f t="shared" si="80"/>
        <v>43282</v>
      </c>
      <c r="C1523">
        <v>7</v>
      </c>
      <c r="D1523">
        <f t="shared" si="81"/>
        <v>2018</v>
      </c>
      <c r="E1523" t="s">
        <v>444</v>
      </c>
      <c r="F1523" t="s">
        <v>41</v>
      </c>
      <c r="G1523" t="s">
        <v>37</v>
      </c>
      <c r="H1523" t="s">
        <v>423</v>
      </c>
      <c r="I1523">
        <v>166</v>
      </c>
      <c r="J1523">
        <v>63</v>
      </c>
      <c r="K1523">
        <v>229</v>
      </c>
      <c r="L1523" s="8">
        <v>14694</v>
      </c>
      <c r="M1523" s="8">
        <v>14923</v>
      </c>
    </row>
    <row r="1524" spans="1:13" x14ac:dyDescent="0.25">
      <c r="A1524">
        <v>0</v>
      </c>
      <c r="B1524" s="40">
        <f t="shared" si="80"/>
        <v>43282</v>
      </c>
      <c r="C1524">
        <v>7</v>
      </c>
      <c r="D1524">
        <f t="shared" si="81"/>
        <v>2018</v>
      </c>
      <c r="E1524" t="s">
        <v>444</v>
      </c>
      <c r="F1524" t="s">
        <v>41</v>
      </c>
      <c r="G1524" t="s">
        <v>37</v>
      </c>
      <c r="H1524" t="s">
        <v>424</v>
      </c>
      <c r="I1524">
        <v>0</v>
      </c>
      <c r="J1524">
        <v>0</v>
      </c>
      <c r="K1524">
        <v>0</v>
      </c>
      <c r="L1524" s="8">
        <v>5949</v>
      </c>
      <c r="M1524" s="8">
        <v>5949</v>
      </c>
    </row>
    <row r="1525" spans="1:13" x14ac:dyDescent="0.25">
      <c r="A1525">
        <v>0</v>
      </c>
      <c r="B1525" s="40">
        <f t="shared" si="80"/>
        <v>43282</v>
      </c>
      <c r="C1525">
        <v>7</v>
      </c>
      <c r="D1525">
        <f t="shared" si="81"/>
        <v>2018</v>
      </c>
      <c r="E1525" t="s">
        <v>444</v>
      </c>
      <c r="F1525" t="s">
        <v>351</v>
      </c>
      <c r="G1525" t="s">
        <v>37</v>
      </c>
      <c r="H1525" t="s">
        <v>423</v>
      </c>
      <c r="I1525">
        <v>267</v>
      </c>
      <c r="J1525">
        <v>192</v>
      </c>
      <c r="K1525">
        <v>459</v>
      </c>
      <c r="L1525" s="8">
        <v>93397</v>
      </c>
      <c r="M1525" s="8">
        <v>93856</v>
      </c>
    </row>
    <row r="1526" spans="1:13" x14ac:dyDescent="0.25">
      <c r="A1526">
        <v>0</v>
      </c>
      <c r="B1526" s="40">
        <f t="shared" si="80"/>
        <v>43282</v>
      </c>
      <c r="C1526">
        <v>7</v>
      </c>
      <c r="D1526">
        <f t="shared" si="81"/>
        <v>2018</v>
      </c>
      <c r="E1526" t="s">
        <v>444</v>
      </c>
      <c r="F1526" t="s">
        <v>351</v>
      </c>
      <c r="G1526" t="s">
        <v>37</v>
      </c>
      <c r="H1526" t="s">
        <v>424</v>
      </c>
      <c r="I1526">
        <v>1</v>
      </c>
      <c r="J1526">
        <v>0</v>
      </c>
      <c r="K1526">
        <v>1</v>
      </c>
      <c r="L1526" s="8">
        <v>33311</v>
      </c>
      <c r="M1526" s="8">
        <v>33312</v>
      </c>
    </row>
    <row r="1527" spans="1:13" x14ac:dyDescent="0.25">
      <c r="A1527">
        <v>0</v>
      </c>
      <c r="B1527" s="40">
        <f t="shared" si="80"/>
        <v>43282</v>
      </c>
      <c r="C1527">
        <v>7</v>
      </c>
      <c r="D1527">
        <f t="shared" si="81"/>
        <v>2018</v>
      </c>
      <c r="E1527" t="s">
        <v>444</v>
      </c>
      <c r="F1527" t="s">
        <v>352</v>
      </c>
      <c r="G1527" t="s">
        <v>37</v>
      </c>
      <c r="H1527" t="s">
        <v>423</v>
      </c>
      <c r="I1527">
        <v>17</v>
      </c>
      <c r="J1527">
        <v>8</v>
      </c>
      <c r="K1527">
        <v>25</v>
      </c>
      <c r="L1527" s="8">
        <v>8873</v>
      </c>
      <c r="M1527" s="8">
        <v>8898</v>
      </c>
    </row>
    <row r="1528" spans="1:13" x14ac:dyDescent="0.25">
      <c r="A1528">
        <v>0</v>
      </c>
      <c r="B1528" s="40">
        <f t="shared" si="80"/>
        <v>43282</v>
      </c>
      <c r="C1528">
        <v>7</v>
      </c>
      <c r="D1528">
        <f t="shared" si="81"/>
        <v>2018</v>
      </c>
      <c r="E1528" t="s">
        <v>444</v>
      </c>
      <c r="F1528" t="s">
        <v>352</v>
      </c>
      <c r="G1528" t="s">
        <v>37</v>
      </c>
      <c r="H1528" t="s">
        <v>424</v>
      </c>
      <c r="I1528">
        <v>0</v>
      </c>
      <c r="J1528">
        <v>0</v>
      </c>
      <c r="K1528">
        <v>0</v>
      </c>
      <c r="L1528" s="8">
        <v>4145</v>
      </c>
      <c r="M1528" s="8">
        <v>4145</v>
      </c>
    </row>
    <row r="1529" spans="1:13" x14ac:dyDescent="0.25">
      <c r="A1529">
        <v>0</v>
      </c>
      <c r="B1529" s="40">
        <f t="shared" si="80"/>
        <v>43282</v>
      </c>
      <c r="C1529">
        <v>7</v>
      </c>
      <c r="D1529">
        <f t="shared" si="81"/>
        <v>2018</v>
      </c>
      <c r="E1529" t="s">
        <v>444</v>
      </c>
      <c r="F1529" t="s">
        <v>146</v>
      </c>
      <c r="G1529" t="s">
        <v>37</v>
      </c>
      <c r="H1529" t="s">
        <v>423</v>
      </c>
      <c r="I1529" s="8">
        <v>2578</v>
      </c>
      <c r="J1529" s="8">
        <v>1434</v>
      </c>
      <c r="K1529" s="8">
        <v>4012</v>
      </c>
      <c r="L1529" s="8">
        <v>536289</v>
      </c>
      <c r="M1529" s="8">
        <v>540301</v>
      </c>
    </row>
    <row r="1530" spans="1:13" x14ac:dyDescent="0.25">
      <c r="A1530">
        <v>0</v>
      </c>
      <c r="B1530" s="40">
        <f t="shared" si="80"/>
        <v>43282</v>
      </c>
      <c r="C1530">
        <v>7</v>
      </c>
      <c r="D1530">
        <f t="shared" si="81"/>
        <v>2018</v>
      </c>
      <c r="E1530" t="s">
        <v>444</v>
      </c>
      <c r="F1530" t="s">
        <v>146</v>
      </c>
      <c r="G1530" t="s">
        <v>37</v>
      </c>
      <c r="H1530" t="s">
        <v>424</v>
      </c>
      <c r="I1530">
        <v>1</v>
      </c>
      <c r="J1530">
        <v>0</v>
      </c>
      <c r="K1530">
        <v>1</v>
      </c>
      <c r="L1530" s="8">
        <v>125572</v>
      </c>
      <c r="M1530" s="8">
        <v>125573</v>
      </c>
    </row>
    <row r="1531" spans="1:13" x14ac:dyDescent="0.25">
      <c r="A1531">
        <v>1</v>
      </c>
      <c r="B1531" s="40">
        <f t="shared" si="80"/>
        <v>43282</v>
      </c>
      <c r="C1531">
        <v>7</v>
      </c>
      <c r="D1531">
        <f t="shared" si="81"/>
        <v>2018</v>
      </c>
      <c r="E1531" t="s">
        <v>444</v>
      </c>
      <c r="F1531" t="s">
        <v>42</v>
      </c>
      <c r="G1531" t="s">
        <v>37</v>
      </c>
      <c r="H1531" t="s">
        <v>423</v>
      </c>
      <c r="I1531">
        <v>397</v>
      </c>
      <c r="J1531">
        <v>353</v>
      </c>
      <c r="K1531">
        <v>750</v>
      </c>
      <c r="L1531" s="8">
        <v>314158</v>
      </c>
      <c r="M1531" s="8">
        <v>314908</v>
      </c>
    </row>
    <row r="1532" spans="1:13" x14ac:dyDescent="0.25">
      <c r="A1532">
        <v>1</v>
      </c>
      <c r="B1532" s="40">
        <f t="shared" si="80"/>
        <v>43282</v>
      </c>
      <c r="C1532">
        <v>7</v>
      </c>
      <c r="D1532">
        <f t="shared" si="81"/>
        <v>2018</v>
      </c>
      <c r="E1532" t="s">
        <v>444</v>
      </c>
      <c r="F1532" t="s">
        <v>42</v>
      </c>
      <c r="G1532" t="s">
        <v>37</v>
      </c>
      <c r="H1532" t="s">
        <v>424</v>
      </c>
      <c r="I1532">
        <v>1</v>
      </c>
      <c r="J1532">
        <v>0</v>
      </c>
      <c r="K1532">
        <v>1</v>
      </c>
      <c r="L1532" s="8">
        <v>97123</v>
      </c>
      <c r="M1532" s="8">
        <v>97124</v>
      </c>
    </row>
    <row r="1533" spans="1:13" x14ac:dyDescent="0.25">
      <c r="A1533">
        <v>1</v>
      </c>
      <c r="B1533" s="40">
        <f t="shared" si="80"/>
        <v>43282</v>
      </c>
      <c r="C1533">
        <v>7</v>
      </c>
      <c r="D1533">
        <f t="shared" si="81"/>
        <v>2018</v>
      </c>
      <c r="E1533" t="s">
        <v>444</v>
      </c>
      <c r="F1533" t="s">
        <v>353</v>
      </c>
      <c r="G1533" t="s">
        <v>37</v>
      </c>
      <c r="H1533" t="s">
        <v>423</v>
      </c>
      <c r="I1533">
        <v>13</v>
      </c>
      <c r="J1533">
        <v>30</v>
      </c>
      <c r="K1533">
        <v>43</v>
      </c>
      <c r="L1533" s="8">
        <v>32600</v>
      </c>
      <c r="M1533" s="8">
        <v>32643</v>
      </c>
    </row>
    <row r="1534" spans="1:13" x14ac:dyDescent="0.25">
      <c r="A1534">
        <v>1</v>
      </c>
      <c r="B1534" s="40">
        <f t="shared" si="80"/>
        <v>43282</v>
      </c>
      <c r="C1534">
        <v>7</v>
      </c>
      <c r="D1534">
        <f t="shared" si="81"/>
        <v>2018</v>
      </c>
      <c r="E1534" t="s">
        <v>444</v>
      </c>
      <c r="F1534" t="s">
        <v>353</v>
      </c>
      <c r="G1534" t="s">
        <v>37</v>
      </c>
      <c r="H1534" t="s">
        <v>424</v>
      </c>
      <c r="I1534">
        <v>0</v>
      </c>
      <c r="J1534">
        <v>0</v>
      </c>
      <c r="K1534">
        <v>0</v>
      </c>
      <c r="L1534" s="8">
        <v>19498</v>
      </c>
      <c r="M1534" s="8">
        <v>19498</v>
      </c>
    </row>
    <row r="1535" spans="1:13" x14ac:dyDescent="0.25">
      <c r="A1535">
        <v>0</v>
      </c>
      <c r="B1535" s="40">
        <f t="shared" si="80"/>
        <v>43282</v>
      </c>
      <c r="C1535">
        <v>7</v>
      </c>
      <c r="D1535">
        <f t="shared" si="81"/>
        <v>2018</v>
      </c>
      <c r="E1535" t="s">
        <v>444</v>
      </c>
      <c r="F1535" t="s">
        <v>354</v>
      </c>
      <c r="G1535" t="s">
        <v>37</v>
      </c>
      <c r="H1535" t="s">
        <v>423</v>
      </c>
      <c r="I1535">
        <v>690</v>
      </c>
      <c r="J1535">
        <v>541</v>
      </c>
      <c r="K1535" s="8">
        <v>1231</v>
      </c>
      <c r="L1535" s="8">
        <v>199855</v>
      </c>
      <c r="M1535" s="8">
        <v>201086</v>
      </c>
    </row>
    <row r="1536" spans="1:13" x14ac:dyDescent="0.25">
      <c r="A1536">
        <v>0</v>
      </c>
      <c r="B1536" s="40">
        <f t="shared" si="80"/>
        <v>43282</v>
      </c>
      <c r="C1536">
        <v>7</v>
      </c>
      <c r="D1536">
        <f t="shared" si="81"/>
        <v>2018</v>
      </c>
      <c r="E1536" t="s">
        <v>444</v>
      </c>
      <c r="F1536" t="s">
        <v>354</v>
      </c>
      <c r="G1536" t="s">
        <v>37</v>
      </c>
      <c r="H1536" t="s">
        <v>424</v>
      </c>
      <c r="I1536">
        <v>0</v>
      </c>
      <c r="J1536">
        <v>0</v>
      </c>
      <c r="K1536">
        <v>0</v>
      </c>
      <c r="L1536" s="8">
        <v>56469</v>
      </c>
      <c r="M1536" s="8">
        <v>56469</v>
      </c>
    </row>
    <row r="1537" spans="1:13" x14ac:dyDescent="0.25">
      <c r="A1537">
        <v>0</v>
      </c>
      <c r="B1537" s="40">
        <f t="shared" si="80"/>
        <v>43282</v>
      </c>
      <c r="C1537">
        <v>7</v>
      </c>
      <c r="D1537">
        <f t="shared" si="81"/>
        <v>2018</v>
      </c>
      <c r="E1537" t="s">
        <v>444</v>
      </c>
      <c r="F1537" t="s">
        <v>355</v>
      </c>
      <c r="G1537" t="s">
        <v>37</v>
      </c>
      <c r="H1537" t="s">
        <v>423</v>
      </c>
      <c r="I1537">
        <v>3</v>
      </c>
      <c r="J1537">
        <v>3</v>
      </c>
      <c r="K1537">
        <v>6</v>
      </c>
      <c r="L1537" s="8">
        <v>3048</v>
      </c>
      <c r="M1537" s="8">
        <v>3054</v>
      </c>
    </row>
    <row r="1538" spans="1:13" x14ac:dyDescent="0.25">
      <c r="A1538">
        <v>0</v>
      </c>
      <c r="B1538" s="40">
        <f t="shared" si="80"/>
        <v>43282</v>
      </c>
      <c r="C1538">
        <v>7</v>
      </c>
      <c r="D1538">
        <f t="shared" si="81"/>
        <v>2018</v>
      </c>
      <c r="E1538" t="s">
        <v>444</v>
      </c>
      <c r="F1538" t="s">
        <v>355</v>
      </c>
      <c r="G1538" t="s">
        <v>37</v>
      </c>
      <c r="H1538" t="s">
        <v>424</v>
      </c>
      <c r="I1538">
        <v>0</v>
      </c>
      <c r="J1538">
        <v>0</v>
      </c>
      <c r="K1538">
        <v>0</v>
      </c>
      <c r="L1538" s="8">
        <v>1755</v>
      </c>
      <c r="M1538" s="8">
        <v>1755</v>
      </c>
    </row>
    <row r="1539" spans="1:13" x14ac:dyDescent="0.25">
      <c r="A1539">
        <v>0</v>
      </c>
      <c r="B1539" s="40">
        <f t="shared" si="80"/>
        <v>43282</v>
      </c>
      <c r="C1539">
        <v>7</v>
      </c>
      <c r="D1539">
        <f t="shared" si="81"/>
        <v>2018</v>
      </c>
      <c r="E1539" t="s">
        <v>444</v>
      </c>
      <c r="F1539" t="s">
        <v>59</v>
      </c>
      <c r="G1539" t="s">
        <v>37</v>
      </c>
      <c r="H1539" t="s">
        <v>423</v>
      </c>
      <c r="I1539">
        <v>37</v>
      </c>
      <c r="J1539">
        <v>44</v>
      </c>
      <c r="K1539">
        <v>81</v>
      </c>
      <c r="L1539" s="8">
        <v>36650</v>
      </c>
      <c r="M1539" s="8">
        <v>36731</v>
      </c>
    </row>
    <row r="1540" spans="1:13" x14ac:dyDescent="0.25">
      <c r="A1540">
        <v>0</v>
      </c>
      <c r="B1540" s="40">
        <f t="shared" si="80"/>
        <v>43282</v>
      </c>
      <c r="C1540">
        <v>7</v>
      </c>
      <c r="D1540">
        <f t="shared" si="81"/>
        <v>2018</v>
      </c>
      <c r="E1540" t="s">
        <v>444</v>
      </c>
      <c r="F1540" t="s">
        <v>59</v>
      </c>
      <c r="G1540" t="s">
        <v>37</v>
      </c>
      <c r="H1540" t="s">
        <v>424</v>
      </c>
      <c r="I1540">
        <v>0</v>
      </c>
      <c r="J1540">
        <v>0</v>
      </c>
      <c r="K1540">
        <v>0</v>
      </c>
      <c r="L1540" s="8">
        <v>13947</v>
      </c>
      <c r="M1540" s="8">
        <v>13947</v>
      </c>
    </row>
    <row r="1541" spans="1:13" x14ac:dyDescent="0.25">
      <c r="A1541">
        <v>0</v>
      </c>
      <c r="B1541" s="40">
        <f t="shared" si="80"/>
        <v>43282</v>
      </c>
      <c r="C1541">
        <v>7</v>
      </c>
      <c r="D1541">
        <f t="shared" si="81"/>
        <v>2018</v>
      </c>
      <c r="E1541" t="s">
        <v>444</v>
      </c>
      <c r="F1541" t="s">
        <v>356</v>
      </c>
      <c r="G1541" t="s">
        <v>37</v>
      </c>
      <c r="H1541" t="s">
        <v>423</v>
      </c>
      <c r="I1541">
        <v>692</v>
      </c>
      <c r="J1541">
        <v>339</v>
      </c>
      <c r="K1541" s="8">
        <v>1031</v>
      </c>
      <c r="L1541" s="8">
        <v>150961</v>
      </c>
      <c r="M1541" s="8">
        <v>151992</v>
      </c>
    </row>
    <row r="1542" spans="1:13" x14ac:dyDescent="0.25">
      <c r="A1542">
        <v>0</v>
      </c>
      <c r="B1542" s="40">
        <f t="shared" si="80"/>
        <v>43282</v>
      </c>
      <c r="C1542">
        <v>7</v>
      </c>
      <c r="D1542">
        <f t="shared" si="81"/>
        <v>2018</v>
      </c>
      <c r="E1542" t="s">
        <v>444</v>
      </c>
      <c r="F1542" t="s">
        <v>356</v>
      </c>
      <c r="G1542" t="s">
        <v>37</v>
      </c>
      <c r="H1542" t="s">
        <v>424</v>
      </c>
      <c r="I1542">
        <v>1</v>
      </c>
      <c r="J1542">
        <v>0</v>
      </c>
      <c r="K1542">
        <v>1</v>
      </c>
      <c r="L1542" s="8">
        <v>43526</v>
      </c>
      <c r="M1542" s="8">
        <v>43527</v>
      </c>
    </row>
    <row r="1543" spans="1:13" x14ac:dyDescent="0.25">
      <c r="A1543">
        <v>1</v>
      </c>
      <c r="B1543" s="40">
        <f t="shared" si="80"/>
        <v>43282</v>
      </c>
      <c r="C1543">
        <v>7</v>
      </c>
      <c r="D1543">
        <f t="shared" si="81"/>
        <v>2018</v>
      </c>
      <c r="E1543" t="s">
        <v>444</v>
      </c>
      <c r="F1543" t="s">
        <v>357</v>
      </c>
      <c r="G1543" t="s">
        <v>37</v>
      </c>
      <c r="H1543" t="s">
        <v>423</v>
      </c>
      <c r="I1543">
        <v>19</v>
      </c>
      <c r="J1543">
        <v>31</v>
      </c>
      <c r="K1543">
        <v>50</v>
      </c>
      <c r="L1543" s="8">
        <v>23163</v>
      </c>
      <c r="M1543" s="8">
        <v>23213</v>
      </c>
    </row>
    <row r="1544" spans="1:13" x14ac:dyDescent="0.25">
      <c r="A1544">
        <v>1</v>
      </c>
      <c r="B1544" s="40">
        <f t="shared" si="80"/>
        <v>43282</v>
      </c>
      <c r="C1544">
        <v>7</v>
      </c>
      <c r="D1544">
        <f t="shared" si="81"/>
        <v>2018</v>
      </c>
      <c r="E1544" t="s">
        <v>444</v>
      </c>
      <c r="F1544" t="s">
        <v>357</v>
      </c>
      <c r="G1544" t="s">
        <v>37</v>
      </c>
      <c r="H1544" t="s">
        <v>424</v>
      </c>
      <c r="I1544">
        <v>0</v>
      </c>
      <c r="J1544">
        <v>0</v>
      </c>
      <c r="K1544">
        <v>0</v>
      </c>
      <c r="L1544" s="8">
        <v>8751</v>
      </c>
      <c r="M1544" s="8">
        <v>8751</v>
      </c>
    </row>
    <row r="1545" spans="1:13" x14ac:dyDescent="0.25">
      <c r="A1545">
        <v>0</v>
      </c>
      <c r="B1545" s="40">
        <f t="shared" si="80"/>
        <v>43282</v>
      </c>
      <c r="C1545">
        <v>7</v>
      </c>
      <c r="D1545">
        <f t="shared" si="81"/>
        <v>2018</v>
      </c>
      <c r="E1545" t="s">
        <v>444</v>
      </c>
      <c r="F1545" t="s">
        <v>56</v>
      </c>
      <c r="G1545" t="s">
        <v>37</v>
      </c>
      <c r="H1545" t="s">
        <v>423</v>
      </c>
      <c r="I1545">
        <v>77</v>
      </c>
      <c r="J1545">
        <v>96</v>
      </c>
      <c r="K1545">
        <v>173</v>
      </c>
      <c r="L1545" s="8">
        <v>167938</v>
      </c>
      <c r="M1545" s="8">
        <v>168111</v>
      </c>
    </row>
    <row r="1546" spans="1:13" x14ac:dyDescent="0.25">
      <c r="A1546">
        <v>0</v>
      </c>
      <c r="B1546" s="40">
        <f t="shared" si="80"/>
        <v>43282</v>
      </c>
      <c r="C1546">
        <v>7</v>
      </c>
      <c r="D1546">
        <f t="shared" si="81"/>
        <v>2018</v>
      </c>
      <c r="E1546" t="s">
        <v>444</v>
      </c>
      <c r="F1546" t="s">
        <v>56</v>
      </c>
      <c r="G1546" t="s">
        <v>37</v>
      </c>
      <c r="H1546" t="s">
        <v>424</v>
      </c>
      <c r="I1546">
        <v>0</v>
      </c>
      <c r="J1546">
        <v>0</v>
      </c>
      <c r="K1546">
        <v>0</v>
      </c>
      <c r="L1546" s="8">
        <v>60697</v>
      </c>
      <c r="M1546" s="8">
        <v>60697</v>
      </c>
    </row>
    <row r="1547" spans="1:13" x14ac:dyDescent="0.25">
      <c r="A1547">
        <v>0</v>
      </c>
      <c r="B1547" s="40">
        <f t="shared" si="80"/>
        <v>43191</v>
      </c>
      <c r="C1547">
        <v>4</v>
      </c>
      <c r="D1547">
        <f t="shared" si="81"/>
        <v>2018</v>
      </c>
      <c r="E1547" t="s">
        <v>445</v>
      </c>
      <c r="F1547" t="s">
        <v>422</v>
      </c>
      <c r="G1547" t="s">
        <v>37</v>
      </c>
      <c r="H1547" t="s">
        <v>423</v>
      </c>
      <c r="I1547">
        <v>0</v>
      </c>
      <c r="J1547">
        <v>0</v>
      </c>
      <c r="K1547">
        <v>0</v>
      </c>
      <c r="L1547">
        <v>2</v>
      </c>
      <c r="M1547">
        <v>2</v>
      </c>
    </row>
    <row r="1548" spans="1:13" x14ac:dyDescent="0.25">
      <c r="A1548">
        <v>0</v>
      </c>
      <c r="B1548" s="40">
        <f t="shared" si="80"/>
        <v>43191</v>
      </c>
      <c r="C1548">
        <v>4</v>
      </c>
      <c r="D1548">
        <f t="shared" si="81"/>
        <v>2018</v>
      </c>
      <c r="E1548" t="s">
        <v>445</v>
      </c>
      <c r="F1548" t="s">
        <v>422</v>
      </c>
      <c r="G1548" t="s">
        <v>37</v>
      </c>
      <c r="H1548" t="s">
        <v>424</v>
      </c>
      <c r="I1548">
        <v>0</v>
      </c>
      <c r="J1548">
        <v>0</v>
      </c>
      <c r="K1548">
        <v>0</v>
      </c>
      <c r="L1548">
        <v>3</v>
      </c>
      <c r="M1548">
        <v>3</v>
      </c>
    </row>
    <row r="1549" spans="1:13" x14ac:dyDescent="0.25">
      <c r="A1549">
        <v>1</v>
      </c>
      <c r="B1549" s="40">
        <f t="shared" si="80"/>
        <v>43191</v>
      </c>
      <c r="C1549">
        <v>4</v>
      </c>
      <c r="D1549">
        <f t="shared" si="81"/>
        <v>2018</v>
      </c>
      <c r="E1549" t="s">
        <v>445</v>
      </c>
      <c r="F1549" t="s">
        <v>331</v>
      </c>
      <c r="G1549" t="s">
        <v>37</v>
      </c>
      <c r="H1549" t="s">
        <v>423</v>
      </c>
      <c r="I1549">
        <v>6</v>
      </c>
      <c r="J1549">
        <v>4</v>
      </c>
      <c r="K1549">
        <v>10</v>
      </c>
      <c r="L1549" s="8">
        <v>12882</v>
      </c>
      <c r="M1549" s="8">
        <v>12892</v>
      </c>
    </row>
    <row r="1550" spans="1:13" x14ac:dyDescent="0.25">
      <c r="A1550">
        <v>1</v>
      </c>
      <c r="B1550" s="40">
        <f t="shared" si="80"/>
        <v>43191</v>
      </c>
      <c r="C1550">
        <v>4</v>
      </c>
      <c r="D1550">
        <f t="shared" si="81"/>
        <v>2018</v>
      </c>
      <c r="E1550" t="s">
        <v>445</v>
      </c>
      <c r="F1550" t="s">
        <v>331</v>
      </c>
      <c r="G1550" t="s">
        <v>37</v>
      </c>
      <c r="H1550" t="s">
        <v>424</v>
      </c>
      <c r="I1550">
        <v>0</v>
      </c>
      <c r="J1550">
        <v>0</v>
      </c>
      <c r="K1550">
        <v>0</v>
      </c>
      <c r="L1550" s="8">
        <v>5349</v>
      </c>
      <c r="M1550" s="8">
        <v>5349</v>
      </c>
    </row>
    <row r="1551" spans="1:13" x14ac:dyDescent="0.25">
      <c r="A1551">
        <v>1</v>
      </c>
      <c r="B1551" s="40">
        <f t="shared" si="80"/>
        <v>43191</v>
      </c>
      <c r="C1551">
        <v>4</v>
      </c>
      <c r="D1551">
        <f t="shared" si="81"/>
        <v>2018</v>
      </c>
      <c r="E1551" t="s">
        <v>445</v>
      </c>
      <c r="F1551" t="s">
        <v>332</v>
      </c>
      <c r="G1551" t="s">
        <v>37</v>
      </c>
      <c r="H1551" t="s">
        <v>423</v>
      </c>
      <c r="I1551">
        <v>10</v>
      </c>
      <c r="J1551">
        <v>9</v>
      </c>
      <c r="K1551">
        <v>19</v>
      </c>
      <c r="L1551" s="8">
        <v>12996</v>
      </c>
      <c r="M1551" s="8">
        <v>13015</v>
      </c>
    </row>
    <row r="1552" spans="1:13" x14ac:dyDescent="0.25">
      <c r="A1552">
        <v>1</v>
      </c>
      <c r="B1552" s="40">
        <f t="shared" si="80"/>
        <v>43191</v>
      </c>
      <c r="C1552">
        <v>4</v>
      </c>
      <c r="D1552">
        <f t="shared" si="81"/>
        <v>2018</v>
      </c>
      <c r="E1552" t="s">
        <v>445</v>
      </c>
      <c r="F1552" t="s">
        <v>332</v>
      </c>
      <c r="G1552" t="s">
        <v>37</v>
      </c>
      <c r="H1552" t="s">
        <v>424</v>
      </c>
      <c r="I1552">
        <v>0</v>
      </c>
      <c r="J1552">
        <v>0</v>
      </c>
      <c r="K1552">
        <v>0</v>
      </c>
      <c r="L1552" s="8">
        <v>6882</v>
      </c>
      <c r="M1552" s="8">
        <v>6882</v>
      </c>
    </row>
    <row r="1553" spans="1:13" x14ac:dyDescent="0.25">
      <c r="A1553">
        <v>0</v>
      </c>
      <c r="B1553" s="40">
        <f t="shared" si="80"/>
        <v>43191</v>
      </c>
      <c r="C1553">
        <v>4</v>
      </c>
      <c r="D1553">
        <f t="shared" si="81"/>
        <v>2018</v>
      </c>
      <c r="E1553" t="s">
        <v>445</v>
      </c>
      <c r="F1553" t="s">
        <v>333</v>
      </c>
      <c r="G1553" t="s">
        <v>37</v>
      </c>
      <c r="H1553" t="s">
        <v>423</v>
      </c>
      <c r="I1553">
        <v>205</v>
      </c>
      <c r="J1553">
        <v>207</v>
      </c>
      <c r="K1553">
        <v>412</v>
      </c>
      <c r="L1553" s="8">
        <v>135338</v>
      </c>
      <c r="M1553" s="8">
        <v>135750</v>
      </c>
    </row>
    <row r="1554" spans="1:13" x14ac:dyDescent="0.25">
      <c r="A1554">
        <v>0</v>
      </c>
      <c r="B1554" s="40">
        <f t="shared" si="80"/>
        <v>43191</v>
      </c>
      <c r="C1554">
        <v>4</v>
      </c>
      <c r="D1554">
        <f t="shared" si="81"/>
        <v>2018</v>
      </c>
      <c r="E1554" t="s">
        <v>445</v>
      </c>
      <c r="F1554" t="s">
        <v>333</v>
      </c>
      <c r="G1554" t="s">
        <v>37</v>
      </c>
      <c r="H1554" t="s">
        <v>424</v>
      </c>
      <c r="I1554">
        <v>0</v>
      </c>
      <c r="J1554">
        <v>0</v>
      </c>
      <c r="K1554">
        <v>0</v>
      </c>
      <c r="L1554" s="8">
        <v>42591</v>
      </c>
      <c r="M1554" s="8">
        <v>42591</v>
      </c>
    </row>
    <row r="1555" spans="1:13" x14ac:dyDescent="0.25">
      <c r="A1555">
        <v>0</v>
      </c>
      <c r="B1555" s="40">
        <f t="shared" si="80"/>
        <v>43191</v>
      </c>
      <c r="C1555">
        <v>4</v>
      </c>
      <c r="D1555">
        <f t="shared" si="81"/>
        <v>2018</v>
      </c>
      <c r="E1555" t="s">
        <v>445</v>
      </c>
      <c r="F1555" t="s">
        <v>119</v>
      </c>
      <c r="G1555" t="s">
        <v>37</v>
      </c>
      <c r="H1555" t="s">
        <v>423</v>
      </c>
      <c r="I1555">
        <v>120</v>
      </c>
      <c r="J1555">
        <v>63</v>
      </c>
      <c r="K1555">
        <v>183</v>
      </c>
      <c r="L1555" s="8">
        <v>55490</v>
      </c>
      <c r="M1555" s="8">
        <v>55673</v>
      </c>
    </row>
    <row r="1556" spans="1:13" x14ac:dyDescent="0.25">
      <c r="A1556">
        <v>0</v>
      </c>
      <c r="B1556" s="40">
        <f t="shared" si="80"/>
        <v>43191</v>
      </c>
      <c r="C1556">
        <v>4</v>
      </c>
      <c r="D1556">
        <f t="shared" si="81"/>
        <v>2018</v>
      </c>
      <c r="E1556" t="s">
        <v>445</v>
      </c>
      <c r="F1556" t="s">
        <v>119</v>
      </c>
      <c r="G1556" t="s">
        <v>37</v>
      </c>
      <c r="H1556" t="s">
        <v>424</v>
      </c>
      <c r="I1556">
        <v>0</v>
      </c>
      <c r="J1556">
        <v>0</v>
      </c>
      <c r="K1556">
        <v>0</v>
      </c>
      <c r="L1556" s="8">
        <v>22701</v>
      </c>
      <c r="M1556" s="8">
        <v>22701</v>
      </c>
    </row>
    <row r="1557" spans="1:13" x14ac:dyDescent="0.25">
      <c r="A1557">
        <v>0</v>
      </c>
      <c r="B1557" s="40">
        <f t="shared" si="80"/>
        <v>43191</v>
      </c>
      <c r="C1557">
        <v>4</v>
      </c>
      <c r="D1557">
        <f t="shared" si="81"/>
        <v>2018</v>
      </c>
      <c r="E1557" t="s">
        <v>445</v>
      </c>
      <c r="F1557" t="s">
        <v>334</v>
      </c>
      <c r="G1557" t="s">
        <v>37</v>
      </c>
      <c r="H1557" t="s">
        <v>423</v>
      </c>
      <c r="I1557">
        <v>142</v>
      </c>
      <c r="J1557">
        <v>123</v>
      </c>
      <c r="K1557">
        <v>265</v>
      </c>
      <c r="L1557" s="8">
        <v>51581</v>
      </c>
      <c r="M1557" s="8">
        <v>51846</v>
      </c>
    </row>
    <row r="1558" spans="1:13" x14ac:dyDescent="0.25">
      <c r="A1558">
        <v>0</v>
      </c>
      <c r="B1558" s="40">
        <f t="shared" si="80"/>
        <v>43191</v>
      </c>
      <c r="C1558">
        <v>4</v>
      </c>
      <c r="D1558">
        <f t="shared" si="81"/>
        <v>2018</v>
      </c>
      <c r="E1558" t="s">
        <v>445</v>
      </c>
      <c r="F1558" t="s">
        <v>334</v>
      </c>
      <c r="G1558" t="s">
        <v>37</v>
      </c>
      <c r="H1558" t="s">
        <v>424</v>
      </c>
      <c r="I1558">
        <v>0</v>
      </c>
      <c r="J1558">
        <v>0</v>
      </c>
      <c r="K1558">
        <v>0</v>
      </c>
      <c r="L1558" s="8">
        <v>22211</v>
      </c>
      <c r="M1558" s="8">
        <v>22211</v>
      </c>
    </row>
    <row r="1559" spans="1:13" x14ac:dyDescent="0.25">
      <c r="A1559">
        <v>0</v>
      </c>
      <c r="B1559" s="40">
        <f t="shared" si="80"/>
        <v>43191</v>
      </c>
      <c r="C1559">
        <v>4</v>
      </c>
      <c r="D1559">
        <f t="shared" si="81"/>
        <v>2018</v>
      </c>
      <c r="E1559" t="s">
        <v>445</v>
      </c>
      <c r="F1559" t="s">
        <v>335</v>
      </c>
      <c r="G1559" t="s">
        <v>37</v>
      </c>
      <c r="H1559" t="s">
        <v>423</v>
      </c>
      <c r="I1559" s="8">
        <v>1186</v>
      </c>
      <c r="J1559">
        <v>794</v>
      </c>
      <c r="K1559" s="8">
        <v>1980</v>
      </c>
      <c r="L1559" s="8">
        <v>315873</v>
      </c>
      <c r="M1559" s="8">
        <v>317853</v>
      </c>
    </row>
    <row r="1560" spans="1:13" x14ac:dyDescent="0.25">
      <c r="A1560">
        <v>0</v>
      </c>
      <c r="B1560" s="40">
        <f t="shared" si="80"/>
        <v>43191</v>
      </c>
      <c r="C1560">
        <v>4</v>
      </c>
      <c r="D1560">
        <f t="shared" si="81"/>
        <v>2018</v>
      </c>
      <c r="E1560" t="s">
        <v>445</v>
      </c>
      <c r="F1560" t="s">
        <v>335</v>
      </c>
      <c r="G1560" t="s">
        <v>37</v>
      </c>
      <c r="H1560" t="s">
        <v>424</v>
      </c>
      <c r="I1560">
        <v>0</v>
      </c>
      <c r="J1560">
        <v>0</v>
      </c>
      <c r="K1560">
        <v>0</v>
      </c>
      <c r="L1560" s="8">
        <v>81605</v>
      </c>
      <c r="M1560" s="8">
        <v>81605</v>
      </c>
    </row>
    <row r="1561" spans="1:13" x14ac:dyDescent="0.25">
      <c r="A1561">
        <v>0</v>
      </c>
      <c r="B1561" s="40">
        <f t="shared" si="80"/>
        <v>43191</v>
      </c>
      <c r="C1561">
        <v>4</v>
      </c>
      <c r="D1561">
        <f t="shared" si="81"/>
        <v>2018</v>
      </c>
      <c r="E1561" t="s">
        <v>445</v>
      </c>
      <c r="F1561" t="s">
        <v>44</v>
      </c>
      <c r="G1561" t="s">
        <v>37</v>
      </c>
      <c r="H1561" t="s">
        <v>423</v>
      </c>
      <c r="I1561">
        <v>2</v>
      </c>
      <c r="J1561">
        <v>2</v>
      </c>
      <c r="K1561">
        <v>4</v>
      </c>
      <c r="L1561" s="8">
        <v>2468</v>
      </c>
      <c r="M1561" s="8">
        <v>2472</v>
      </c>
    </row>
    <row r="1562" spans="1:13" x14ac:dyDescent="0.25">
      <c r="A1562">
        <v>0</v>
      </c>
      <c r="B1562" s="40">
        <f t="shared" si="80"/>
        <v>43191</v>
      </c>
      <c r="C1562">
        <v>4</v>
      </c>
      <c r="D1562">
        <f t="shared" si="81"/>
        <v>2018</v>
      </c>
      <c r="E1562" t="s">
        <v>445</v>
      </c>
      <c r="F1562" t="s">
        <v>44</v>
      </c>
      <c r="G1562" t="s">
        <v>37</v>
      </c>
      <c r="H1562" t="s">
        <v>424</v>
      </c>
      <c r="I1562">
        <v>0</v>
      </c>
      <c r="J1562">
        <v>0</v>
      </c>
      <c r="K1562">
        <v>0</v>
      </c>
      <c r="L1562" s="8">
        <v>1608</v>
      </c>
      <c r="M1562" s="8">
        <v>1608</v>
      </c>
    </row>
    <row r="1563" spans="1:13" x14ac:dyDescent="0.25">
      <c r="A1563">
        <v>0</v>
      </c>
      <c r="B1563" s="40">
        <f t="shared" si="80"/>
        <v>43191</v>
      </c>
      <c r="C1563">
        <v>4</v>
      </c>
      <c r="D1563">
        <f t="shared" si="81"/>
        <v>2018</v>
      </c>
      <c r="E1563" t="s">
        <v>445</v>
      </c>
      <c r="F1563" t="s">
        <v>336</v>
      </c>
      <c r="G1563" t="s">
        <v>37</v>
      </c>
      <c r="H1563" t="s">
        <v>423</v>
      </c>
      <c r="I1563">
        <v>76</v>
      </c>
      <c r="J1563">
        <v>93</v>
      </c>
      <c r="K1563">
        <v>169</v>
      </c>
      <c r="L1563" s="8">
        <v>73374</v>
      </c>
      <c r="M1563" s="8">
        <v>73543</v>
      </c>
    </row>
    <row r="1564" spans="1:13" x14ac:dyDescent="0.25">
      <c r="A1564">
        <v>0</v>
      </c>
      <c r="B1564" s="40">
        <f t="shared" ref="B1564:B1627" si="82">DATE(D1564,C1564,1)</f>
        <v>43191</v>
      </c>
      <c r="C1564">
        <v>4</v>
      </c>
      <c r="D1564">
        <f t="shared" ref="D1564:D1627" si="83">VALUE(RIGHT(E1564,4))</f>
        <v>2018</v>
      </c>
      <c r="E1564" t="s">
        <v>445</v>
      </c>
      <c r="F1564" t="s">
        <v>336</v>
      </c>
      <c r="G1564" t="s">
        <v>37</v>
      </c>
      <c r="H1564" t="s">
        <v>424</v>
      </c>
      <c r="I1564">
        <v>0</v>
      </c>
      <c r="J1564">
        <v>0</v>
      </c>
      <c r="K1564">
        <v>0</v>
      </c>
      <c r="L1564" s="8">
        <v>29509</v>
      </c>
      <c r="M1564" s="8">
        <v>29509</v>
      </c>
    </row>
    <row r="1565" spans="1:13" x14ac:dyDescent="0.25">
      <c r="A1565">
        <v>0</v>
      </c>
      <c r="B1565" s="40">
        <f t="shared" si="82"/>
        <v>43191</v>
      </c>
      <c r="C1565">
        <v>4</v>
      </c>
      <c r="D1565">
        <f t="shared" si="83"/>
        <v>2018</v>
      </c>
      <c r="E1565" t="s">
        <v>445</v>
      </c>
      <c r="F1565" t="s">
        <v>125</v>
      </c>
      <c r="G1565" t="s">
        <v>37</v>
      </c>
      <c r="H1565" t="s">
        <v>423</v>
      </c>
      <c r="I1565">
        <v>49</v>
      </c>
      <c r="J1565">
        <v>29</v>
      </c>
      <c r="K1565">
        <v>78</v>
      </c>
      <c r="L1565" s="8">
        <v>28582</v>
      </c>
      <c r="M1565" s="8">
        <v>28660</v>
      </c>
    </row>
    <row r="1566" spans="1:13" x14ac:dyDescent="0.25">
      <c r="A1566">
        <v>0</v>
      </c>
      <c r="B1566" s="40">
        <f t="shared" si="82"/>
        <v>43191</v>
      </c>
      <c r="C1566">
        <v>4</v>
      </c>
      <c r="D1566">
        <f t="shared" si="83"/>
        <v>2018</v>
      </c>
      <c r="E1566" t="s">
        <v>445</v>
      </c>
      <c r="F1566" t="s">
        <v>125</v>
      </c>
      <c r="G1566" t="s">
        <v>37</v>
      </c>
      <c r="H1566" t="s">
        <v>424</v>
      </c>
      <c r="I1566">
        <v>0</v>
      </c>
      <c r="J1566">
        <v>0</v>
      </c>
      <c r="K1566">
        <v>0</v>
      </c>
      <c r="L1566" s="8">
        <v>12550</v>
      </c>
      <c r="M1566" s="8">
        <v>12550</v>
      </c>
    </row>
    <row r="1567" spans="1:13" x14ac:dyDescent="0.25">
      <c r="A1567">
        <v>1</v>
      </c>
      <c r="B1567" s="40">
        <f t="shared" si="82"/>
        <v>43191</v>
      </c>
      <c r="C1567">
        <v>4</v>
      </c>
      <c r="D1567">
        <f t="shared" si="83"/>
        <v>2018</v>
      </c>
      <c r="E1567" t="s">
        <v>445</v>
      </c>
      <c r="F1567" t="s">
        <v>337</v>
      </c>
      <c r="G1567" t="s">
        <v>37</v>
      </c>
      <c r="H1567" t="s">
        <v>423</v>
      </c>
      <c r="I1567">
        <v>2</v>
      </c>
      <c r="J1567">
        <v>2</v>
      </c>
      <c r="K1567">
        <v>4</v>
      </c>
      <c r="L1567" s="8">
        <v>4670</v>
      </c>
      <c r="M1567" s="8">
        <v>4674</v>
      </c>
    </row>
    <row r="1568" spans="1:13" x14ac:dyDescent="0.25">
      <c r="A1568">
        <v>1</v>
      </c>
      <c r="B1568" s="40">
        <f t="shared" si="82"/>
        <v>43191</v>
      </c>
      <c r="C1568">
        <v>4</v>
      </c>
      <c r="D1568">
        <f t="shared" si="83"/>
        <v>2018</v>
      </c>
      <c r="E1568" t="s">
        <v>445</v>
      </c>
      <c r="F1568" t="s">
        <v>337</v>
      </c>
      <c r="G1568" t="s">
        <v>37</v>
      </c>
      <c r="H1568" t="s">
        <v>424</v>
      </c>
      <c r="I1568">
        <v>0</v>
      </c>
      <c r="J1568">
        <v>0</v>
      </c>
      <c r="K1568">
        <v>0</v>
      </c>
      <c r="L1568" s="8">
        <v>3807</v>
      </c>
      <c r="M1568" s="8">
        <v>3807</v>
      </c>
    </row>
    <row r="1569" spans="1:13" x14ac:dyDescent="0.25">
      <c r="A1569">
        <v>0</v>
      </c>
      <c r="B1569" s="40">
        <f t="shared" si="82"/>
        <v>43191</v>
      </c>
      <c r="C1569">
        <v>4</v>
      </c>
      <c r="D1569">
        <f t="shared" si="83"/>
        <v>2018</v>
      </c>
      <c r="E1569" t="s">
        <v>445</v>
      </c>
      <c r="F1569" t="s">
        <v>105</v>
      </c>
      <c r="G1569" t="s">
        <v>37</v>
      </c>
      <c r="H1569" t="s">
        <v>423</v>
      </c>
      <c r="I1569">
        <v>52</v>
      </c>
      <c r="J1569">
        <v>63</v>
      </c>
      <c r="K1569">
        <v>115</v>
      </c>
      <c r="L1569" s="8">
        <v>59843</v>
      </c>
      <c r="M1569" s="8">
        <v>59958</v>
      </c>
    </row>
    <row r="1570" spans="1:13" x14ac:dyDescent="0.25">
      <c r="A1570">
        <v>0</v>
      </c>
      <c r="B1570" s="40">
        <f t="shared" si="82"/>
        <v>43191</v>
      </c>
      <c r="C1570">
        <v>4</v>
      </c>
      <c r="D1570">
        <f t="shared" si="83"/>
        <v>2018</v>
      </c>
      <c r="E1570" t="s">
        <v>445</v>
      </c>
      <c r="F1570" t="s">
        <v>105</v>
      </c>
      <c r="G1570" t="s">
        <v>37</v>
      </c>
      <c r="H1570" t="s">
        <v>424</v>
      </c>
      <c r="I1570">
        <v>0</v>
      </c>
      <c r="J1570">
        <v>0</v>
      </c>
      <c r="K1570">
        <v>0</v>
      </c>
      <c r="L1570" s="8">
        <v>19588</v>
      </c>
      <c r="M1570" s="8">
        <v>19588</v>
      </c>
    </row>
    <row r="1571" spans="1:13" x14ac:dyDescent="0.25">
      <c r="A1571">
        <v>0</v>
      </c>
      <c r="B1571" s="40">
        <f t="shared" si="82"/>
        <v>43191</v>
      </c>
      <c r="C1571">
        <v>4</v>
      </c>
      <c r="D1571">
        <f t="shared" si="83"/>
        <v>2018</v>
      </c>
      <c r="E1571" t="s">
        <v>445</v>
      </c>
      <c r="F1571" t="s">
        <v>338</v>
      </c>
      <c r="G1571" t="s">
        <v>37</v>
      </c>
      <c r="H1571" t="s">
        <v>423</v>
      </c>
      <c r="I1571">
        <v>1</v>
      </c>
      <c r="J1571">
        <v>1</v>
      </c>
      <c r="K1571">
        <v>2</v>
      </c>
      <c r="L1571" s="8">
        <v>1383</v>
      </c>
      <c r="M1571" s="8">
        <v>1385</v>
      </c>
    </row>
    <row r="1572" spans="1:13" x14ac:dyDescent="0.25">
      <c r="A1572">
        <v>0</v>
      </c>
      <c r="B1572" s="40">
        <f t="shared" si="82"/>
        <v>43191</v>
      </c>
      <c r="C1572">
        <v>4</v>
      </c>
      <c r="D1572">
        <f t="shared" si="83"/>
        <v>2018</v>
      </c>
      <c r="E1572" t="s">
        <v>445</v>
      </c>
      <c r="F1572" t="s">
        <v>338</v>
      </c>
      <c r="G1572" t="s">
        <v>37</v>
      </c>
      <c r="H1572" t="s">
        <v>424</v>
      </c>
      <c r="I1572">
        <v>0</v>
      </c>
      <c r="J1572">
        <v>0</v>
      </c>
      <c r="K1572">
        <v>0</v>
      </c>
      <c r="L1572" s="8">
        <v>1011</v>
      </c>
      <c r="M1572" s="8">
        <v>1011</v>
      </c>
    </row>
    <row r="1573" spans="1:13" x14ac:dyDescent="0.25">
      <c r="A1573">
        <v>0</v>
      </c>
      <c r="B1573" s="40">
        <f t="shared" si="82"/>
        <v>43191</v>
      </c>
      <c r="C1573">
        <v>4</v>
      </c>
      <c r="D1573">
        <f t="shared" si="83"/>
        <v>2018</v>
      </c>
      <c r="E1573" t="s">
        <v>445</v>
      </c>
      <c r="F1573" t="s">
        <v>339</v>
      </c>
      <c r="G1573" t="s">
        <v>37</v>
      </c>
      <c r="H1573" t="s">
        <v>423</v>
      </c>
      <c r="I1573">
        <v>37</v>
      </c>
      <c r="J1573">
        <v>59</v>
      </c>
      <c r="K1573">
        <v>96</v>
      </c>
      <c r="L1573" s="8">
        <v>66069</v>
      </c>
      <c r="M1573" s="8">
        <v>66165</v>
      </c>
    </row>
    <row r="1574" spans="1:13" x14ac:dyDescent="0.25">
      <c r="A1574">
        <v>0</v>
      </c>
      <c r="B1574" s="40">
        <f t="shared" si="82"/>
        <v>43191</v>
      </c>
      <c r="C1574">
        <v>4</v>
      </c>
      <c r="D1574">
        <f t="shared" si="83"/>
        <v>2018</v>
      </c>
      <c r="E1574" t="s">
        <v>445</v>
      </c>
      <c r="F1574" t="s">
        <v>339</v>
      </c>
      <c r="G1574" t="s">
        <v>37</v>
      </c>
      <c r="H1574" t="s">
        <v>424</v>
      </c>
      <c r="I1574">
        <v>0</v>
      </c>
      <c r="J1574">
        <v>0</v>
      </c>
      <c r="K1574">
        <v>0</v>
      </c>
      <c r="L1574" s="8">
        <v>27309</v>
      </c>
      <c r="M1574" s="8">
        <v>27309</v>
      </c>
    </row>
    <row r="1575" spans="1:13" x14ac:dyDescent="0.25">
      <c r="A1575">
        <v>0</v>
      </c>
      <c r="B1575" s="40">
        <f t="shared" si="82"/>
        <v>43191</v>
      </c>
      <c r="C1575">
        <v>4</v>
      </c>
      <c r="D1575">
        <f t="shared" si="83"/>
        <v>2018</v>
      </c>
      <c r="E1575" t="s">
        <v>445</v>
      </c>
      <c r="F1575" t="s">
        <v>425</v>
      </c>
      <c r="G1575" t="s">
        <v>37</v>
      </c>
      <c r="H1575" t="s">
        <v>423</v>
      </c>
      <c r="I1575">
        <v>71</v>
      </c>
      <c r="J1575">
        <v>75</v>
      </c>
      <c r="K1575">
        <v>146</v>
      </c>
      <c r="L1575" s="8">
        <v>48675</v>
      </c>
      <c r="M1575" s="8">
        <v>48821</v>
      </c>
    </row>
    <row r="1576" spans="1:13" x14ac:dyDescent="0.25">
      <c r="A1576">
        <v>0</v>
      </c>
      <c r="B1576" s="40">
        <f t="shared" si="82"/>
        <v>43191</v>
      </c>
      <c r="C1576">
        <v>4</v>
      </c>
      <c r="D1576">
        <f t="shared" si="83"/>
        <v>2018</v>
      </c>
      <c r="E1576" t="s">
        <v>445</v>
      </c>
      <c r="F1576" t="s">
        <v>425</v>
      </c>
      <c r="G1576" t="s">
        <v>37</v>
      </c>
      <c r="H1576" t="s">
        <v>424</v>
      </c>
      <c r="I1576">
        <v>0</v>
      </c>
      <c r="J1576">
        <v>0</v>
      </c>
      <c r="K1576">
        <v>0</v>
      </c>
      <c r="L1576" s="8">
        <v>21152</v>
      </c>
      <c r="M1576" s="8">
        <v>21152</v>
      </c>
    </row>
    <row r="1577" spans="1:13" x14ac:dyDescent="0.25">
      <c r="A1577">
        <v>0</v>
      </c>
      <c r="B1577" s="40">
        <f t="shared" si="82"/>
        <v>43191</v>
      </c>
      <c r="C1577">
        <v>4</v>
      </c>
      <c r="D1577">
        <f t="shared" si="83"/>
        <v>2018</v>
      </c>
      <c r="E1577" t="s">
        <v>445</v>
      </c>
      <c r="F1577" t="s">
        <v>341</v>
      </c>
      <c r="G1577" t="s">
        <v>37</v>
      </c>
      <c r="H1577" t="s">
        <v>423</v>
      </c>
      <c r="I1577">
        <v>237</v>
      </c>
      <c r="J1577">
        <v>224</v>
      </c>
      <c r="K1577">
        <v>461</v>
      </c>
      <c r="L1577" s="8">
        <v>65634</v>
      </c>
      <c r="M1577" s="8">
        <v>66095</v>
      </c>
    </row>
    <row r="1578" spans="1:13" x14ac:dyDescent="0.25">
      <c r="A1578">
        <v>0</v>
      </c>
      <c r="B1578" s="40">
        <f t="shared" si="82"/>
        <v>43191</v>
      </c>
      <c r="C1578">
        <v>4</v>
      </c>
      <c r="D1578">
        <f t="shared" si="83"/>
        <v>2018</v>
      </c>
      <c r="E1578" t="s">
        <v>445</v>
      </c>
      <c r="F1578" t="s">
        <v>341</v>
      </c>
      <c r="G1578" t="s">
        <v>37</v>
      </c>
      <c r="H1578" t="s">
        <v>424</v>
      </c>
      <c r="I1578">
        <v>0</v>
      </c>
      <c r="J1578">
        <v>0</v>
      </c>
      <c r="K1578">
        <v>0</v>
      </c>
      <c r="L1578" s="8">
        <v>22022</v>
      </c>
      <c r="M1578" s="8">
        <v>22022</v>
      </c>
    </row>
    <row r="1579" spans="1:13" x14ac:dyDescent="0.25">
      <c r="A1579">
        <v>0</v>
      </c>
      <c r="B1579" s="40">
        <f t="shared" si="82"/>
        <v>43191</v>
      </c>
      <c r="C1579">
        <v>4</v>
      </c>
      <c r="D1579">
        <f t="shared" si="83"/>
        <v>2018</v>
      </c>
      <c r="E1579" t="s">
        <v>445</v>
      </c>
      <c r="F1579" t="s">
        <v>126</v>
      </c>
      <c r="G1579" t="s">
        <v>37</v>
      </c>
      <c r="H1579" t="s">
        <v>423</v>
      </c>
      <c r="I1579">
        <v>171</v>
      </c>
      <c r="J1579">
        <v>112</v>
      </c>
      <c r="K1579">
        <v>283</v>
      </c>
      <c r="L1579" s="8">
        <v>25589</v>
      </c>
      <c r="M1579" s="8">
        <v>25872</v>
      </c>
    </row>
    <row r="1580" spans="1:13" x14ac:dyDescent="0.25">
      <c r="A1580">
        <v>0</v>
      </c>
      <c r="B1580" s="40">
        <f t="shared" si="82"/>
        <v>43191</v>
      </c>
      <c r="C1580">
        <v>4</v>
      </c>
      <c r="D1580">
        <f t="shared" si="83"/>
        <v>2018</v>
      </c>
      <c r="E1580" t="s">
        <v>445</v>
      </c>
      <c r="F1580" t="s">
        <v>126</v>
      </c>
      <c r="G1580" t="s">
        <v>37</v>
      </c>
      <c r="H1580" t="s">
        <v>424</v>
      </c>
      <c r="I1580">
        <v>0</v>
      </c>
      <c r="J1580">
        <v>0</v>
      </c>
      <c r="K1580">
        <v>0</v>
      </c>
      <c r="L1580" s="8">
        <v>10030</v>
      </c>
      <c r="M1580" s="8">
        <v>10030</v>
      </c>
    </row>
    <row r="1581" spans="1:13" x14ac:dyDescent="0.25">
      <c r="A1581">
        <v>0</v>
      </c>
      <c r="B1581" s="40">
        <f t="shared" si="82"/>
        <v>43191</v>
      </c>
      <c r="C1581">
        <v>4</v>
      </c>
      <c r="D1581">
        <f t="shared" si="83"/>
        <v>2018</v>
      </c>
      <c r="E1581" t="s">
        <v>445</v>
      </c>
      <c r="F1581" t="s">
        <v>342</v>
      </c>
      <c r="G1581" t="s">
        <v>37</v>
      </c>
      <c r="H1581" t="s">
        <v>423</v>
      </c>
      <c r="I1581" s="8">
        <v>14199</v>
      </c>
      <c r="J1581" s="8">
        <v>6107</v>
      </c>
      <c r="K1581" s="8">
        <v>20306</v>
      </c>
      <c r="L1581" s="8">
        <v>1384819</v>
      </c>
      <c r="M1581" s="8">
        <v>1405125</v>
      </c>
    </row>
    <row r="1582" spans="1:13" x14ac:dyDescent="0.25">
      <c r="A1582">
        <v>0</v>
      </c>
      <c r="B1582" s="40">
        <f t="shared" si="82"/>
        <v>43191</v>
      </c>
      <c r="C1582">
        <v>4</v>
      </c>
      <c r="D1582">
        <f t="shared" si="83"/>
        <v>2018</v>
      </c>
      <c r="E1582" t="s">
        <v>445</v>
      </c>
      <c r="F1582" t="s">
        <v>342</v>
      </c>
      <c r="G1582" t="s">
        <v>37</v>
      </c>
      <c r="H1582" t="s">
        <v>424</v>
      </c>
      <c r="I1582">
        <v>8</v>
      </c>
      <c r="J1582">
        <v>1</v>
      </c>
      <c r="K1582">
        <v>9</v>
      </c>
      <c r="L1582" s="8">
        <v>185552</v>
      </c>
      <c r="M1582" s="8">
        <v>185561</v>
      </c>
    </row>
    <row r="1583" spans="1:13" x14ac:dyDescent="0.25">
      <c r="A1583">
        <v>0</v>
      </c>
      <c r="B1583" s="40">
        <f t="shared" si="82"/>
        <v>43191</v>
      </c>
      <c r="C1583">
        <v>4</v>
      </c>
      <c r="D1583">
        <f t="shared" si="83"/>
        <v>2018</v>
      </c>
      <c r="E1583" t="s">
        <v>445</v>
      </c>
      <c r="F1583" t="s">
        <v>343</v>
      </c>
      <c r="G1583" t="s">
        <v>37</v>
      </c>
      <c r="H1583" t="s">
        <v>423</v>
      </c>
      <c r="I1583">
        <v>919</v>
      </c>
      <c r="J1583">
        <v>509</v>
      </c>
      <c r="K1583" s="8">
        <v>1428</v>
      </c>
      <c r="L1583" s="8">
        <v>185067</v>
      </c>
      <c r="M1583" s="8">
        <v>186495</v>
      </c>
    </row>
    <row r="1584" spans="1:13" x14ac:dyDescent="0.25">
      <c r="A1584">
        <v>0</v>
      </c>
      <c r="B1584" s="40">
        <f t="shared" si="82"/>
        <v>43191</v>
      </c>
      <c r="C1584">
        <v>4</v>
      </c>
      <c r="D1584">
        <f t="shared" si="83"/>
        <v>2018</v>
      </c>
      <c r="E1584" t="s">
        <v>445</v>
      </c>
      <c r="F1584" t="s">
        <v>343</v>
      </c>
      <c r="G1584" t="s">
        <v>37</v>
      </c>
      <c r="H1584" t="s">
        <v>424</v>
      </c>
      <c r="I1584">
        <v>1</v>
      </c>
      <c r="J1584">
        <v>0</v>
      </c>
      <c r="K1584">
        <v>1</v>
      </c>
      <c r="L1584" s="8">
        <v>55196</v>
      </c>
      <c r="M1584" s="8">
        <v>55197</v>
      </c>
    </row>
    <row r="1585" spans="1:13" x14ac:dyDescent="0.25">
      <c r="A1585">
        <v>0</v>
      </c>
      <c r="B1585" s="40">
        <f t="shared" si="82"/>
        <v>43191</v>
      </c>
      <c r="C1585">
        <v>4</v>
      </c>
      <c r="D1585">
        <f t="shared" si="83"/>
        <v>2018</v>
      </c>
      <c r="E1585" t="s">
        <v>445</v>
      </c>
      <c r="F1585" t="s">
        <v>344</v>
      </c>
      <c r="G1585" t="s">
        <v>37</v>
      </c>
      <c r="H1585" t="s">
        <v>423</v>
      </c>
      <c r="I1585">
        <v>62</v>
      </c>
      <c r="J1585">
        <v>39</v>
      </c>
      <c r="K1585">
        <v>101</v>
      </c>
      <c r="L1585" s="8">
        <v>30709</v>
      </c>
      <c r="M1585" s="8">
        <v>30810</v>
      </c>
    </row>
    <row r="1586" spans="1:13" x14ac:dyDescent="0.25">
      <c r="A1586">
        <v>0</v>
      </c>
      <c r="B1586" s="40">
        <f t="shared" si="82"/>
        <v>43191</v>
      </c>
      <c r="C1586">
        <v>4</v>
      </c>
      <c r="D1586">
        <f t="shared" si="83"/>
        <v>2018</v>
      </c>
      <c r="E1586" t="s">
        <v>445</v>
      </c>
      <c r="F1586" t="s">
        <v>344</v>
      </c>
      <c r="G1586" t="s">
        <v>37</v>
      </c>
      <c r="H1586" t="s">
        <v>424</v>
      </c>
      <c r="I1586">
        <v>0</v>
      </c>
      <c r="J1586">
        <v>0</v>
      </c>
      <c r="K1586">
        <v>0</v>
      </c>
      <c r="L1586" s="8">
        <v>15004</v>
      </c>
      <c r="M1586" s="8">
        <v>15004</v>
      </c>
    </row>
    <row r="1587" spans="1:13" x14ac:dyDescent="0.25">
      <c r="A1587">
        <v>0</v>
      </c>
      <c r="B1587" s="40">
        <f t="shared" si="82"/>
        <v>43191</v>
      </c>
      <c r="C1587">
        <v>4</v>
      </c>
      <c r="D1587">
        <f t="shared" si="83"/>
        <v>2018</v>
      </c>
      <c r="E1587" t="s">
        <v>445</v>
      </c>
      <c r="F1587" t="s">
        <v>345</v>
      </c>
      <c r="G1587" t="s">
        <v>37</v>
      </c>
      <c r="H1587" t="s">
        <v>423</v>
      </c>
      <c r="I1587">
        <v>29</v>
      </c>
      <c r="J1587">
        <v>34</v>
      </c>
      <c r="K1587">
        <v>63</v>
      </c>
      <c r="L1587" s="8">
        <v>15782</v>
      </c>
      <c r="M1587" s="8">
        <v>15845</v>
      </c>
    </row>
    <row r="1588" spans="1:13" x14ac:dyDescent="0.25">
      <c r="A1588">
        <v>0</v>
      </c>
      <c r="B1588" s="40">
        <f t="shared" si="82"/>
        <v>43191</v>
      </c>
      <c r="C1588">
        <v>4</v>
      </c>
      <c r="D1588">
        <f t="shared" si="83"/>
        <v>2018</v>
      </c>
      <c r="E1588" t="s">
        <v>445</v>
      </c>
      <c r="F1588" t="s">
        <v>345</v>
      </c>
      <c r="G1588" t="s">
        <v>37</v>
      </c>
      <c r="H1588" t="s">
        <v>424</v>
      </c>
      <c r="I1588">
        <v>0</v>
      </c>
      <c r="J1588">
        <v>0</v>
      </c>
      <c r="K1588">
        <v>0</v>
      </c>
      <c r="L1588" s="8">
        <v>8518</v>
      </c>
      <c r="M1588" s="8">
        <v>8518</v>
      </c>
    </row>
    <row r="1589" spans="1:13" x14ac:dyDescent="0.25">
      <c r="A1589">
        <v>0</v>
      </c>
      <c r="B1589" s="40">
        <f t="shared" si="82"/>
        <v>43191</v>
      </c>
      <c r="C1589">
        <v>4</v>
      </c>
      <c r="D1589">
        <f t="shared" si="83"/>
        <v>2018</v>
      </c>
      <c r="E1589" t="s">
        <v>445</v>
      </c>
      <c r="F1589" t="s">
        <v>346</v>
      </c>
      <c r="G1589" t="s">
        <v>37</v>
      </c>
      <c r="H1589" t="s">
        <v>423</v>
      </c>
      <c r="I1589">
        <v>93</v>
      </c>
      <c r="J1589">
        <v>73</v>
      </c>
      <c r="K1589">
        <v>166</v>
      </c>
      <c r="L1589" s="8">
        <v>59983</v>
      </c>
      <c r="M1589" s="8">
        <v>60149</v>
      </c>
    </row>
    <row r="1590" spans="1:13" x14ac:dyDescent="0.25">
      <c r="A1590">
        <v>0</v>
      </c>
      <c r="B1590" s="40">
        <f t="shared" si="82"/>
        <v>43191</v>
      </c>
      <c r="C1590">
        <v>4</v>
      </c>
      <c r="D1590">
        <f t="shared" si="83"/>
        <v>2018</v>
      </c>
      <c r="E1590" t="s">
        <v>445</v>
      </c>
      <c r="F1590" t="s">
        <v>346</v>
      </c>
      <c r="G1590" t="s">
        <v>37</v>
      </c>
      <c r="H1590" t="s">
        <v>424</v>
      </c>
      <c r="I1590">
        <v>0</v>
      </c>
      <c r="J1590">
        <v>0</v>
      </c>
      <c r="K1590">
        <v>0</v>
      </c>
      <c r="L1590" s="8">
        <v>26799</v>
      </c>
      <c r="M1590" s="8">
        <v>26799</v>
      </c>
    </row>
    <row r="1591" spans="1:13" x14ac:dyDescent="0.25">
      <c r="A1591">
        <v>1</v>
      </c>
      <c r="B1591" s="40">
        <f t="shared" si="82"/>
        <v>43191</v>
      </c>
      <c r="C1591">
        <v>4</v>
      </c>
      <c r="D1591">
        <f t="shared" si="83"/>
        <v>2018</v>
      </c>
      <c r="E1591" t="s">
        <v>445</v>
      </c>
      <c r="F1591" t="s">
        <v>53</v>
      </c>
      <c r="G1591" t="s">
        <v>37</v>
      </c>
      <c r="H1591" t="s">
        <v>423</v>
      </c>
      <c r="I1591">
        <v>6</v>
      </c>
      <c r="J1591">
        <v>8</v>
      </c>
      <c r="K1591">
        <v>14</v>
      </c>
      <c r="L1591" s="8">
        <v>8183</v>
      </c>
      <c r="M1591" s="8">
        <v>8197</v>
      </c>
    </row>
    <row r="1592" spans="1:13" x14ac:dyDescent="0.25">
      <c r="A1592">
        <v>1</v>
      </c>
      <c r="B1592" s="40">
        <f t="shared" si="82"/>
        <v>43191</v>
      </c>
      <c r="C1592">
        <v>4</v>
      </c>
      <c r="D1592">
        <f t="shared" si="83"/>
        <v>2018</v>
      </c>
      <c r="E1592" t="s">
        <v>445</v>
      </c>
      <c r="F1592" t="s">
        <v>53</v>
      </c>
      <c r="G1592" t="s">
        <v>37</v>
      </c>
      <c r="H1592" t="s">
        <v>424</v>
      </c>
      <c r="I1592">
        <v>0</v>
      </c>
      <c r="J1592">
        <v>0</v>
      </c>
      <c r="K1592">
        <v>0</v>
      </c>
      <c r="L1592" s="8">
        <v>4821</v>
      </c>
      <c r="M1592" s="8">
        <v>4821</v>
      </c>
    </row>
    <row r="1593" spans="1:13" x14ac:dyDescent="0.25">
      <c r="A1593">
        <v>0</v>
      </c>
      <c r="B1593" s="40">
        <f t="shared" si="82"/>
        <v>43191</v>
      </c>
      <c r="C1593">
        <v>4</v>
      </c>
      <c r="D1593">
        <f t="shared" si="83"/>
        <v>2018</v>
      </c>
      <c r="E1593" t="s">
        <v>445</v>
      </c>
      <c r="F1593" t="s">
        <v>347</v>
      </c>
      <c r="G1593" t="s">
        <v>37</v>
      </c>
      <c r="H1593" t="s">
        <v>423</v>
      </c>
      <c r="I1593">
        <v>115</v>
      </c>
      <c r="J1593">
        <v>96</v>
      </c>
      <c r="K1593">
        <v>211</v>
      </c>
      <c r="L1593" s="8">
        <v>48044</v>
      </c>
      <c r="M1593" s="8">
        <v>48255</v>
      </c>
    </row>
    <row r="1594" spans="1:13" x14ac:dyDescent="0.25">
      <c r="A1594">
        <v>0</v>
      </c>
      <c r="B1594" s="40">
        <f t="shared" si="82"/>
        <v>43191</v>
      </c>
      <c r="C1594">
        <v>4</v>
      </c>
      <c r="D1594">
        <f t="shared" si="83"/>
        <v>2018</v>
      </c>
      <c r="E1594" t="s">
        <v>445</v>
      </c>
      <c r="F1594" t="s">
        <v>347</v>
      </c>
      <c r="G1594" t="s">
        <v>37</v>
      </c>
      <c r="H1594" t="s">
        <v>424</v>
      </c>
      <c r="I1594">
        <v>0</v>
      </c>
      <c r="J1594">
        <v>0</v>
      </c>
      <c r="K1594">
        <v>0</v>
      </c>
      <c r="L1594" s="8">
        <v>21081</v>
      </c>
      <c r="M1594" s="8">
        <v>21081</v>
      </c>
    </row>
    <row r="1595" spans="1:13" x14ac:dyDescent="0.25">
      <c r="A1595">
        <v>0</v>
      </c>
      <c r="B1595" s="40">
        <f t="shared" si="82"/>
        <v>43191</v>
      </c>
      <c r="C1595">
        <v>4</v>
      </c>
      <c r="D1595">
        <f t="shared" si="83"/>
        <v>2018</v>
      </c>
      <c r="E1595" t="s">
        <v>445</v>
      </c>
      <c r="F1595" t="s">
        <v>348</v>
      </c>
      <c r="G1595" t="s">
        <v>37</v>
      </c>
      <c r="H1595" t="s">
        <v>423</v>
      </c>
      <c r="I1595">
        <v>14</v>
      </c>
      <c r="J1595">
        <v>21</v>
      </c>
      <c r="K1595">
        <v>35</v>
      </c>
      <c r="L1595" s="8">
        <v>27376</v>
      </c>
      <c r="M1595" s="8">
        <v>27411</v>
      </c>
    </row>
    <row r="1596" spans="1:13" x14ac:dyDescent="0.25">
      <c r="A1596">
        <v>0</v>
      </c>
      <c r="B1596" s="40">
        <f t="shared" si="82"/>
        <v>43191</v>
      </c>
      <c r="C1596">
        <v>4</v>
      </c>
      <c r="D1596">
        <f t="shared" si="83"/>
        <v>2018</v>
      </c>
      <c r="E1596" t="s">
        <v>445</v>
      </c>
      <c r="F1596" t="s">
        <v>348</v>
      </c>
      <c r="G1596" t="s">
        <v>37</v>
      </c>
      <c r="H1596" t="s">
        <v>424</v>
      </c>
      <c r="I1596">
        <v>0</v>
      </c>
      <c r="J1596">
        <v>0</v>
      </c>
      <c r="K1596">
        <v>0</v>
      </c>
      <c r="L1596" s="8">
        <v>17421</v>
      </c>
      <c r="M1596" s="8">
        <v>17421</v>
      </c>
    </row>
    <row r="1597" spans="1:13" x14ac:dyDescent="0.25">
      <c r="A1597">
        <v>0</v>
      </c>
      <c r="B1597" s="40">
        <f t="shared" si="82"/>
        <v>43191</v>
      </c>
      <c r="C1597">
        <v>4</v>
      </c>
      <c r="D1597">
        <f t="shared" si="83"/>
        <v>2018</v>
      </c>
      <c r="E1597" t="s">
        <v>445</v>
      </c>
      <c r="F1597" t="s">
        <v>349</v>
      </c>
      <c r="G1597" t="s">
        <v>37</v>
      </c>
      <c r="H1597" t="s">
        <v>423</v>
      </c>
      <c r="I1597">
        <v>28</v>
      </c>
      <c r="J1597">
        <v>24</v>
      </c>
      <c r="K1597">
        <v>52</v>
      </c>
      <c r="L1597" s="8">
        <v>16260</v>
      </c>
      <c r="M1597" s="8">
        <v>16312</v>
      </c>
    </row>
    <row r="1598" spans="1:13" x14ac:dyDescent="0.25">
      <c r="A1598">
        <v>0</v>
      </c>
      <c r="B1598" s="40">
        <f t="shared" si="82"/>
        <v>43191</v>
      </c>
      <c r="C1598">
        <v>4</v>
      </c>
      <c r="D1598">
        <f t="shared" si="83"/>
        <v>2018</v>
      </c>
      <c r="E1598" t="s">
        <v>445</v>
      </c>
      <c r="F1598" t="s">
        <v>349</v>
      </c>
      <c r="G1598" t="s">
        <v>37</v>
      </c>
      <c r="H1598" t="s">
        <v>424</v>
      </c>
      <c r="I1598">
        <v>0</v>
      </c>
      <c r="J1598">
        <v>0</v>
      </c>
      <c r="K1598">
        <v>0</v>
      </c>
      <c r="L1598" s="8">
        <v>7970</v>
      </c>
      <c r="M1598" s="8">
        <v>7970</v>
      </c>
    </row>
    <row r="1599" spans="1:13" x14ac:dyDescent="0.25">
      <c r="A1599">
        <v>0</v>
      </c>
      <c r="B1599" s="40">
        <f t="shared" si="82"/>
        <v>43191</v>
      </c>
      <c r="C1599">
        <v>4</v>
      </c>
      <c r="D1599">
        <f t="shared" si="83"/>
        <v>2018</v>
      </c>
      <c r="E1599" t="s">
        <v>445</v>
      </c>
      <c r="F1599" t="s">
        <v>426</v>
      </c>
      <c r="G1599" t="s">
        <v>37</v>
      </c>
      <c r="H1599" t="s">
        <v>423</v>
      </c>
      <c r="I1599">
        <v>5</v>
      </c>
      <c r="J1599">
        <v>5</v>
      </c>
      <c r="K1599">
        <v>10</v>
      </c>
      <c r="L1599" s="8">
        <v>9967</v>
      </c>
      <c r="M1599" s="8">
        <v>9977</v>
      </c>
    </row>
    <row r="1600" spans="1:13" x14ac:dyDescent="0.25">
      <c r="A1600">
        <v>0</v>
      </c>
      <c r="B1600" s="40">
        <f t="shared" si="82"/>
        <v>43191</v>
      </c>
      <c r="C1600">
        <v>4</v>
      </c>
      <c r="D1600">
        <f t="shared" si="83"/>
        <v>2018</v>
      </c>
      <c r="E1600" t="s">
        <v>445</v>
      </c>
      <c r="F1600" t="s">
        <v>426</v>
      </c>
      <c r="G1600" t="s">
        <v>37</v>
      </c>
      <c r="H1600" t="s">
        <v>424</v>
      </c>
      <c r="I1600">
        <v>0</v>
      </c>
      <c r="J1600">
        <v>0</v>
      </c>
      <c r="K1600">
        <v>0</v>
      </c>
      <c r="L1600" s="8">
        <v>6027</v>
      </c>
      <c r="M1600" s="8">
        <v>6027</v>
      </c>
    </row>
    <row r="1601" spans="1:13" x14ac:dyDescent="0.25">
      <c r="A1601">
        <v>0</v>
      </c>
      <c r="B1601" s="40">
        <f t="shared" si="82"/>
        <v>43191</v>
      </c>
      <c r="C1601">
        <v>4</v>
      </c>
      <c r="D1601">
        <f t="shared" si="83"/>
        <v>2018</v>
      </c>
      <c r="E1601" t="s">
        <v>445</v>
      </c>
      <c r="F1601" t="s">
        <v>350</v>
      </c>
      <c r="G1601" t="s">
        <v>37</v>
      </c>
      <c r="H1601" t="s">
        <v>423</v>
      </c>
      <c r="I1601" s="8">
        <v>1537</v>
      </c>
      <c r="J1601" s="8">
        <v>1318</v>
      </c>
      <c r="K1601" s="8">
        <v>2855</v>
      </c>
      <c r="L1601" s="8">
        <v>554093</v>
      </c>
      <c r="M1601" s="8">
        <v>556948</v>
      </c>
    </row>
    <row r="1602" spans="1:13" x14ac:dyDescent="0.25">
      <c r="A1602">
        <v>0</v>
      </c>
      <c r="B1602" s="40">
        <f t="shared" si="82"/>
        <v>43191</v>
      </c>
      <c r="C1602">
        <v>4</v>
      </c>
      <c r="D1602">
        <f t="shared" si="83"/>
        <v>2018</v>
      </c>
      <c r="E1602" t="s">
        <v>445</v>
      </c>
      <c r="F1602" t="s">
        <v>350</v>
      </c>
      <c r="G1602" t="s">
        <v>37</v>
      </c>
      <c r="H1602" t="s">
        <v>424</v>
      </c>
      <c r="I1602">
        <v>0</v>
      </c>
      <c r="J1602">
        <v>0</v>
      </c>
      <c r="K1602">
        <v>0</v>
      </c>
      <c r="L1602" s="8">
        <v>143895</v>
      </c>
      <c r="M1602" s="8">
        <v>143895</v>
      </c>
    </row>
    <row r="1603" spans="1:13" x14ac:dyDescent="0.25">
      <c r="A1603">
        <v>0</v>
      </c>
      <c r="B1603" s="40">
        <f t="shared" si="82"/>
        <v>43191</v>
      </c>
      <c r="C1603">
        <v>4</v>
      </c>
      <c r="D1603">
        <f t="shared" si="83"/>
        <v>2018</v>
      </c>
      <c r="E1603" t="s">
        <v>445</v>
      </c>
      <c r="F1603" t="s">
        <v>41</v>
      </c>
      <c r="G1603" t="s">
        <v>37</v>
      </c>
      <c r="H1603" t="s">
        <v>423</v>
      </c>
      <c r="I1603">
        <v>168</v>
      </c>
      <c r="J1603">
        <v>67</v>
      </c>
      <c r="K1603">
        <v>235</v>
      </c>
      <c r="L1603" s="8">
        <v>14716</v>
      </c>
      <c r="M1603" s="8">
        <v>14951</v>
      </c>
    </row>
    <row r="1604" spans="1:13" x14ac:dyDescent="0.25">
      <c r="A1604">
        <v>0</v>
      </c>
      <c r="B1604" s="40">
        <f t="shared" si="82"/>
        <v>43191</v>
      </c>
      <c r="C1604">
        <v>4</v>
      </c>
      <c r="D1604">
        <f t="shared" si="83"/>
        <v>2018</v>
      </c>
      <c r="E1604" t="s">
        <v>445</v>
      </c>
      <c r="F1604" t="s">
        <v>41</v>
      </c>
      <c r="G1604" t="s">
        <v>37</v>
      </c>
      <c r="H1604" t="s">
        <v>424</v>
      </c>
      <c r="I1604">
        <v>0</v>
      </c>
      <c r="J1604">
        <v>0</v>
      </c>
      <c r="K1604">
        <v>0</v>
      </c>
      <c r="L1604" s="8">
        <v>5974</v>
      </c>
      <c r="M1604" s="8">
        <v>5974</v>
      </c>
    </row>
    <row r="1605" spans="1:13" x14ac:dyDescent="0.25">
      <c r="A1605">
        <v>0</v>
      </c>
      <c r="B1605" s="40">
        <f t="shared" si="82"/>
        <v>43191</v>
      </c>
      <c r="C1605">
        <v>4</v>
      </c>
      <c r="D1605">
        <f t="shared" si="83"/>
        <v>2018</v>
      </c>
      <c r="E1605" t="s">
        <v>445</v>
      </c>
      <c r="F1605" t="s">
        <v>351</v>
      </c>
      <c r="G1605" t="s">
        <v>37</v>
      </c>
      <c r="H1605" t="s">
        <v>423</v>
      </c>
      <c r="I1605">
        <v>272</v>
      </c>
      <c r="J1605">
        <v>191</v>
      </c>
      <c r="K1605">
        <v>463</v>
      </c>
      <c r="L1605" s="8">
        <v>93507</v>
      </c>
      <c r="M1605" s="8">
        <v>93970</v>
      </c>
    </row>
    <row r="1606" spans="1:13" x14ac:dyDescent="0.25">
      <c r="A1606">
        <v>0</v>
      </c>
      <c r="B1606" s="40">
        <f t="shared" si="82"/>
        <v>43191</v>
      </c>
      <c r="C1606">
        <v>4</v>
      </c>
      <c r="D1606">
        <f t="shared" si="83"/>
        <v>2018</v>
      </c>
      <c r="E1606" t="s">
        <v>445</v>
      </c>
      <c r="F1606" t="s">
        <v>351</v>
      </c>
      <c r="G1606" t="s">
        <v>37</v>
      </c>
      <c r="H1606" t="s">
        <v>424</v>
      </c>
      <c r="I1606">
        <v>1</v>
      </c>
      <c r="J1606">
        <v>0</v>
      </c>
      <c r="K1606">
        <v>1</v>
      </c>
      <c r="L1606" s="8">
        <v>33379</v>
      </c>
      <c r="M1606" s="8">
        <v>33380</v>
      </c>
    </row>
    <row r="1607" spans="1:13" x14ac:dyDescent="0.25">
      <c r="A1607">
        <v>0</v>
      </c>
      <c r="B1607" s="40">
        <f t="shared" si="82"/>
        <v>43191</v>
      </c>
      <c r="C1607">
        <v>4</v>
      </c>
      <c r="D1607">
        <f t="shared" si="83"/>
        <v>2018</v>
      </c>
      <c r="E1607" t="s">
        <v>445</v>
      </c>
      <c r="F1607" t="s">
        <v>352</v>
      </c>
      <c r="G1607" t="s">
        <v>37</v>
      </c>
      <c r="H1607" t="s">
        <v>423</v>
      </c>
      <c r="I1607">
        <v>18</v>
      </c>
      <c r="J1607">
        <v>9</v>
      </c>
      <c r="K1607">
        <v>27</v>
      </c>
      <c r="L1607" s="8">
        <v>8911</v>
      </c>
      <c r="M1607" s="8">
        <v>8938</v>
      </c>
    </row>
    <row r="1608" spans="1:13" x14ac:dyDescent="0.25">
      <c r="A1608">
        <v>0</v>
      </c>
      <c r="B1608" s="40">
        <f t="shared" si="82"/>
        <v>43191</v>
      </c>
      <c r="C1608">
        <v>4</v>
      </c>
      <c r="D1608">
        <f t="shared" si="83"/>
        <v>2018</v>
      </c>
      <c r="E1608" t="s">
        <v>445</v>
      </c>
      <c r="F1608" t="s">
        <v>352</v>
      </c>
      <c r="G1608" t="s">
        <v>37</v>
      </c>
      <c r="H1608" t="s">
        <v>424</v>
      </c>
      <c r="I1608">
        <v>0</v>
      </c>
      <c r="J1608">
        <v>0</v>
      </c>
      <c r="K1608">
        <v>0</v>
      </c>
      <c r="L1608" s="8">
        <v>4141</v>
      </c>
      <c r="M1608" s="8">
        <v>4141</v>
      </c>
    </row>
    <row r="1609" spans="1:13" x14ac:dyDescent="0.25">
      <c r="A1609">
        <v>0</v>
      </c>
      <c r="B1609" s="40">
        <f t="shared" si="82"/>
        <v>43191</v>
      </c>
      <c r="C1609">
        <v>4</v>
      </c>
      <c r="D1609">
        <f t="shared" si="83"/>
        <v>2018</v>
      </c>
      <c r="E1609" t="s">
        <v>445</v>
      </c>
      <c r="F1609" t="s">
        <v>146</v>
      </c>
      <c r="G1609" t="s">
        <v>37</v>
      </c>
      <c r="H1609" t="s">
        <v>423</v>
      </c>
      <c r="I1609" s="8">
        <v>2643</v>
      </c>
      <c r="J1609" s="8">
        <v>1451</v>
      </c>
      <c r="K1609" s="8">
        <v>4094</v>
      </c>
      <c r="L1609" s="8">
        <v>537117</v>
      </c>
      <c r="M1609" s="8">
        <v>541211</v>
      </c>
    </row>
    <row r="1610" spans="1:13" x14ac:dyDescent="0.25">
      <c r="A1610">
        <v>0</v>
      </c>
      <c r="B1610" s="40">
        <f t="shared" si="82"/>
        <v>43191</v>
      </c>
      <c r="C1610">
        <v>4</v>
      </c>
      <c r="D1610">
        <f t="shared" si="83"/>
        <v>2018</v>
      </c>
      <c r="E1610" t="s">
        <v>445</v>
      </c>
      <c r="F1610" t="s">
        <v>146</v>
      </c>
      <c r="G1610" t="s">
        <v>37</v>
      </c>
      <c r="H1610" t="s">
        <v>424</v>
      </c>
      <c r="I1610">
        <v>1</v>
      </c>
      <c r="J1610">
        <v>0</v>
      </c>
      <c r="K1610">
        <v>1</v>
      </c>
      <c r="L1610" s="8">
        <v>125626</v>
      </c>
      <c r="M1610" s="8">
        <v>125627</v>
      </c>
    </row>
    <row r="1611" spans="1:13" x14ac:dyDescent="0.25">
      <c r="A1611">
        <v>1</v>
      </c>
      <c r="B1611" s="40">
        <f t="shared" si="82"/>
        <v>43191</v>
      </c>
      <c r="C1611">
        <v>4</v>
      </c>
      <c r="D1611">
        <f t="shared" si="83"/>
        <v>2018</v>
      </c>
      <c r="E1611" t="s">
        <v>445</v>
      </c>
      <c r="F1611" t="s">
        <v>42</v>
      </c>
      <c r="G1611" t="s">
        <v>37</v>
      </c>
      <c r="H1611" t="s">
        <v>423</v>
      </c>
      <c r="I1611">
        <v>411</v>
      </c>
      <c r="J1611">
        <v>369</v>
      </c>
      <c r="K1611">
        <v>780</v>
      </c>
      <c r="L1611" s="8">
        <v>314765</v>
      </c>
      <c r="M1611" s="8">
        <v>315545</v>
      </c>
    </row>
    <row r="1612" spans="1:13" x14ac:dyDescent="0.25">
      <c r="A1612">
        <v>1</v>
      </c>
      <c r="B1612" s="40">
        <f t="shared" si="82"/>
        <v>43191</v>
      </c>
      <c r="C1612">
        <v>4</v>
      </c>
      <c r="D1612">
        <f t="shared" si="83"/>
        <v>2018</v>
      </c>
      <c r="E1612" t="s">
        <v>445</v>
      </c>
      <c r="F1612" t="s">
        <v>42</v>
      </c>
      <c r="G1612" t="s">
        <v>37</v>
      </c>
      <c r="H1612" t="s">
        <v>424</v>
      </c>
      <c r="I1612">
        <v>1</v>
      </c>
      <c r="J1612">
        <v>0</v>
      </c>
      <c r="K1612">
        <v>1</v>
      </c>
      <c r="L1612" s="8">
        <v>97212</v>
      </c>
      <c r="M1612" s="8">
        <v>97213</v>
      </c>
    </row>
    <row r="1613" spans="1:13" x14ac:dyDescent="0.25">
      <c r="A1613">
        <v>1</v>
      </c>
      <c r="B1613" s="40">
        <f t="shared" si="82"/>
        <v>43191</v>
      </c>
      <c r="C1613">
        <v>4</v>
      </c>
      <c r="D1613">
        <f t="shared" si="83"/>
        <v>2018</v>
      </c>
      <c r="E1613" t="s">
        <v>445</v>
      </c>
      <c r="F1613" t="s">
        <v>353</v>
      </c>
      <c r="G1613" t="s">
        <v>37</v>
      </c>
      <c r="H1613" t="s">
        <v>423</v>
      </c>
      <c r="I1613">
        <v>15</v>
      </c>
      <c r="J1613">
        <v>31</v>
      </c>
      <c r="K1613">
        <v>46</v>
      </c>
      <c r="L1613" s="8">
        <v>32628</v>
      </c>
      <c r="M1613" s="8">
        <v>32674</v>
      </c>
    </row>
    <row r="1614" spans="1:13" x14ac:dyDescent="0.25">
      <c r="A1614">
        <v>1</v>
      </c>
      <c r="B1614" s="40">
        <f t="shared" si="82"/>
        <v>43191</v>
      </c>
      <c r="C1614">
        <v>4</v>
      </c>
      <c r="D1614">
        <f t="shared" si="83"/>
        <v>2018</v>
      </c>
      <c r="E1614" t="s">
        <v>445</v>
      </c>
      <c r="F1614" t="s">
        <v>353</v>
      </c>
      <c r="G1614" t="s">
        <v>37</v>
      </c>
      <c r="H1614" t="s">
        <v>424</v>
      </c>
      <c r="I1614">
        <v>0</v>
      </c>
      <c r="J1614">
        <v>0</v>
      </c>
      <c r="K1614">
        <v>0</v>
      </c>
      <c r="L1614" s="8">
        <v>19533</v>
      </c>
      <c r="M1614" s="8">
        <v>19533</v>
      </c>
    </row>
    <row r="1615" spans="1:13" x14ac:dyDescent="0.25">
      <c r="A1615">
        <v>0</v>
      </c>
      <c r="B1615" s="40">
        <f t="shared" si="82"/>
        <v>43191</v>
      </c>
      <c r="C1615">
        <v>4</v>
      </c>
      <c r="D1615">
        <f t="shared" si="83"/>
        <v>2018</v>
      </c>
      <c r="E1615" t="s">
        <v>445</v>
      </c>
      <c r="F1615" t="s">
        <v>354</v>
      </c>
      <c r="G1615" t="s">
        <v>37</v>
      </c>
      <c r="H1615" t="s">
        <v>423</v>
      </c>
      <c r="I1615">
        <v>715</v>
      </c>
      <c r="J1615">
        <v>555</v>
      </c>
      <c r="K1615" s="8">
        <v>1270</v>
      </c>
      <c r="L1615" s="8">
        <v>200271</v>
      </c>
      <c r="M1615" s="8">
        <v>201541</v>
      </c>
    </row>
    <row r="1616" spans="1:13" x14ac:dyDescent="0.25">
      <c r="A1616">
        <v>0</v>
      </c>
      <c r="B1616" s="40">
        <f t="shared" si="82"/>
        <v>43191</v>
      </c>
      <c r="C1616">
        <v>4</v>
      </c>
      <c r="D1616">
        <f t="shared" si="83"/>
        <v>2018</v>
      </c>
      <c r="E1616" t="s">
        <v>445</v>
      </c>
      <c r="F1616" t="s">
        <v>354</v>
      </c>
      <c r="G1616" t="s">
        <v>37</v>
      </c>
      <c r="H1616" t="s">
        <v>424</v>
      </c>
      <c r="I1616">
        <v>0</v>
      </c>
      <c r="J1616">
        <v>0</v>
      </c>
      <c r="K1616">
        <v>0</v>
      </c>
      <c r="L1616" s="8">
        <v>56559</v>
      </c>
      <c r="M1616" s="8">
        <v>56559</v>
      </c>
    </row>
    <row r="1617" spans="1:13" x14ac:dyDescent="0.25">
      <c r="A1617">
        <v>0</v>
      </c>
      <c r="B1617" s="40">
        <f t="shared" si="82"/>
        <v>43191</v>
      </c>
      <c r="C1617">
        <v>4</v>
      </c>
      <c r="D1617">
        <f t="shared" si="83"/>
        <v>2018</v>
      </c>
      <c r="E1617" t="s">
        <v>445</v>
      </c>
      <c r="F1617" t="s">
        <v>355</v>
      </c>
      <c r="G1617" t="s">
        <v>37</v>
      </c>
      <c r="H1617" t="s">
        <v>423</v>
      </c>
      <c r="I1617">
        <v>3</v>
      </c>
      <c r="J1617">
        <v>2</v>
      </c>
      <c r="K1617">
        <v>5</v>
      </c>
      <c r="L1617" s="8">
        <v>3054</v>
      </c>
      <c r="M1617" s="8">
        <v>3059</v>
      </c>
    </row>
    <row r="1618" spans="1:13" x14ac:dyDescent="0.25">
      <c r="A1618">
        <v>0</v>
      </c>
      <c r="B1618" s="40">
        <f t="shared" si="82"/>
        <v>43191</v>
      </c>
      <c r="C1618">
        <v>4</v>
      </c>
      <c r="D1618">
        <f t="shared" si="83"/>
        <v>2018</v>
      </c>
      <c r="E1618" t="s">
        <v>445</v>
      </c>
      <c r="F1618" t="s">
        <v>355</v>
      </c>
      <c r="G1618" t="s">
        <v>37</v>
      </c>
      <c r="H1618" t="s">
        <v>424</v>
      </c>
      <c r="I1618">
        <v>0</v>
      </c>
      <c r="J1618">
        <v>0</v>
      </c>
      <c r="K1618">
        <v>0</v>
      </c>
      <c r="L1618" s="8">
        <v>1765</v>
      </c>
      <c r="M1618" s="8">
        <v>1765</v>
      </c>
    </row>
    <row r="1619" spans="1:13" x14ac:dyDescent="0.25">
      <c r="A1619">
        <v>0</v>
      </c>
      <c r="B1619" s="40">
        <f t="shared" si="82"/>
        <v>43191</v>
      </c>
      <c r="C1619">
        <v>4</v>
      </c>
      <c r="D1619">
        <f t="shared" si="83"/>
        <v>2018</v>
      </c>
      <c r="E1619" t="s">
        <v>445</v>
      </c>
      <c r="F1619" t="s">
        <v>59</v>
      </c>
      <c r="G1619" t="s">
        <v>37</v>
      </c>
      <c r="H1619" t="s">
        <v>423</v>
      </c>
      <c r="I1619">
        <v>38</v>
      </c>
      <c r="J1619">
        <v>47</v>
      </c>
      <c r="K1619">
        <v>85</v>
      </c>
      <c r="L1619" s="8">
        <v>36769</v>
      </c>
      <c r="M1619" s="8">
        <v>36854</v>
      </c>
    </row>
    <row r="1620" spans="1:13" x14ac:dyDescent="0.25">
      <c r="A1620">
        <v>0</v>
      </c>
      <c r="B1620" s="40">
        <f t="shared" si="82"/>
        <v>43191</v>
      </c>
      <c r="C1620">
        <v>4</v>
      </c>
      <c r="D1620">
        <f t="shared" si="83"/>
        <v>2018</v>
      </c>
      <c r="E1620" t="s">
        <v>445</v>
      </c>
      <c r="F1620" t="s">
        <v>59</v>
      </c>
      <c r="G1620" t="s">
        <v>37</v>
      </c>
      <c r="H1620" t="s">
        <v>424</v>
      </c>
      <c r="I1620">
        <v>0</v>
      </c>
      <c r="J1620">
        <v>0</v>
      </c>
      <c r="K1620">
        <v>0</v>
      </c>
      <c r="L1620" s="8">
        <v>13977</v>
      </c>
      <c r="M1620" s="8">
        <v>13977</v>
      </c>
    </row>
    <row r="1621" spans="1:13" x14ac:dyDescent="0.25">
      <c r="A1621">
        <v>0</v>
      </c>
      <c r="B1621" s="40">
        <f t="shared" si="82"/>
        <v>43191</v>
      </c>
      <c r="C1621">
        <v>4</v>
      </c>
      <c r="D1621">
        <f t="shared" si="83"/>
        <v>2018</v>
      </c>
      <c r="E1621" t="s">
        <v>445</v>
      </c>
      <c r="F1621" t="s">
        <v>356</v>
      </c>
      <c r="G1621" t="s">
        <v>37</v>
      </c>
      <c r="H1621" t="s">
        <v>423</v>
      </c>
      <c r="I1621">
        <v>709</v>
      </c>
      <c r="J1621">
        <v>342</v>
      </c>
      <c r="K1621" s="8">
        <v>1051</v>
      </c>
      <c r="L1621" s="8">
        <v>151152</v>
      </c>
      <c r="M1621" s="8">
        <v>152203</v>
      </c>
    </row>
    <row r="1622" spans="1:13" x14ac:dyDescent="0.25">
      <c r="A1622">
        <v>0</v>
      </c>
      <c r="B1622" s="40">
        <f t="shared" si="82"/>
        <v>43191</v>
      </c>
      <c r="C1622">
        <v>4</v>
      </c>
      <c r="D1622">
        <f t="shared" si="83"/>
        <v>2018</v>
      </c>
      <c r="E1622" t="s">
        <v>445</v>
      </c>
      <c r="F1622" t="s">
        <v>356</v>
      </c>
      <c r="G1622" t="s">
        <v>37</v>
      </c>
      <c r="H1622" t="s">
        <v>424</v>
      </c>
      <c r="I1622">
        <v>1</v>
      </c>
      <c r="J1622">
        <v>0</v>
      </c>
      <c r="K1622">
        <v>1</v>
      </c>
      <c r="L1622" s="8">
        <v>43591</v>
      </c>
      <c r="M1622" s="8">
        <v>43592</v>
      </c>
    </row>
    <row r="1623" spans="1:13" x14ac:dyDescent="0.25">
      <c r="A1623">
        <v>1</v>
      </c>
      <c r="B1623" s="40">
        <f t="shared" si="82"/>
        <v>43191</v>
      </c>
      <c r="C1623">
        <v>4</v>
      </c>
      <c r="D1623">
        <f t="shared" si="83"/>
        <v>2018</v>
      </c>
      <c r="E1623" t="s">
        <v>445</v>
      </c>
      <c r="F1623" t="s">
        <v>357</v>
      </c>
      <c r="G1623" t="s">
        <v>37</v>
      </c>
      <c r="H1623" t="s">
        <v>423</v>
      </c>
      <c r="I1623">
        <v>20</v>
      </c>
      <c r="J1623">
        <v>32</v>
      </c>
      <c r="K1623">
        <v>52</v>
      </c>
      <c r="L1623" s="8">
        <v>23185</v>
      </c>
      <c r="M1623" s="8">
        <v>23237</v>
      </c>
    </row>
    <row r="1624" spans="1:13" x14ac:dyDescent="0.25">
      <c r="A1624">
        <v>1</v>
      </c>
      <c r="B1624" s="40">
        <f t="shared" si="82"/>
        <v>43191</v>
      </c>
      <c r="C1624">
        <v>4</v>
      </c>
      <c r="D1624">
        <f t="shared" si="83"/>
        <v>2018</v>
      </c>
      <c r="E1624" t="s">
        <v>445</v>
      </c>
      <c r="F1624" t="s">
        <v>357</v>
      </c>
      <c r="G1624" t="s">
        <v>37</v>
      </c>
      <c r="H1624" t="s">
        <v>424</v>
      </c>
      <c r="I1624">
        <v>0</v>
      </c>
      <c r="J1624">
        <v>0</v>
      </c>
      <c r="K1624">
        <v>0</v>
      </c>
      <c r="L1624" s="8">
        <v>8768</v>
      </c>
      <c r="M1624" s="8">
        <v>8768</v>
      </c>
    </row>
    <row r="1625" spans="1:13" x14ac:dyDescent="0.25">
      <c r="A1625">
        <v>0</v>
      </c>
      <c r="B1625" s="40">
        <f t="shared" si="82"/>
        <v>43191</v>
      </c>
      <c r="C1625">
        <v>4</v>
      </c>
      <c r="D1625">
        <f t="shared" si="83"/>
        <v>2018</v>
      </c>
      <c r="E1625" t="s">
        <v>445</v>
      </c>
      <c r="F1625" t="s">
        <v>56</v>
      </c>
      <c r="G1625" t="s">
        <v>37</v>
      </c>
      <c r="H1625" t="s">
        <v>423</v>
      </c>
      <c r="I1625">
        <v>79</v>
      </c>
      <c r="J1625">
        <v>97</v>
      </c>
      <c r="K1625">
        <v>176</v>
      </c>
      <c r="L1625" s="8">
        <v>168186</v>
      </c>
      <c r="M1625" s="8">
        <v>168362</v>
      </c>
    </row>
    <row r="1626" spans="1:13" x14ac:dyDescent="0.25">
      <c r="A1626">
        <v>0</v>
      </c>
      <c r="B1626" s="40">
        <f t="shared" si="82"/>
        <v>43191</v>
      </c>
      <c r="C1626">
        <v>4</v>
      </c>
      <c r="D1626">
        <f t="shared" si="83"/>
        <v>2018</v>
      </c>
      <c r="E1626" t="s">
        <v>445</v>
      </c>
      <c r="F1626" t="s">
        <v>56</v>
      </c>
      <c r="G1626" t="s">
        <v>37</v>
      </c>
      <c r="H1626" t="s">
        <v>424</v>
      </c>
      <c r="I1626">
        <v>0</v>
      </c>
      <c r="J1626">
        <v>0</v>
      </c>
      <c r="K1626">
        <v>0</v>
      </c>
      <c r="L1626" s="8">
        <v>60767</v>
      </c>
      <c r="M1626" s="8">
        <v>60767</v>
      </c>
    </row>
    <row r="1627" spans="1:13" x14ac:dyDescent="0.25">
      <c r="A1627">
        <v>0</v>
      </c>
      <c r="B1627" s="40">
        <f t="shared" si="82"/>
        <v>43344</v>
      </c>
      <c r="C1627">
        <v>9</v>
      </c>
      <c r="D1627">
        <f t="shared" si="83"/>
        <v>2018</v>
      </c>
      <c r="E1627" t="s">
        <v>446</v>
      </c>
      <c r="F1627" t="s">
        <v>422</v>
      </c>
      <c r="G1627" t="s">
        <v>37</v>
      </c>
      <c r="H1627" t="s">
        <v>423</v>
      </c>
      <c r="I1627">
        <v>0</v>
      </c>
      <c r="J1627">
        <v>0</v>
      </c>
      <c r="K1627">
        <v>0</v>
      </c>
      <c r="L1627">
        <v>2</v>
      </c>
      <c r="M1627">
        <v>2</v>
      </c>
    </row>
    <row r="1628" spans="1:13" x14ac:dyDescent="0.25">
      <c r="A1628">
        <v>0</v>
      </c>
      <c r="B1628" s="40">
        <f t="shared" ref="B1628:B1691" si="84">DATE(D1628,C1628,1)</f>
        <v>43344</v>
      </c>
      <c r="C1628">
        <v>9</v>
      </c>
      <c r="D1628">
        <f t="shared" ref="D1628:D1691" si="85">VALUE(RIGHT(E1628,4))</f>
        <v>2018</v>
      </c>
      <c r="E1628" t="s">
        <v>446</v>
      </c>
      <c r="F1628" t="s">
        <v>422</v>
      </c>
      <c r="G1628" t="s">
        <v>37</v>
      </c>
      <c r="H1628" t="s">
        <v>424</v>
      </c>
      <c r="I1628">
        <v>0</v>
      </c>
      <c r="J1628">
        <v>0</v>
      </c>
      <c r="K1628">
        <v>0</v>
      </c>
      <c r="L1628">
        <v>3</v>
      </c>
      <c r="M1628">
        <v>3</v>
      </c>
    </row>
    <row r="1629" spans="1:13" x14ac:dyDescent="0.25">
      <c r="A1629">
        <v>1</v>
      </c>
      <c r="B1629" s="40">
        <f t="shared" si="84"/>
        <v>43344</v>
      </c>
      <c r="C1629">
        <v>9</v>
      </c>
      <c r="D1629">
        <f t="shared" si="85"/>
        <v>2018</v>
      </c>
      <c r="E1629" t="s">
        <v>446</v>
      </c>
      <c r="F1629" t="s">
        <v>331</v>
      </c>
      <c r="G1629" t="s">
        <v>37</v>
      </c>
      <c r="H1629" t="s">
        <v>423</v>
      </c>
      <c r="I1629">
        <v>6</v>
      </c>
      <c r="J1629">
        <v>4</v>
      </c>
      <c r="K1629">
        <v>10</v>
      </c>
      <c r="L1629" s="8">
        <v>12924</v>
      </c>
      <c r="M1629" s="8">
        <v>12934</v>
      </c>
    </row>
    <row r="1630" spans="1:13" x14ac:dyDescent="0.25">
      <c r="A1630">
        <v>1</v>
      </c>
      <c r="B1630" s="40">
        <f t="shared" si="84"/>
        <v>43344</v>
      </c>
      <c r="C1630">
        <v>9</v>
      </c>
      <c r="D1630">
        <f t="shared" si="85"/>
        <v>2018</v>
      </c>
      <c r="E1630" t="s">
        <v>446</v>
      </c>
      <c r="F1630" t="s">
        <v>331</v>
      </c>
      <c r="G1630" t="s">
        <v>37</v>
      </c>
      <c r="H1630" t="s">
        <v>424</v>
      </c>
      <c r="I1630">
        <v>0</v>
      </c>
      <c r="J1630">
        <v>0</v>
      </c>
      <c r="K1630">
        <v>0</v>
      </c>
      <c r="L1630" s="8">
        <v>5340</v>
      </c>
      <c r="M1630" s="8">
        <v>5340</v>
      </c>
    </row>
    <row r="1631" spans="1:13" x14ac:dyDescent="0.25">
      <c r="A1631">
        <v>1</v>
      </c>
      <c r="B1631" s="40">
        <f t="shared" si="84"/>
        <v>43344</v>
      </c>
      <c r="C1631">
        <v>9</v>
      </c>
      <c r="D1631">
        <f t="shared" si="85"/>
        <v>2018</v>
      </c>
      <c r="E1631" t="s">
        <v>446</v>
      </c>
      <c r="F1631" t="s">
        <v>332</v>
      </c>
      <c r="G1631" t="s">
        <v>37</v>
      </c>
      <c r="H1631" t="s">
        <v>423</v>
      </c>
      <c r="I1631">
        <v>10</v>
      </c>
      <c r="J1631">
        <v>9</v>
      </c>
      <c r="K1631">
        <v>19</v>
      </c>
      <c r="L1631" s="8">
        <v>13024</v>
      </c>
      <c r="M1631" s="8">
        <v>13043</v>
      </c>
    </row>
    <row r="1632" spans="1:13" x14ac:dyDescent="0.25">
      <c r="A1632">
        <v>1</v>
      </c>
      <c r="B1632" s="40">
        <f t="shared" si="84"/>
        <v>43344</v>
      </c>
      <c r="C1632">
        <v>9</v>
      </c>
      <c r="D1632">
        <f t="shared" si="85"/>
        <v>2018</v>
      </c>
      <c r="E1632" t="s">
        <v>446</v>
      </c>
      <c r="F1632" t="s">
        <v>332</v>
      </c>
      <c r="G1632" t="s">
        <v>37</v>
      </c>
      <c r="H1632" t="s">
        <v>424</v>
      </c>
      <c r="I1632">
        <v>0</v>
      </c>
      <c r="J1632">
        <v>0</v>
      </c>
      <c r="K1632">
        <v>0</v>
      </c>
      <c r="L1632" s="8">
        <v>6859</v>
      </c>
      <c r="M1632" s="8">
        <v>6859</v>
      </c>
    </row>
    <row r="1633" spans="1:13" x14ac:dyDescent="0.25">
      <c r="A1633">
        <v>0</v>
      </c>
      <c r="B1633" s="40">
        <f t="shared" si="84"/>
        <v>43344</v>
      </c>
      <c r="C1633">
        <v>9</v>
      </c>
      <c r="D1633">
        <f t="shared" si="85"/>
        <v>2018</v>
      </c>
      <c r="E1633" t="s">
        <v>446</v>
      </c>
      <c r="F1633" t="s">
        <v>333</v>
      </c>
      <c r="G1633" t="s">
        <v>37</v>
      </c>
      <c r="H1633" t="s">
        <v>423</v>
      </c>
      <c r="I1633">
        <v>204</v>
      </c>
      <c r="J1633">
        <v>218</v>
      </c>
      <c r="K1633">
        <v>422</v>
      </c>
      <c r="L1633" s="8">
        <v>135525</v>
      </c>
      <c r="M1633" s="8">
        <v>135947</v>
      </c>
    </row>
    <row r="1634" spans="1:13" x14ac:dyDescent="0.25">
      <c r="A1634">
        <v>0</v>
      </c>
      <c r="B1634" s="40">
        <f t="shared" si="84"/>
        <v>43344</v>
      </c>
      <c r="C1634">
        <v>9</v>
      </c>
      <c r="D1634">
        <f t="shared" si="85"/>
        <v>2018</v>
      </c>
      <c r="E1634" t="s">
        <v>446</v>
      </c>
      <c r="F1634" t="s">
        <v>333</v>
      </c>
      <c r="G1634" t="s">
        <v>37</v>
      </c>
      <c r="H1634" t="s">
        <v>424</v>
      </c>
      <c r="I1634">
        <v>0</v>
      </c>
      <c r="J1634">
        <v>0</v>
      </c>
      <c r="K1634">
        <v>0</v>
      </c>
      <c r="L1634" s="8">
        <v>42711</v>
      </c>
      <c r="M1634" s="8">
        <v>42711</v>
      </c>
    </row>
    <row r="1635" spans="1:13" x14ac:dyDescent="0.25">
      <c r="A1635">
        <v>0</v>
      </c>
      <c r="B1635" s="40">
        <f t="shared" si="84"/>
        <v>43344</v>
      </c>
      <c r="C1635">
        <v>9</v>
      </c>
      <c r="D1635">
        <f t="shared" si="85"/>
        <v>2018</v>
      </c>
      <c r="E1635" t="s">
        <v>446</v>
      </c>
      <c r="F1635" t="s">
        <v>119</v>
      </c>
      <c r="G1635" t="s">
        <v>37</v>
      </c>
      <c r="H1635" t="s">
        <v>423</v>
      </c>
      <c r="I1635">
        <v>122</v>
      </c>
      <c r="J1635">
        <v>66</v>
      </c>
      <c r="K1635">
        <v>188</v>
      </c>
      <c r="L1635" s="8">
        <v>55596</v>
      </c>
      <c r="M1635" s="8">
        <v>55784</v>
      </c>
    </row>
    <row r="1636" spans="1:13" x14ac:dyDescent="0.25">
      <c r="A1636">
        <v>0</v>
      </c>
      <c r="B1636" s="40">
        <f t="shared" si="84"/>
        <v>43344</v>
      </c>
      <c r="C1636">
        <v>9</v>
      </c>
      <c r="D1636">
        <f t="shared" si="85"/>
        <v>2018</v>
      </c>
      <c r="E1636" t="s">
        <v>446</v>
      </c>
      <c r="F1636" t="s">
        <v>119</v>
      </c>
      <c r="G1636" t="s">
        <v>37</v>
      </c>
      <c r="H1636" t="s">
        <v>424</v>
      </c>
      <c r="I1636">
        <v>0</v>
      </c>
      <c r="J1636">
        <v>0</v>
      </c>
      <c r="K1636">
        <v>0</v>
      </c>
      <c r="L1636" s="8">
        <v>22735</v>
      </c>
      <c r="M1636" s="8">
        <v>22735</v>
      </c>
    </row>
    <row r="1637" spans="1:13" x14ac:dyDescent="0.25">
      <c r="A1637">
        <v>0</v>
      </c>
      <c r="B1637" s="40">
        <f t="shared" si="84"/>
        <v>43344</v>
      </c>
      <c r="C1637">
        <v>9</v>
      </c>
      <c r="D1637">
        <f t="shared" si="85"/>
        <v>2018</v>
      </c>
      <c r="E1637" t="s">
        <v>446</v>
      </c>
      <c r="F1637" t="s">
        <v>334</v>
      </c>
      <c r="G1637" t="s">
        <v>37</v>
      </c>
      <c r="H1637" t="s">
        <v>423</v>
      </c>
      <c r="I1637">
        <v>143</v>
      </c>
      <c r="J1637">
        <v>131</v>
      </c>
      <c r="K1637">
        <v>274</v>
      </c>
      <c r="L1637" s="8">
        <v>51602</v>
      </c>
      <c r="M1637" s="8">
        <v>51876</v>
      </c>
    </row>
    <row r="1638" spans="1:13" x14ac:dyDescent="0.25">
      <c r="A1638">
        <v>0</v>
      </c>
      <c r="B1638" s="40">
        <f t="shared" si="84"/>
        <v>43344</v>
      </c>
      <c r="C1638">
        <v>9</v>
      </c>
      <c r="D1638">
        <f t="shared" si="85"/>
        <v>2018</v>
      </c>
      <c r="E1638" t="s">
        <v>446</v>
      </c>
      <c r="F1638" t="s">
        <v>334</v>
      </c>
      <c r="G1638" t="s">
        <v>37</v>
      </c>
      <c r="H1638" t="s">
        <v>424</v>
      </c>
      <c r="I1638">
        <v>0</v>
      </c>
      <c r="J1638">
        <v>0</v>
      </c>
      <c r="K1638">
        <v>0</v>
      </c>
      <c r="L1638" s="8">
        <v>22224</v>
      </c>
      <c r="M1638" s="8">
        <v>22224</v>
      </c>
    </row>
    <row r="1639" spans="1:13" x14ac:dyDescent="0.25">
      <c r="A1639">
        <v>0</v>
      </c>
      <c r="B1639" s="40">
        <f t="shared" si="84"/>
        <v>43344</v>
      </c>
      <c r="C1639">
        <v>9</v>
      </c>
      <c r="D1639">
        <f t="shared" si="85"/>
        <v>2018</v>
      </c>
      <c r="E1639" t="s">
        <v>446</v>
      </c>
      <c r="F1639" t="s">
        <v>335</v>
      </c>
      <c r="G1639" t="s">
        <v>37</v>
      </c>
      <c r="H1639" t="s">
        <v>423</v>
      </c>
      <c r="I1639" s="8">
        <v>1213</v>
      </c>
      <c r="J1639">
        <v>815</v>
      </c>
      <c r="K1639" s="8">
        <v>2028</v>
      </c>
      <c r="L1639" s="8">
        <v>316413</v>
      </c>
      <c r="M1639" s="8">
        <v>318441</v>
      </c>
    </row>
    <row r="1640" spans="1:13" x14ac:dyDescent="0.25">
      <c r="A1640">
        <v>0</v>
      </c>
      <c r="B1640" s="40">
        <f t="shared" si="84"/>
        <v>43344</v>
      </c>
      <c r="C1640">
        <v>9</v>
      </c>
      <c r="D1640">
        <f t="shared" si="85"/>
        <v>2018</v>
      </c>
      <c r="E1640" t="s">
        <v>446</v>
      </c>
      <c r="F1640" t="s">
        <v>335</v>
      </c>
      <c r="G1640" t="s">
        <v>37</v>
      </c>
      <c r="H1640" t="s">
        <v>424</v>
      </c>
      <c r="I1640">
        <v>0</v>
      </c>
      <c r="J1640">
        <v>0</v>
      </c>
      <c r="K1640">
        <v>0</v>
      </c>
      <c r="L1640" s="8">
        <v>81685</v>
      </c>
      <c r="M1640" s="8">
        <v>81685</v>
      </c>
    </row>
    <row r="1641" spans="1:13" x14ac:dyDescent="0.25">
      <c r="A1641">
        <v>0</v>
      </c>
      <c r="B1641" s="40">
        <f t="shared" si="84"/>
        <v>43344</v>
      </c>
      <c r="C1641">
        <v>9</v>
      </c>
      <c r="D1641">
        <f t="shared" si="85"/>
        <v>2018</v>
      </c>
      <c r="E1641" t="s">
        <v>446</v>
      </c>
      <c r="F1641" t="s">
        <v>44</v>
      </c>
      <c r="G1641" t="s">
        <v>37</v>
      </c>
      <c r="H1641" t="s">
        <v>423</v>
      </c>
      <c r="I1641">
        <v>2</v>
      </c>
      <c r="J1641">
        <v>2</v>
      </c>
      <c r="K1641">
        <v>4</v>
      </c>
      <c r="L1641" s="8">
        <v>2479</v>
      </c>
      <c r="M1641" s="8">
        <v>2483</v>
      </c>
    </row>
    <row r="1642" spans="1:13" x14ac:dyDescent="0.25">
      <c r="A1642">
        <v>0</v>
      </c>
      <c r="B1642" s="40">
        <f t="shared" si="84"/>
        <v>43344</v>
      </c>
      <c r="C1642">
        <v>9</v>
      </c>
      <c r="D1642">
        <f t="shared" si="85"/>
        <v>2018</v>
      </c>
      <c r="E1642" t="s">
        <v>446</v>
      </c>
      <c r="F1642" t="s">
        <v>44</v>
      </c>
      <c r="G1642" t="s">
        <v>37</v>
      </c>
      <c r="H1642" t="s">
        <v>424</v>
      </c>
      <c r="I1642">
        <v>0</v>
      </c>
      <c r="J1642">
        <v>0</v>
      </c>
      <c r="K1642">
        <v>0</v>
      </c>
      <c r="L1642" s="8">
        <v>1600</v>
      </c>
      <c r="M1642" s="8">
        <v>1600</v>
      </c>
    </row>
    <row r="1643" spans="1:13" x14ac:dyDescent="0.25">
      <c r="A1643">
        <v>0</v>
      </c>
      <c r="B1643" s="40">
        <f t="shared" si="84"/>
        <v>43344</v>
      </c>
      <c r="C1643">
        <v>9</v>
      </c>
      <c r="D1643">
        <f t="shared" si="85"/>
        <v>2018</v>
      </c>
      <c r="E1643" t="s">
        <v>446</v>
      </c>
      <c r="F1643" t="s">
        <v>336</v>
      </c>
      <c r="G1643" t="s">
        <v>37</v>
      </c>
      <c r="H1643" t="s">
        <v>423</v>
      </c>
      <c r="I1643">
        <v>78</v>
      </c>
      <c r="J1643">
        <v>96</v>
      </c>
      <c r="K1643">
        <v>174</v>
      </c>
      <c r="L1643" s="8">
        <v>73391</v>
      </c>
      <c r="M1643" s="8">
        <v>73565</v>
      </c>
    </row>
    <row r="1644" spans="1:13" x14ac:dyDescent="0.25">
      <c r="A1644">
        <v>0</v>
      </c>
      <c r="B1644" s="40">
        <f t="shared" si="84"/>
        <v>43344</v>
      </c>
      <c r="C1644">
        <v>9</v>
      </c>
      <c r="D1644">
        <f t="shared" si="85"/>
        <v>2018</v>
      </c>
      <c r="E1644" t="s">
        <v>446</v>
      </c>
      <c r="F1644" t="s">
        <v>336</v>
      </c>
      <c r="G1644" t="s">
        <v>37</v>
      </c>
      <c r="H1644" t="s">
        <v>424</v>
      </c>
      <c r="I1644">
        <v>0</v>
      </c>
      <c r="J1644">
        <v>0</v>
      </c>
      <c r="K1644">
        <v>0</v>
      </c>
      <c r="L1644" s="8">
        <v>29496</v>
      </c>
      <c r="M1644" s="8">
        <v>29496</v>
      </c>
    </row>
    <row r="1645" spans="1:13" x14ac:dyDescent="0.25">
      <c r="A1645">
        <v>0</v>
      </c>
      <c r="B1645" s="40">
        <f t="shared" si="84"/>
        <v>43344</v>
      </c>
      <c r="C1645">
        <v>9</v>
      </c>
      <c r="D1645">
        <f t="shared" si="85"/>
        <v>2018</v>
      </c>
      <c r="E1645" t="s">
        <v>446</v>
      </c>
      <c r="F1645" t="s">
        <v>125</v>
      </c>
      <c r="G1645" t="s">
        <v>37</v>
      </c>
      <c r="H1645" t="s">
        <v>423</v>
      </c>
      <c r="I1645">
        <v>52</v>
      </c>
      <c r="J1645">
        <v>31</v>
      </c>
      <c r="K1645">
        <v>83</v>
      </c>
      <c r="L1645" s="8">
        <v>28601</v>
      </c>
      <c r="M1645" s="8">
        <v>28684</v>
      </c>
    </row>
    <row r="1646" spans="1:13" x14ac:dyDescent="0.25">
      <c r="A1646">
        <v>0</v>
      </c>
      <c r="B1646" s="40">
        <f t="shared" si="84"/>
        <v>43344</v>
      </c>
      <c r="C1646">
        <v>9</v>
      </c>
      <c r="D1646">
        <f t="shared" si="85"/>
        <v>2018</v>
      </c>
      <c r="E1646" t="s">
        <v>446</v>
      </c>
      <c r="F1646" t="s">
        <v>125</v>
      </c>
      <c r="G1646" t="s">
        <v>37</v>
      </c>
      <c r="H1646" t="s">
        <v>424</v>
      </c>
      <c r="I1646">
        <v>0</v>
      </c>
      <c r="J1646">
        <v>0</v>
      </c>
      <c r="K1646">
        <v>0</v>
      </c>
      <c r="L1646" s="8">
        <v>12531</v>
      </c>
      <c r="M1646" s="8">
        <v>12531</v>
      </c>
    </row>
    <row r="1647" spans="1:13" x14ac:dyDescent="0.25">
      <c r="A1647">
        <v>1</v>
      </c>
      <c r="B1647" s="40">
        <f t="shared" si="84"/>
        <v>43344</v>
      </c>
      <c r="C1647">
        <v>9</v>
      </c>
      <c r="D1647">
        <f t="shared" si="85"/>
        <v>2018</v>
      </c>
      <c r="E1647" t="s">
        <v>446</v>
      </c>
      <c r="F1647" t="s">
        <v>337</v>
      </c>
      <c r="G1647" t="s">
        <v>37</v>
      </c>
      <c r="H1647" t="s">
        <v>423</v>
      </c>
      <c r="I1647">
        <v>2</v>
      </c>
      <c r="J1647">
        <v>2</v>
      </c>
      <c r="K1647">
        <v>4</v>
      </c>
      <c r="L1647" s="8">
        <v>4665</v>
      </c>
      <c r="M1647" s="8">
        <v>4669</v>
      </c>
    </row>
    <row r="1648" spans="1:13" x14ac:dyDescent="0.25">
      <c r="A1648">
        <v>1</v>
      </c>
      <c r="B1648" s="40">
        <f t="shared" si="84"/>
        <v>43344</v>
      </c>
      <c r="C1648">
        <v>9</v>
      </c>
      <c r="D1648">
        <f t="shared" si="85"/>
        <v>2018</v>
      </c>
      <c r="E1648" t="s">
        <v>446</v>
      </c>
      <c r="F1648" t="s">
        <v>337</v>
      </c>
      <c r="G1648" t="s">
        <v>37</v>
      </c>
      <c r="H1648" t="s">
        <v>424</v>
      </c>
      <c r="I1648">
        <v>0</v>
      </c>
      <c r="J1648">
        <v>0</v>
      </c>
      <c r="K1648">
        <v>0</v>
      </c>
      <c r="L1648" s="8">
        <v>3808</v>
      </c>
      <c r="M1648" s="8">
        <v>3808</v>
      </c>
    </row>
    <row r="1649" spans="1:13" x14ac:dyDescent="0.25">
      <c r="A1649">
        <v>0</v>
      </c>
      <c r="B1649" s="40">
        <f t="shared" si="84"/>
        <v>43344</v>
      </c>
      <c r="C1649">
        <v>9</v>
      </c>
      <c r="D1649">
        <f t="shared" si="85"/>
        <v>2018</v>
      </c>
      <c r="E1649" t="s">
        <v>446</v>
      </c>
      <c r="F1649" t="s">
        <v>105</v>
      </c>
      <c r="G1649" t="s">
        <v>37</v>
      </c>
      <c r="H1649" t="s">
        <v>423</v>
      </c>
      <c r="I1649">
        <v>52</v>
      </c>
      <c r="J1649">
        <v>63</v>
      </c>
      <c r="K1649">
        <v>115</v>
      </c>
      <c r="L1649" s="8">
        <v>60014</v>
      </c>
      <c r="M1649" s="8">
        <v>60129</v>
      </c>
    </row>
    <row r="1650" spans="1:13" x14ac:dyDescent="0.25">
      <c r="A1650">
        <v>0</v>
      </c>
      <c r="B1650" s="40">
        <f t="shared" si="84"/>
        <v>43344</v>
      </c>
      <c r="C1650">
        <v>9</v>
      </c>
      <c r="D1650">
        <f t="shared" si="85"/>
        <v>2018</v>
      </c>
      <c r="E1650" t="s">
        <v>446</v>
      </c>
      <c r="F1650" t="s">
        <v>105</v>
      </c>
      <c r="G1650" t="s">
        <v>37</v>
      </c>
      <c r="H1650" t="s">
        <v>424</v>
      </c>
      <c r="I1650">
        <v>0</v>
      </c>
      <c r="J1650">
        <v>0</v>
      </c>
      <c r="K1650">
        <v>0</v>
      </c>
      <c r="L1650" s="8">
        <v>19648</v>
      </c>
      <c r="M1650" s="8">
        <v>19648</v>
      </c>
    </row>
    <row r="1651" spans="1:13" x14ac:dyDescent="0.25">
      <c r="A1651">
        <v>0</v>
      </c>
      <c r="B1651" s="40">
        <f t="shared" si="84"/>
        <v>43344</v>
      </c>
      <c r="C1651">
        <v>9</v>
      </c>
      <c r="D1651">
        <f t="shared" si="85"/>
        <v>2018</v>
      </c>
      <c r="E1651" t="s">
        <v>446</v>
      </c>
      <c r="F1651" t="s">
        <v>338</v>
      </c>
      <c r="G1651" t="s">
        <v>37</v>
      </c>
      <c r="H1651" t="s">
        <v>423</v>
      </c>
      <c r="I1651">
        <v>1</v>
      </c>
      <c r="J1651">
        <v>1</v>
      </c>
      <c r="K1651">
        <v>2</v>
      </c>
      <c r="L1651" s="8">
        <v>1389</v>
      </c>
      <c r="M1651" s="8">
        <v>1391</v>
      </c>
    </row>
    <row r="1652" spans="1:13" x14ac:dyDescent="0.25">
      <c r="A1652">
        <v>0</v>
      </c>
      <c r="B1652" s="40">
        <f t="shared" si="84"/>
        <v>43344</v>
      </c>
      <c r="C1652">
        <v>9</v>
      </c>
      <c r="D1652">
        <f t="shared" si="85"/>
        <v>2018</v>
      </c>
      <c r="E1652" t="s">
        <v>446</v>
      </c>
      <c r="F1652" t="s">
        <v>338</v>
      </c>
      <c r="G1652" t="s">
        <v>37</v>
      </c>
      <c r="H1652" t="s">
        <v>424</v>
      </c>
      <c r="I1652">
        <v>0</v>
      </c>
      <c r="J1652">
        <v>0</v>
      </c>
      <c r="K1652">
        <v>0</v>
      </c>
      <c r="L1652" s="8">
        <v>1020</v>
      </c>
      <c r="M1652" s="8">
        <v>1020</v>
      </c>
    </row>
    <row r="1653" spans="1:13" x14ac:dyDescent="0.25">
      <c r="A1653">
        <v>0</v>
      </c>
      <c r="B1653" s="40">
        <f t="shared" si="84"/>
        <v>43344</v>
      </c>
      <c r="C1653">
        <v>9</v>
      </c>
      <c r="D1653">
        <f t="shared" si="85"/>
        <v>2018</v>
      </c>
      <c r="E1653" t="s">
        <v>446</v>
      </c>
      <c r="F1653" t="s">
        <v>339</v>
      </c>
      <c r="G1653" t="s">
        <v>37</v>
      </c>
      <c r="H1653" t="s">
        <v>423</v>
      </c>
      <c r="I1653">
        <v>36</v>
      </c>
      <c r="J1653">
        <v>60</v>
      </c>
      <c r="K1653">
        <v>96</v>
      </c>
      <c r="L1653" s="8">
        <v>66263</v>
      </c>
      <c r="M1653" s="8">
        <v>66359</v>
      </c>
    </row>
    <row r="1654" spans="1:13" x14ac:dyDescent="0.25">
      <c r="A1654">
        <v>0</v>
      </c>
      <c r="B1654" s="40">
        <f t="shared" si="84"/>
        <v>43344</v>
      </c>
      <c r="C1654">
        <v>9</v>
      </c>
      <c r="D1654">
        <f t="shared" si="85"/>
        <v>2018</v>
      </c>
      <c r="E1654" t="s">
        <v>446</v>
      </c>
      <c r="F1654" t="s">
        <v>339</v>
      </c>
      <c r="G1654" t="s">
        <v>37</v>
      </c>
      <c r="H1654" t="s">
        <v>424</v>
      </c>
      <c r="I1654">
        <v>0</v>
      </c>
      <c r="J1654">
        <v>0</v>
      </c>
      <c r="K1654">
        <v>0</v>
      </c>
      <c r="L1654" s="8">
        <v>27380</v>
      </c>
      <c r="M1654" s="8">
        <v>27380</v>
      </c>
    </row>
    <row r="1655" spans="1:13" x14ac:dyDescent="0.25">
      <c r="A1655">
        <v>0</v>
      </c>
      <c r="B1655" s="40">
        <f t="shared" si="84"/>
        <v>43344</v>
      </c>
      <c r="C1655">
        <v>9</v>
      </c>
      <c r="D1655">
        <f t="shared" si="85"/>
        <v>2018</v>
      </c>
      <c r="E1655" t="s">
        <v>446</v>
      </c>
      <c r="F1655" t="s">
        <v>425</v>
      </c>
      <c r="G1655" t="s">
        <v>37</v>
      </c>
      <c r="H1655" t="s">
        <v>423</v>
      </c>
      <c r="I1655">
        <v>73</v>
      </c>
      <c r="J1655">
        <v>77</v>
      </c>
      <c r="K1655">
        <v>150</v>
      </c>
      <c r="L1655" s="8">
        <v>48786</v>
      </c>
      <c r="M1655" s="8">
        <v>48936</v>
      </c>
    </row>
    <row r="1656" spans="1:13" x14ac:dyDescent="0.25">
      <c r="A1656">
        <v>0</v>
      </c>
      <c r="B1656" s="40">
        <f t="shared" si="84"/>
        <v>43344</v>
      </c>
      <c r="C1656">
        <v>9</v>
      </c>
      <c r="D1656">
        <f t="shared" si="85"/>
        <v>2018</v>
      </c>
      <c r="E1656" t="s">
        <v>446</v>
      </c>
      <c r="F1656" t="s">
        <v>425</v>
      </c>
      <c r="G1656" t="s">
        <v>37</v>
      </c>
      <c r="H1656" t="s">
        <v>424</v>
      </c>
      <c r="I1656">
        <v>0</v>
      </c>
      <c r="J1656">
        <v>0</v>
      </c>
      <c r="K1656">
        <v>0</v>
      </c>
      <c r="L1656" s="8">
        <v>21127</v>
      </c>
      <c r="M1656" s="8">
        <v>21127</v>
      </c>
    </row>
    <row r="1657" spans="1:13" x14ac:dyDescent="0.25">
      <c r="A1657">
        <v>0</v>
      </c>
      <c r="B1657" s="40">
        <f t="shared" si="84"/>
        <v>43344</v>
      </c>
      <c r="C1657">
        <v>9</v>
      </c>
      <c r="D1657">
        <f t="shared" si="85"/>
        <v>2018</v>
      </c>
      <c r="E1657" t="s">
        <v>446</v>
      </c>
      <c r="F1657" t="s">
        <v>341</v>
      </c>
      <c r="G1657" t="s">
        <v>37</v>
      </c>
      <c r="H1657" t="s">
        <v>423</v>
      </c>
      <c r="I1657">
        <v>248</v>
      </c>
      <c r="J1657">
        <v>227</v>
      </c>
      <c r="K1657">
        <v>475</v>
      </c>
      <c r="L1657" s="8">
        <v>65684</v>
      </c>
      <c r="M1657" s="8">
        <v>66159</v>
      </c>
    </row>
    <row r="1658" spans="1:13" x14ac:dyDescent="0.25">
      <c r="A1658">
        <v>0</v>
      </c>
      <c r="B1658" s="40">
        <f t="shared" si="84"/>
        <v>43344</v>
      </c>
      <c r="C1658">
        <v>9</v>
      </c>
      <c r="D1658">
        <f t="shared" si="85"/>
        <v>2018</v>
      </c>
      <c r="E1658" t="s">
        <v>446</v>
      </c>
      <c r="F1658" t="s">
        <v>341</v>
      </c>
      <c r="G1658" t="s">
        <v>37</v>
      </c>
      <c r="H1658" t="s">
        <v>424</v>
      </c>
      <c r="I1658">
        <v>0</v>
      </c>
      <c r="J1658">
        <v>0</v>
      </c>
      <c r="K1658">
        <v>0</v>
      </c>
      <c r="L1658" s="8">
        <v>22048</v>
      </c>
      <c r="M1658" s="8">
        <v>22048</v>
      </c>
    </row>
    <row r="1659" spans="1:13" x14ac:dyDescent="0.25">
      <c r="A1659">
        <v>0</v>
      </c>
      <c r="B1659" s="40">
        <f t="shared" si="84"/>
        <v>43344</v>
      </c>
      <c r="C1659">
        <v>9</v>
      </c>
      <c r="D1659">
        <f t="shared" si="85"/>
        <v>2018</v>
      </c>
      <c r="E1659" t="s">
        <v>446</v>
      </c>
      <c r="F1659" t="s">
        <v>126</v>
      </c>
      <c r="G1659" t="s">
        <v>37</v>
      </c>
      <c r="H1659" t="s">
        <v>423</v>
      </c>
      <c r="I1659">
        <v>172</v>
      </c>
      <c r="J1659">
        <v>110</v>
      </c>
      <c r="K1659">
        <v>282</v>
      </c>
      <c r="L1659" s="8">
        <v>25592</v>
      </c>
      <c r="M1659" s="8">
        <v>25874</v>
      </c>
    </row>
    <row r="1660" spans="1:13" x14ac:dyDescent="0.25">
      <c r="A1660">
        <v>0</v>
      </c>
      <c r="B1660" s="40">
        <f t="shared" si="84"/>
        <v>43344</v>
      </c>
      <c r="C1660">
        <v>9</v>
      </c>
      <c r="D1660">
        <f t="shared" si="85"/>
        <v>2018</v>
      </c>
      <c r="E1660" t="s">
        <v>446</v>
      </c>
      <c r="F1660" t="s">
        <v>126</v>
      </c>
      <c r="G1660" t="s">
        <v>37</v>
      </c>
      <c r="H1660" t="s">
        <v>424</v>
      </c>
      <c r="I1660">
        <v>0</v>
      </c>
      <c r="J1660">
        <v>0</v>
      </c>
      <c r="K1660">
        <v>0</v>
      </c>
      <c r="L1660" s="8">
        <v>10036</v>
      </c>
      <c r="M1660" s="8">
        <v>10036</v>
      </c>
    </row>
    <row r="1661" spans="1:13" x14ac:dyDescent="0.25">
      <c r="A1661">
        <v>0</v>
      </c>
      <c r="B1661" s="40">
        <f t="shared" si="84"/>
        <v>43344</v>
      </c>
      <c r="C1661">
        <v>9</v>
      </c>
      <c r="D1661">
        <f t="shared" si="85"/>
        <v>2018</v>
      </c>
      <c r="E1661" t="s">
        <v>446</v>
      </c>
      <c r="F1661" t="s">
        <v>342</v>
      </c>
      <c r="G1661" t="s">
        <v>37</v>
      </c>
      <c r="H1661" t="s">
        <v>423</v>
      </c>
      <c r="I1661" s="8">
        <v>14612</v>
      </c>
      <c r="J1661" s="8">
        <v>6250</v>
      </c>
      <c r="K1661" s="8">
        <v>20862</v>
      </c>
      <c r="L1661" s="8">
        <v>1385618</v>
      </c>
      <c r="M1661" s="8">
        <v>1406480</v>
      </c>
    </row>
    <row r="1662" spans="1:13" x14ac:dyDescent="0.25">
      <c r="A1662">
        <v>0</v>
      </c>
      <c r="B1662" s="40">
        <f t="shared" si="84"/>
        <v>43344</v>
      </c>
      <c r="C1662">
        <v>9</v>
      </c>
      <c r="D1662">
        <f t="shared" si="85"/>
        <v>2018</v>
      </c>
      <c r="E1662" t="s">
        <v>446</v>
      </c>
      <c r="F1662" t="s">
        <v>342</v>
      </c>
      <c r="G1662" t="s">
        <v>37</v>
      </c>
      <c r="H1662" t="s">
        <v>424</v>
      </c>
      <c r="I1662">
        <v>8</v>
      </c>
      <c r="J1662">
        <v>1</v>
      </c>
      <c r="K1662">
        <v>9</v>
      </c>
      <c r="L1662" s="8">
        <v>185511</v>
      </c>
      <c r="M1662" s="8">
        <v>185520</v>
      </c>
    </row>
    <row r="1663" spans="1:13" x14ac:dyDescent="0.25">
      <c r="A1663">
        <v>0</v>
      </c>
      <c r="B1663" s="40">
        <f t="shared" si="84"/>
        <v>43344</v>
      </c>
      <c r="C1663">
        <v>9</v>
      </c>
      <c r="D1663">
        <f t="shared" si="85"/>
        <v>2018</v>
      </c>
      <c r="E1663" t="s">
        <v>446</v>
      </c>
      <c r="F1663" t="s">
        <v>343</v>
      </c>
      <c r="G1663" t="s">
        <v>37</v>
      </c>
      <c r="H1663" t="s">
        <v>423</v>
      </c>
      <c r="I1663">
        <v>933</v>
      </c>
      <c r="J1663">
        <v>523</v>
      </c>
      <c r="K1663" s="8">
        <v>1456</v>
      </c>
      <c r="L1663" s="8">
        <v>185255</v>
      </c>
      <c r="M1663" s="8">
        <v>186711</v>
      </c>
    </row>
    <row r="1664" spans="1:13" x14ac:dyDescent="0.25">
      <c r="A1664">
        <v>0</v>
      </c>
      <c r="B1664" s="40">
        <f t="shared" si="84"/>
        <v>43344</v>
      </c>
      <c r="C1664">
        <v>9</v>
      </c>
      <c r="D1664">
        <f t="shared" si="85"/>
        <v>2018</v>
      </c>
      <c r="E1664" t="s">
        <v>446</v>
      </c>
      <c r="F1664" t="s">
        <v>343</v>
      </c>
      <c r="G1664" t="s">
        <v>37</v>
      </c>
      <c r="H1664" t="s">
        <v>424</v>
      </c>
      <c r="I1664">
        <v>1</v>
      </c>
      <c r="J1664">
        <v>0</v>
      </c>
      <c r="K1664">
        <v>1</v>
      </c>
      <c r="L1664" s="8">
        <v>55292</v>
      </c>
      <c r="M1664" s="8">
        <v>55293</v>
      </c>
    </row>
    <row r="1665" spans="1:13" x14ac:dyDescent="0.25">
      <c r="A1665">
        <v>0</v>
      </c>
      <c r="B1665" s="40">
        <f t="shared" si="84"/>
        <v>43344</v>
      </c>
      <c r="C1665">
        <v>9</v>
      </c>
      <c r="D1665">
        <f t="shared" si="85"/>
        <v>2018</v>
      </c>
      <c r="E1665" t="s">
        <v>446</v>
      </c>
      <c r="F1665" t="s">
        <v>344</v>
      </c>
      <c r="G1665" t="s">
        <v>37</v>
      </c>
      <c r="H1665" t="s">
        <v>423</v>
      </c>
      <c r="I1665">
        <v>66</v>
      </c>
      <c r="J1665">
        <v>39</v>
      </c>
      <c r="K1665">
        <v>105</v>
      </c>
      <c r="L1665" s="8">
        <v>30791</v>
      </c>
      <c r="M1665" s="8">
        <v>30896</v>
      </c>
    </row>
    <row r="1666" spans="1:13" x14ac:dyDescent="0.25">
      <c r="A1666">
        <v>0</v>
      </c>
      <c r="B1666" s="40">
        <f t="shared" si="84"/>
        <v>43344</v>
      </c>
      <c r="C1666">
        <v>9</v>
      </c>
      <c r="D1666">
        <f t="shared" si="85"/>
        <v>2018</v>
      </c>
      <c r="E1666" t="s">
        <v>446</v>
      </c>
      <c r="F1666" t="s">
        <v>344</v>
      </c>
      <c r="G1666" t="s">
        <v>37</v>
      </c>
      <c r="H1666" t="s">
        <v>424</v>
      </c>
      <c r="I1666">
        <v>0</v>
      </c>
      <c r="J1666">
        <v>0</v>
      </c>
      <c r="K1666">
        <v>0</v>
      </c>
      <c r="L1666" s="8">
        <v>15010</v>
      </c>
      <c r="M1666" s="8">
        <v>15010</v>
      </c>
    </row>
    <row r="1667" spans="1:13" x14ac:dyDescent="0.25">
      <c r="A1667">
        <v>0</v>
      </c>
      <c r="B1667" s="40">
        <f t="shared" si="84"/>
        <v>43344</v>
      </c>
      <c r="C1667">
        <v>9</v>
      </c>
      <c r="D1667">
        <f t="shared" si="85"/>
        <v>2018</v>
      </c>
      <c r="E1667" t="s">
        <v>446</v>
      </c>
      <c r="F1667" t="s">
        <v>345</v>
      </c>
      <c r="G1667" t="s">
        <v>37</v>
      </c>
      <c r="H1667" t="s">
        <v>423</v>
      </c>
      <c r="I1667">
        <v>29</v>
      </c>
      <c r="J1667">
        <v>34</v>
      </c>
      <c r="K1667">
        <v>63</v>
      </c>
      <c r="L1667" s="8">
        <v>15857</v>
      </c>
      <c r="M1667" s="8">
        <v>15920</v>
      </c>
    </row>
    <row r="1668" spans="1:13" x14ac:dyDescent="0.25">
      <c r="A1668">
        <v>0</v>
      </c>
      <c r="B1668" s="40">
        <f t="shared" si="84"/>
        <v>43344</v>
      </c>
      <c r="C1668">
        <v>9</v>
      </c>
      <c r="D1668">
        <f t="shared" si="85"/>
        <v>2018</v>
      </c>
      <c r="E1668" t="s">
        <v>446</v>
      </c>
      <c r="F1668" t="s">
        <v>345</v>
      </c>
      <c r="G1668" t="s">
        <v>37</v>
      </c>
      <c r="H1668" t="s">
        <v>424</v>
      </c>
      <c r="I1668">
        <v>0</v>
      </c>
      <c r="J1668">
        <v>0</v>
      </c>
      <c r="K1668">
        <v>0</v>
      </c>
      <c r="L1668" s="8">
        <v>8497</v>
      </c>
      <c r="M1668" s="8">
        <v>8497</v>
      </c>
    </row>
    <row r="1669" spans="1:13" x14ac:dyDescent="0.25">
      <c r="A1669">
        <v>0</v>
      </c>
      <c r="B1669" s="40">
        <f t="shared" si="84"/>
        <v>43344</v>
      </c>
      <c r="C1669">
        <v>9</v>
      </c>
      <c r="D1669">
        <f t="shared" si="85"/>
        <v>2018</v>
      </c>
      <c r="E1669" t="s">
        <v>446</v>
      </c>
      <c r="F1669" t="s">
        <v>346</v>
      </c>
      <c r="G1669" t="s">
        <v>37</v>
      </c>
      <c r="H1669" t="s">
        <v>423</v>
      </c>
      <c r="I1669">
        <v>94</v>
      </c>
      <c r="J1669">
        <v>77</v>
      </c>
      <c r="K1669">
        <v>171</v>
      </c>
      <c r="L1669" s="8">
        <v>60010</v>
      </c>
      <c r="M1669" s="8">
        <v>60181</v>
      </c>
    </row>
    <row r="1670" spans="1:13" x14ac:dyDescent="0.25">
      <c r="A1670">
        <v>0</v>
      </c>
      <c r="B1670" s="40">
        <f t="shared" si="84"/>
        <v>43344</v>
      </c>
      <c r="C1670">
        <v>9</v>
      </c>
      <c r="D1670">
        <f t="shared" si="85"/>
        <v>2018</v>
      </c>
      <c r="E1670" t="s">
        <v>446</v>
      </c>
      <c r="F1670" t="s">
        <v>346</v>
      </c>
      <c r="G1670" t="s">
        <v>37</v>
      </c>
      <c r="H1670" t="s">
        <v>424</v>
      </c>
      <c r="I1670">
        <v>0</v>
      </c>
      <c r="J1670">
        <v>0</v>
      </c>
      <c r="K1670">
        <v>0</v>
      </c>
      <c r="L1670" s="8">
        <v>26779</v>
      </c>
      <c r="M1670" s="8">
        <v>26779</v>
      </c>
    </row>
    <row r="1671" spans="1:13" x14ac:dyDescent="0.25">
      <c r="A1671">
        <v>1</v>
      </c>
      <c r="B1671" s="40">
        <f t="shared" si="84"/>
        <v>43344</v>
      </c>
      <c r="C1671">
        <v>9</v>
      </c>
      <c r="D1671">
        <f t="shared" si="85"/>
        <v>2018</v>
      </c>
      <c r="E1671" t="s">
        <v>446</v>
      </c>
      <c r="F1671" t="s">
        <v>53</v>
      </c>
      <c r="G1671" t="s">
        <v>37</v>
      </c>
      <c r="H1671" t="s">
        <v>423</v>
      </c>
      <c r="I1671">
        <v>6</v>
      </c>
      <c r="J1671">
        <v>8</v>
      </c>
      <c r="K1671">
        <v>14</v>
      </c>
      <c r="L1671" s="8">
        <v>8178</v>
      </c>
      <c r="M1671" s="8">
        <v>8192</v>
      </c>
    </row>
    <row r="1672" spans="1:13" x14ac:dyDescent="0.25">
      <c r="A1672">
        <v>1</v>
      </c>
      <c r="B1672" s="40">
        <f t="shared" si="84"/>
        <v>43344</v>
      </c>
      <c r="C1672">
        <v>9</v>
      </c>
      <c r="D1672">
        <f t="shared" si="85"/>
        <v>2018</v>
      </c>
      <c r="E1672" t="s">
        <v>446</v>
      </c>
      <c r="F1672" t="s">
        <v>53</v>
      </c>
      <c r="G1672" t="s">
        <v>37</v>
      </c>
      <c r="H1672" t="s">
        <v>424</v>
      </c>
      <c r="I1672">
        <v>0</v>
      </c>
      <c r="J1672">
        <v>0</v>
      </c>
      <c r="K1672">
        <v>0</v>
      </c>
      <c r="L1672" s="8">
        <v>4824</v>
      </c>
      <c r="M1672" s="8">
        <v>4824</v>
      </c>
    </row>
    <row r="1673" spans="1:13" x14ac:dyDescent="0.25">
      <c r="A1673">
        <v>0</v>
      </c>
      <c r="B1673" s="40">
        <f t="shared" si="84"/>
        <v>43344</v>
      </c>
      <c r="C1673">
        <v>9</v>
      </c>
      <c r="D1673">
        <f t="shared" si="85"/>
        <v>2018</v>
      </c>
      <c r="E1673" t="s">
        <v>446</v>
      </c>
      <c r="F1673" t="s">
        <v>347</v>
      </c>
      <c r="G1673" t="s">
        <v>37</v>
      </c>
      <c r="H1673" t="s">
        <v>423</v>
      </c>
      <c r="I1673">
        <v>117</v>
      </c>
      <c r="J1673">
        <v>98</v>
      </c>
      <c r="K1673">
        <v>215</v>
      </c>
      <c r="L1673" s="8">
        <v>48165</v>
      </c>
      <c r="M1673" s="8">
        <v>48380</v>
      </c>
    </row>
    <row r="1674" spans="1:13" x14ac:dyDescent="0.25">
      <c r="A1674">
        <v>0</v>
      </c>
      <c r="B1674" s="40">
        <f t="shared" si="84"/>
        <v>43344</v>
      </c>
      <c r="C1674">
        <v>9</v>
      </c>
      <c r="D1674">
        <f t="shared" si="85"/>
        <v>2018</v>
      </c>
      <c r="E1674" t="s">
        <v>446</v>
      </c>
      <c r="F1674" t="s">
        <v>347</v>
      </c>
      <c r="G1674" t="s">
        <v>37</v>
      </c>
      <c r="H1674" t="s">
        <v>424</v>
      </c>
      <c r="I1674">
        <v>0</v>
      </c>
      <c r="J1674">
        <v>0</v>
      </c>
      <c r="K1674">
        <v>0</v>
      </c>
      <c r="L1674" s="8">
        <v>21100</v>
      </c>
      <c r="M1674" s="8">
        <v>21100</v>
      </c>
    </row>
    <row r="1675" spans="1:13" x14ac:dyDescent="0.25">
      <c r="A1675">
        <v>0</v>
      </c>
      <c r="B1675" s="40">
        <f t="shared" si="84"/>
        <v>43344</v>
      </c>
      <c r="C1675">
        <v>9</v>
      </c>
      <c r="D1675">
        <f t="shared" si="85"/>
        <v>2018</v>
      </c>
      <c r="E1675" t="s">
        <v>446</v>
      </c>
      <c r="F1675" t="s">
        <v>348</v>
      </c>
      <c r="G1675" t="s">
        <v>37</v>
      </c>
      <c r="H1675" t="s">
        <v>423</v>
      </c>
      <c r="I1675">
        <v>16</v>
      </c>
      <c r="J1675">
        <v>21</v>
      </c>
      <c r="K1675">
        <v>37</v>
      </c>
      <c r="L1675" s="8">
        <v>27363</v>
      </c>
      <c r="M1675" s="8">
        <v>27400</v>
      </c>
    </row>
    <row r="1676" spans="1:13" x14ac:dyDescent="0.25">
      <c r="A1676">
        <v>0</v>
      </c>
      <c r="B1676" s="40">
        <f t="shared" si="84"/>
        <v>43344</v>
      </c>
      <c r="C1676">
        <v>9</v>
      </c>
      <c r="D1676">
        <f t="shared" si="85"/>
        <v>2018</v>
      </c>
      <c r="E1676" t="s">
        <v>446</v>
      </c>
      <c r="F1676" t="s">
        <v>348</v>
      </c>
      <c r="G1676" t="s">
        <v>37</v>
      </c>
      <c r="H1676" t="s">
        <v>424</v>
      </c>
      <c r="I1676">
        <v>0</v>
      </c>
      <c r="J1676">
        <v>0</v>
      </c>
      <c r="K1676">
        <v>0</v>
      </c>
      <c r="L1676" s="8">
        <v>17433</v>
      </c>
      <c r="M1676" s="8">
        <v>17433</v>
      </c>
    </row>
    <row r="1677" spans="1:13" x14ac:dyDescent="0.25">
      <c r="A1677">
        <v>0</v>
      </c>
      <c r="B1677" s="40">
        <f t="shared" si="84"/>
        <v>43344</v>
      </c>
      <c r="C1677">
        <v>9</v>
      </c>
      <c r="D1677">
        <f t="shared" si="85"/>
        <v>2018</v>
      </c>
      <c r="E1677" t="s">
        <v>446</v>
      </c>
      <c r="F1677" t="s">
        <v>349</v>
      </c>
      <c r="G1677" t="s">
        <v>37</v>
      </c>
      <c r="H1677" t="s">
        <v>423</v>
      </c>
      <c r="I1677">
        <v>27</v>
      </c>
      <c r="J1677">
        <v>24</v>
      </c>
      <c r="K1677">
        <v>51</v>
      </c>
      <c r="L1677" s="8">
        <v>16311</v>
      </c>
      <c r="M1677" s="8">
        <v>16362</v>
      </c>
    </row>
    <row r="1678" spans="1:13" x14ac:dyDescent="0.25">
      <c r="A1678">
        <v>0</v>
      </c>
      <c r="B1678" s="40">
        <f t="shared" si="84"/>
        <v>43344</v>
      </c>
      <c r="C1678">
        <v>9</v>
      </c>
      <c r="D1678">
        <f t="shared" si="85"/>
        <v>2018</v>
      </c>
      <c r="E1678" t="s">
        <v>446</v>
      </c>
      <c r="F1678" t="s">
        <v>349</v>
      </c>
      <c r="G1678" t="s">
        <v>37</v>
      </c>
      <c r="H1678" t="s">
        <v>424</v>
      </c>
      <c r="I1678">
        <v>0</v>
      </c>
      <c r="J1678">
        <v>0</v>
      </c>
      <c r="K1678">
        <v>0</v>
      </c>
      <c r="L1678" s="8">
        <v>7962</v>
      </c>
      <c r="M1678" s="8">
        <v>7962</v>
      </c>
    </row>
    <row r="1679" spans="1:13" x14ac:dyDescent="0.25">
      <c r="A1679">
        <v>0</v>
      </c>
      <c r="B1679" s="40">
        <f t="shared" si="84"/>
        <v>43344</v>
      </c>
      <c r="C1679">
        <v>9</v>
      </c>
      <c r="D1679">
        <f t="shared" si="85"/>
        <v>2018</v>
      </c>
      <c r="E1679" t="s">
        <v>446</v>
      </c>
      <c r="F1679" t="s">
        <v>426</v>
      </c>
      <c r="G1679" t="s">
        <v>37</v>
      </c>
      <c r="H1679" t="s">
        <v>423</v>
      </c>
      <c r="I1679">
        <v>5</v>
      </c>
      <c r="J1679">
        <v>5</v>
      </c>
      <c r="K1679">
        <v>10</v>
      </c>
      <c r="L1679" s="8">
        <v>9967</v>
      </c>
      <c r="M1679" s="8">
        <v>9977</v>
      </c>
    </row>
    <row r="1680" spans="1:13" x14ac:dyDescent="0.25">
      <c r="A1680">
        <v>0</v>
      </c>
      <c r="B1680" s="40">
        <f t="shared" si="84"/>
        <v>43344</v>
      </c>
      <c r="C1680">
        <v>9</v>
      </c>
      <c r="D1680">
        <f t="shared" si="85"/>
        <v>2018</v>
      </c>
      <c r="E1680" t="s">
        <v>446</v>
      </c>
      <c r="F1680" t="s">
        <v>426</v>
      </c>
      <c r="G1680" t="s">
        <v>37</v>
      </c>
      <c r="H1680" t="s">
        <v>424</v>
      </c>
      <c r="I1680">
        <v>0</v>
      </c>
      <c r="J1680">
        <v>0</v>
      </c>
      <c r="K1680">
        <v>0</v>
      </c>
      <c r="L1680" s="8">
        <v>6038</v>
      </c>
      <c r="M1680" s="8">
        <v>6038</v>
      </c>
    </row>
    <row r="1681" spans="1:13" x14ac:dyDescent="0.25">
      <c r="A1681">
        <v>0</v>
      </c>
      <c r="B1681" s="40">
        <f t="shared" si="84"/>
        <v>43344</v>
      </c>
      <c r="C1681">
        <v>9</v>
      </c>
      <c r="D1681">
        <f t="shared" si="85"/>
        <v>2018</v>
      </c>
      <c r="E1681" t="s">
        <v>446</v>
      </c>
      <c r="F1681" t="s">
        <v>350</v>
      </c>
      <c r="G1681" t="s">
        <v>37</v>
      </c>
      <c r="H1681" t="s">
        <v>423</v>
      </c>
      <c r="I1681" s="8">
        <v>1562</v>
      </c>
      <c r="J1681" s="8">
        <v>1352</v>
      </c>
      <c r="K1681" s="8">
        <v>2914</v>
      </c>
      <c r="L1681" s="8">
        <v>554721</v>
      </c>
      <c r="M1681" s="8">
        <v>557635</v>
      </c>
    </row>
    <row r="1682" spans="1:13" x14ac:dyDescent="0.25">
      <c r="A1682">
        <v>0</v>
      </c>
      <c r="B1682" s="40">
        <f t="shared" si="84"/>
        <v>43344</v>
      </c>
      <c r="C1682">
        <v>9</v>
      </c>
      <c r="D1682">
        <f t="shared" si="85"/>
        <v>2018</v>
      </c>
      <c r="E1682" t="s">
        <v>446</v>
      </c>
      <c r="F1682" t="s">
        <v>350</v>
      </c>
      <c r="G1682" t="s">
        <v>37</v>
      </c>
      <c r="H1682" t="s">
        <v>424</v>
      </c>
      <c r="I1682">
        <v>0</v>
      </c>
      <c r="J1682">
        <v>0</v>
      </c>
      <c r="K1682">
        <v>0</v>
      </c>
      <c r="L1682" s="8">
        <v>144044</v>
      </c>
      <c r="M1682" s="8">
        <v>144044</v>
      </c>
    </row>
    <row r="1683" spans="1:13" x14ac:dyDescent="0.25">
      <c r="A1683">
        <v>0</v>
      </c>
      <c r="B1683" s="40">
        <f t="shared" si="84"/>
        <v>43344</v>
      </c>
      <c r="C1683">
        <v>9</v>
      </c>
      <c r="D1683">
        <f t="shared" si="85"/>
        <v>2018</v>
      </c>
      <c r="E1683" t="s">
        <v>446</v>
      </c>
      <c r="F1683" t="s">
        <v>41</v>
      </c>
      <c r="G1683" t="s">
        <v>37</v>
      </c>
      <c r="H1683" t="s">
        <v>423</v>
      </c>
      <c r="I1683">
        <v>177</v>
      </c>
      <c r="J1683">
        <v>68</v>
      </c>
      <c r="K1683">
        <v>245</v>
      </c>
      <c r="L1683" s="8">
        <v>14727</v>
      </c>
      <c r="M1683" s="8">
        <v>14972</v>
      </c>
    </row>
    <row r="1684" spans="1:13" x14ac:dyDescent="0.25">
      <c r="A1684">
        <v>0</v>
      </c>
      <c r="B1684" s="40">
        <f t="shared" si="84"/>
        <v>43344</v>
      </c>
      <c r="C1684">
        <v>9</v>
      </c>
      <c r="D1684">
        <f t="shared" si="85"/>
        <v>2018</v>
      </c>
      <c r="E1684" t="s">
        <v>446</v>
      </c>
      <c r="F1684" t="s">
        <v>41</v>
      </c>
      <c r="G1684" t="s">
        <v>37</v>
      </c>
      <c r="H1684" t="s">
        <v>424</v>
      </c>
      <c r="I1684">
        <v>0</v>
      </c>
      <c r="J1684">
        <v>0</v>
      </c>
      <c r="K1684">
        <v>0</v>
      </c>
      <c r="L1684" s="8">
        <v>5979</v>
      </c>
      <c r="M1684" s="8">
        <v>5979</v>
      </c>
    </row>
    <row r="1685" spans="1:13" x14ac:dyDescent="0.25">
      <c r="A1685">
        <v>0</v>
      </c>
      <c r="B1685" s="40">
        <f t="shared" si="84"/>
        <v>43344</v>
      </c>
      <c r="C1685">
        <v>9</v>
      </c>
      <c r="D1685">
        <f t="shared" si="85"/>
        <v>2018</v>
      </c>
      <c r="E1685" t="s">
        <v>446</v>
      </c>
      <c r="F1685" t="s">
        <v>351</v>
      </c>
      <c r="G1685" t="s">
        <v>37</v>
      </c>
      <c r="H1685" t="s">
        <v>423</v>
      </c>
      <c r="I1685">
        <v>273</v>
      </c>
      <c r="J1685">
        <v>196</v>
      </c>
      <c r="K1685">
        <v>469</v>
      </c>
      <c r="L1685" s="8">
        <v>93593</v>
      </c>
      <c r="M1685" s="8">
        <v>94062</v>
      </c>
    </row>
    <row r="1686" spans="1:13" x14ac:dyDescent="0.25">
      <c r="A1686">
        <v>0</v>
      </c>
      <c r="B1686" s="40">
        <f t="shared" si="84"/>
        <v>43344</v>
      </c>
      <c r="C1686">
        <v>9</v>
      </c>
      <c r="D1686">
        <f t="shared" si="85"/>
        <v>2018</v>
      </c>
      <c r="E1686" t="s">
        <v>446</v>
      </c>
      <c r="F1686" t="s">
        <v>351</v>
      </c>
      <c r="G1686" t="s">
        <v>37</v>
      </c>
      <c r="H1686" t="s">
        <v>424</v>
      </c>
      <c r="I1686">
        <v>1</v>
      </c>
      <c r="J1686">
        <v>0</v>
      </c>
      <c r="K1686">
        <v>1</v>
      </c>
      <c r="L1686" s="8">
        <v>33403</v>
      </c>
      <c r="M1686" s="8">
        <v>33404</v>
      </c>
    </row>
    <row r="1687" spans="1:13" x14ac:dyDescent="0.25">
      <c r="A1687">
        <v>0</v>
      </c>
      <c r="B1687" s="40">
        <f t="shared" si="84"/>
        <v>43344</v>
      </c>
      <c r="C1687">
        <v>9</v>
      </c>
      <c r="D1687">
        <f t="shared" si="85"/>
        <v>2018</v>
      </c>
      <c r="E1687" t="s">
        <v>446</v>
      </c>
      <c r="F1687" t="s">
        <v>352</v>
      </c>
      <c r="G1687" t="s">
        <v>37</v>
      </c>
      <c r="H1687" t="s">
        <v>423</v>
      </c>
      <c r="I1687">
        <v>19</v>
      </c>
      <c r="J1687">
        <v>10</v>
      </c>
      <c r="K1687">
        <v>29</v>
      </c>
      <c r="L1687" s="8">
        <v>8945</v>
      </c>
      <c r="M1687" s="8">
        <v>8974</v>
      </c>
    </row>
    <row r="1688" spans="1:13" x14ac:dyDescent="0.25">
      <c r="A1688">
        <v>0</v>
      </c>
      <c r="B1688" s="40">
        <f t="shared" si="84"/>
        <v>43344</v>
      </c>
      <c r="C1688">
        <v>9</v>
      </c>
      <c r="D1688">
        <f t="shared" si="85"/>
        <v>2018</v>
      </c>
      <c r="E1688" t="s">
        <v>446</v>
      </c>
      <c r="F1688" t="s">
        <v>352</v>
      </c>
      <c r="G1688" t="s">
        <v>37</v>
      </c>
      <c r="H1688" t="s">
        <v>424</v>
      </c>
      <c r="I1688">
        <v>0</v>
      </c>
      <c r="J1688">
        <v>0</v>
      </c>
      <c r="K1688">
        <v>0</v>
      </c>
      <c r="L1688" s="8">
        <v>4153</v>
      </c>
      <c r="M1688" s="8">
        <v>4153</v>
      </c>
    </row>
    <row r="1689" spans="1:13" x14ac:dyDescent="0.25">
      <c r="A1689">
        <v>0</v>
      </c>
      <c r="B1689" s="40">
        <f t="shared" si="84"/>
        <v>43344</v>
      </c>
      <c r="C1689">
        <v>9</v>
      </c>
      <c r="D1689">
        <f t="shared" si="85"/>
        <v>2018</v>
      </c>
      <c r="E1689" t="s">
        <v>446</v>
      </c>
      <c r="F1689" t="s">
        <v>146</v>
      </c>
      <c r="G1689" t="s">
        <v>37</v>
      </c>
      <c r="H1689" t="s">
        <v>423</v>
      </c>
      <c r="I1689" s="8">
        <v>2684</v>
      </c>
      <c r="J1689" s="8">
        <v>1477</v>
      </c>
      <c r="K1689" s="8">
        <v>4161</v>
      </c>
      <c r="L1689" s="8">
        <v>537932</v>
      </c>
      <c r="M1689" s="8">
        <v>542093</v>
      </c>
    </row>
    <row r="1690" spans="1:13" x14ac:dyDescent="0.25">
      <c r="A1690">
        <v>0</v>
      </c>
      <c r="B1690" s="40">
        <f t="shared" si="84"/>
        <v>43344</v>
      </c>
      <c r="C1690">
        <v>9</v>
      </c>
      <c r="D1690">
        <f t="shared" si="85"/>
        <v>2018</v>
      </c>
      <c r="E1690" t="s">
        <v>446</v>
      </c>
      <c r="F1690" t="s">
        <v>146</v>
      </c>
      <c r="G1690" t="s">
        <v>37</v>
      </c>
      <c r="H1690" t="s">
        <v>424</v>
      </c>
      <c r="I1690">
        <v>1</v>
      </c>
      <c r="J1690">
        <v>0</v>
      </c>
      <c r="K1690">
        <v>1</v>
      </c>
      <c r="L1690" s="8">
        <v>125687</v>
      </c>
      <c r="M1690" s="8">
        <v>125688</v>
      </c>
    </row>
    <row r="1691" spans="1:13" x14ac:dyDescent="0.25">
      <c r="A1691">
        <v>1</v>
      </c>
      <c r="B1691" s="40">
        <f t="shared" si="84"/>
        <v>43344</v>
      </c>
      <c r="C1691">
        <v>9</v>
      </c>
      <c r="D1691">
        <f t="shared" si="85"/>
        <v>2018</v>
      </c>
      <c r="E1691" t="s">
        <v>446</v>
      </c>
      <c r="F1691" t="s">
        <v>42</v>
      </c>
      <c r="G1691" t="s">
        <v>37</v>
      </c>
      <c r="H1691" t="s">
        <v>423</v>
      </c>
      <c r="I1691">
        <v>411</v>
      </c>
      <c r="J1691">
        <v>378</v>
      </c>
      <c r="K1691">
        <v>789</v>
      </c>
      <c r="L1691" s="8">
        <v>315167</v>
      </c>
      <c r="M1691" s="8">
        <v>315956</v>
      </c>
    </row>
    <row r="1692" spans="1:13" x14ac:dyDescent="0.25">
      <c r="A1692">
        <v>1</v>
      </c>
      <c r="B1692" s="40">
        <f t="shared" ref="B1692:B1755" si="86">DATE(D1692,C1692,1)</f>
        <v>43344</v>
      </c>
      <c r="C1692">
        <v>9</v>
      </c>
      <c r="D1692">
        <f t="shared" ref="D1692:D1755" si="87">VALUE(RIGHT(E1692,4))</f>
        <v>2018</v>
      </c>
      <c r="E1692" t="s">
        <v>446</v>
      </c>
      <c r="F1692" t="s">
        <v>42</v>
      </c>
      <c r="G1692" t="s">
        <v>37</v>
      </c>
      <c r="H1692" t="s">
        <v>424</v>
      </c>
      <c r="I1692">
        <v>1</v>
      </c>
      <c r="J1692">
        <v>0</v>
      </c>
      <c r="K1692">
        <v>1</v>
      </c>
      <c r="L1692" s="8">
        <v>97386</v>
      </c>
      <c r="M1692" s="8">
        <v>97387</v>
      </c>
    </row>
    <row r="1693" spans="1:13" x14ac:dyDescent="0.25">
      <c r="A1693">
        <v>1</v>
      </c>
      <c r="B1693" s="40">
        <f t="shared" si="86"/>
        <v>43344</v>
      </c>
      <c r="C1693">
        <v>9</v>
      </c>
      <c r="D1693">
        <f t="shared" si="87"/>
        <v>2018</v>
      </c>
      <c r="E1693" t="s">
        <v>446</v>
      </c>
      <c r="F1693" t="s">
        <v>353</v>
      </c>
      <c r="G1693" t="s">
        <v>37</v>
      </c>
      <c r="H1693" t="s">
        <v>423</v>
      </c>
      <c r="I1693">
        <v>16</v>
      </c>
      <c r="J1693">
        <v>33</v>
      </c>
      <c r="K1693">
        <v>49</v>
      </c>
      <c r="L1693" s="8">
        <v>32603</v>
      </c>
      <c r="M1693" s="8">
        <v>32652</v>
      </c>
    </row>
    <row r="1694" spans="1:13" x14ac:dyDescent="0.25">
      <c r="A1694">
        <v>1</v>
      </c>
      <c r="B1694" s="40">
        <f t="shared" si="86"/>
        <v>43344</v>
      </c>
      <c r="C1694">
        <v>9</v>
      </c>
      <c r="D1694">
        <f t="shared" si="87"/>
        <v>2018</v>
      </c>
      <c r="E1694" t="s">
        <v>446</v>
      </c>
      <c r="F1694" t="s">
        <v>353</v>
      </c>
      <c r="G1694" t="s">
        <v>37</v>
      </c>
      <c r="H1694" t="s">
        <v>424</v>
      </c>
      <c r="I1694">
        <v>0</v>
      </c>
      <c r="J1694">
        <v>0</v>
      </c>
      <c r="K1694">
        <v>0</v>
      </c>
      <c r="L1694" s="8">
        <v>19543</v>
      </c>
      <c r="M1694" s="8">
        <v>19543</v>
      </c>
    </row>
    <row r="1695" spans="1:13" x14ac:dyDescent="0.25">
      <c r="A1695">
        <v>0</v>
      </c>
      <c r="B1695" s="40">
        <f t="shared" si="86"/>
        <v>43344</v>
      </c>
      <c r="C1695">
        <v>9</v>
      </c>
      <c r="D1695">
        <f t="shared" si="87"/>
        <v>2018</v>
      </c>
      <c r="E1695" t="s">
        <v>446</v>
      </c>
      <c r="F1695" t="s">
        <v>354</v>
      </c>
      <c r="G1695" t="s">
        <v>37</v>
      </c>
      <c r="H1695" t="s">
        <v>423</v>
      </c>
      <c r="I1695">
        <v>734</v>
      </c>
      <c r="J1695">
        <v>566</v>
      </c>
      <c r="K1695" s="8">
        <v>1300</v>
      </c>
      <c r="L1695" s="8">
        <v>200574</v>
      </c>
      <c r="M1695" s="8">
        <v>201874</v>
      </c>
    </row>
    <row r="1696" spans="1:13" x14ac:dyDescent="0.25">
      <c r="A1696">
        <v>0</v>
      </c>
      <c r="B1696" s="40">
        <f t="shared" si="86"/>
        <v>43344</v>
      </c>
      <c r="C1696">
        <v>9</v>
      </c>
      <c r="D1696">
        <f t="shared" si="87"/>
        <v>2018</v>
      </c>
      <c r="E1696" t="s">
        <v>446</v>
      </c>
      <c r="F1696" t="s">
        <v>354</v>
      </c>
      <c r="G1696" t="s">
        <v>37</v>
      </c>
      <c r="H1696" t="s">
        <v>424</v>
      </c>
      <c r="I1696">
        <v>0</v>
      </c>
      <c r="J1696">
        <v>0</v>
      </c>
      <c r="K1696">
        <v>0</v>
      </c>
      <c r="L1696" s="8">
        <v>56672</v>
      </c>
      <c r="M1696" s="8">
        <v>56672</v>
      </c>
    </row>
    <row r="1697" spans="1:13" x14ac:dyDescent="0.25">
      <c r="A1697">
        <v>0</v>
      </c>
      <c r="B1697" s="40">
        <f t="shared" si="86"/>
        <v>43344</v>
      </c>
      <c r="C1697">
        <v>9</v>
      </c>
      <c r="D1697">
        <f t="shared" si="87"/>
        <v>2018</v>
      </c>
      <c r="E1697" t="s">
        <v>446</v>
      </c>
      <c r="F1697" t="s">
        <v>355</v>
      </c>
      <c r="G1697" t="s">
        <v>37</v>
      </c>
      <c r="H1697" t="s">
        <v>423</v>
      </c>
      <c r="I1697">
        <v>3</v>
      </c>
      <c r="J1697">
        <v>2</v>
      </c>
      <c r="K1697">
        <v>5</v>
      </c>
      <c r="L1697" s="8">
        <v>3070</v>
      </c>
      <c r="M1697" s="8">
        <v>3075</v>
      </c>
    </row>
    <row r="1698" spans="1:13" x14ac:dyDescent="0.25">
      <c r="A1698">
        <v>0</v>
      </c>
      <c r="B1698" s="40">
        <f t="shared" si="86"/>
        <v>43344</v>
      </c>
      <c r="C1698">
        <v>9</v>
      </c>
      <c r="D1698">
        <f t="shared" si="87"/>
        <v>2018</v>
      </c>
      <c r="E1698" t="s">
        <v>446</v>
      </c>
      <c r="F1698" t="s">
        <v>355</v>
      </c>
      <c r="G1698" t="s">
        <v>37</v>
      </c>
      <c r="H1698" t="s">
        <v>424</v>
      </c>
      <c r="I1698">
        <v>0</v>
      </c>
      <c r="J1698">
        <v>0</v>
      </c>
      <c r="K1698">
        <v>0</v>
      </c>
      <c r="L1698" s="8">
        <v>1766</v>
      </c>
      <c r="M1698" s="8">
        <v>1766</v>
      </c>
    </row>
    <row r="1699" spans="1:13" x14ac:dyDescent="0.25">
      <c r="A1699">
        <v>0</v>
      </c>
      <c r="B1699" s="40">
        <f t="shared" si="86"/>
        <v>43344</v>
      </c>
      <c r="C1699">
        <v>9</v>
      </c>
      <c r="D1699">
        <f t="shared" si="87"/>
        <v>2018</v>
      </c>
      <c r="E1699" t="s">
        <v>446</v>
      </c>
      <c r="F1699" t="s">
        <v>59</v>
      </c>
      <c r="G1699" t="s">
        <v>37</v>
      </c>
      <c r="H1699" t="s">
        <v>423</v>
      </c>
      <c r="I1699">
        <v>40</v>
      </c>
      <c r="J1699">
        <v>49</v>
      </c>
      <c r="K1699">
        <v>89</v>
      </c>
      <c r="L1699" s="8">
        <v>36772</v>
      </c>
      <c r="M1699" s="8">
        <v>36861</v>
      </c>
    </row>
    <row r="1700" spans="1:13" x14ac:dyDescent="0.25">
      <c r="A1700">
        <v>0</v>
      </c>
      <c r="B1700" s="40">
        <f t="shared" si="86"/>
        <v>43344</v>
      </c>
      <c r="C1700">
        <v>9</v>
      </c>
      <c r="D1700">
        <f t="shared" si="87"/>
        <v>2018</v>
      </c>
      <c r="E1700" t="s">
        <v>446</v>
      </c>
      <c r="F1700" t="s">
        <v>59</v>
      </c>
      <c r="G1700" t="s">
        <v>37</v>
      </c>
      <c r="H1700" t="s">
        <v>424</v>
      </c>
      <c r="I1700">
        <v>0</v>
      </c>
      <c r="J1700">
        <v>0</v>
      </c>
      <c r="K1700">
        <v>0</v>
      </c>
      <c r="L1700" s="8">
        <v>13960</v>
      </c>
      <c r="M1700" s="8">
        <v>13960</v>
      </c>
    </row>
    <row r="1701" spans="1:13" x14ac:dyDescent="0.25">
      <c r="A1701">
        <v>0</v>
      </c>
      <c r="B1701" s="40">
        <f t="shared" si="86"/>
        <v>43344</v>
      </c>
      <c r="C1701">
        <v>9</v>
      </c>
      <c r="D1701">
        <f t="shared" si="87"/>
        <v>2018</v>
      </c>
      <c r="E1701" t="s">
        <v>446</v>
      </c>
      <c r="F1701" t="s">
        <v>356</v>
      </c>
      <c r="G1701" t="s">
        <v>37</v>
      </c>
      <c r="H1701" t="s">
        <v>423</v>
      </c>
      <c r="I1701">
        <v>722</v>
      </c>
      <c r="J1701">
        <v>353</v>
      </c>
      <c r="K1701" s="8">
        <v>1075</v>
      </c>
      <c r="L1701" s="8">
        <v>151433</v>
      </c>
      <c r="M1701" s="8">
        <v>152508</v>
      </c>
    </row>
    <row r="1702" spans="1:13" x14ac:dyDescent="0.25">
      <c r="A1702">
        <v>0</v>
      </c>
      <c r="B1702" s="40">
        <f t="shared" si="86"/>
        <v>43344</v>
      </c>
      <c r="C1702">
        <v>9</v>
      </c>
      <c r="D1702">
        <f t="shared" si="87"/>
        <v>2018</v>
      </c>
      <c r="E1702" t="s">
        <v>446</v>
      </c>
      <c r="F1702" t="s">
        <v>356</v>
      </c>
      <c r="G1702" t="s">
        <v>37</v>
      </c>
      <c r="H1702" t="s">
        <v>424</v>
      </c>
      <c r="I1702">
        <v>1</v>
      </c>
      <c r="J1702">
        <v>0</v>
      </c>
      <c r="K1702">
        <v>1</v>
      </c>
      <c r="L1702" s="8">
        <v>43641</v>
      </c>
      <c r="M1702" s="8">
        <v>43642</v>
      </c>
    </row>
    <row r="1703" spans="1:13" x14ac:dyDescent="0.25">
      <c r="A1703">
        <v>1</v>
      </c>
      <c r="B1703" s="40">
        <f t="shared" si="86"/>
        <v>43344</v>
      </c>
      <c r="C1703">
        <v>9</v>
      </c>
      <c r="D1703">
        <f t="shared" si="87"/>
        <v>2018</v>
      </c>
      <c r="E1703" t="s">
        <v>446</v>
      </c>
      <c r="F1703" t="s">
        <v>357</v>
      </c>
      <c r="G1703" t="s">
        <v>37</v>
      </c>
      <c r="H1703" t="s">
        <v>423</v>
      </c>
      <c r="I1703">
        <v>20</v>
      </c>
      <c r="J1703">
        <v>34</v>
      </c>
      <c r="K1703">
        <v>54</v>
      </c>
      <c r="L1703" s="8">
        <v>23180</v>
      </c>
      <c r="M1703" s="8">
        <v>23234</v>
      </c>
    </row>
    <row r="1704" spans="1:13" x14ac:dyDescent="0.25">
      <c r="A1704">
        <v>1</v>
      </c>
      <c r="B1704" s="40">
        <f t="shared" si="86"/>
        <v>43344</v>
      </c>
      <c r="C1704">
        <v>9</v>
      </c>
      <c r="D1704">
        <f t="shared" si="87"/>
        <v>2018</v>
      </c>
      <c r="E1704" t="s">
        <v>446</v>
      </c>
      <c r="F1704" t="s">
        <v>357</v>
      </c>
      <c r="G1704" t="s">
        <v>37</v>
      </c>
      <c r="H1704" t="s">
        <v>424</v>
      </c>
      <c r="I1704">
        <v>0</v>
      </c>
      <c r="J1704">
        <v>0</v>
      </c>
      <c r="K1704">
        <v>0</v>
      </c>
      <c r="L1704" s="8">
        <v>8783</v>
      </c>
      <c r="M1704" s="8">
        <v>8783</v>
      </c>
    </row>
    <row r="1705" spans="1:13" x14ac:dyDescent="0.25">
      <c r="A1705">
        <v>0</v>
      </c>
      <c r="B1705" s="40">
        <f t="shared" si="86"/>
        <v>43344</v>
      </c>
      <c r="C1705">
        <v>9</v>
      </c>
      <c r="D1705">
        <f t="shared" si="87"/>
        <v>2018</v>
      </c>
      <c r="E1705" t="s">
        <v>446</v>
      </c>
      <c r="F1705" t="s">
        <v>56</v>
      </c>
      <c r="G1705" t="s">
        <v>37</v>
      </c>
      <c r="H1705" t="s">
        <v>423</v>
      </c>
      <c r="I1705">
        <v>78</v>
      </c>
      <c r="J1705">
        <v>99</v>
      </c>
      <c r="K1705">
        <v>177</v>
      </c>
      <c r="L1705" s="8">
        <v>168230</v>
      </c>
      <c r="M1705" s="8">
        <v>168407</v>
      </c>
    </row>
    <row r="1706" spans="1:13" x14ac:dyDescent="0.25">
      <c r="A1706">
        <v>0</v>
      </c>
      <c r="B1706" s="40">
        <f t="shared" si="86"/>
        <v>43344</v>
      </c>
      <c r="C1706">
        <v>9</v>
      </c>
      <c r="D1706">
        <f t="shared" si="87"/>
        <v>2018</v>
      </c>
      <c r="E1706" t="s">
        <v>446</v>
      </c>
      <c r="F1706" t="s">
        <v>56</v>
      </c>
      <c r="G1706" t="s">
        <v>37</v>
      </c>
      <c r="H1706" t="s">
        <v>424</v>
      </c>
      <c r="I1706">
        <v>0</v>
      </c>
      <c r="J1706">
        <v>0</v>
      </c>
      <c r="K1706">
        <v>0</v>
      </c>
      <c r="L1706" s="8">
        <v>60856</v>
      </c>
      <c r="M1706" s="8">
        <v>60856</v>
      </c>
    </row>
    <row r="1707" spans="1:13" x14ac:dyDescent="0.25">
      <c r="A1707">
        <v>0</v>
      </c>
      <c r="B1707" s="40">
        <f t="shared" si="86"/>
        <v>43374</v>
      </c>
      <c r="C1707">
        <v>10</v>
      </c>
      <c r="D1707">
        <f t="shared" si="87"/>
        <v>2018</v>
      </c>
      <c r="E1707" t="s">
        <v>447</v>
      </c>
      <c r="F1707" t="s">
        <v>422</v>
      </c>
      <c r="G1707" t="s">
        <v>37</v>
      </c>
      <c r="H1707" t="s">
        <v>423</v>
      </c>
      <c r="I1707">
        <v>0</v>
      </c>
      <c r="J1707">
        <v>0</v>
      </c>
      <c r="K1707">
        <v>0</v>
      </c>
      <c r="L1707">
        <v>2</v>
      </c>
      <c r="M1707">
        <v>2</v>
      </c>
    </row>
    <row r="1708" spans="1:13" x14ac:dyDescent="0.25">
      <c r="A1708">
        <v>0</v>
      </c>
      <c r="B1708" s="40">
        <f t="shared" si="86"/>
        <v>43374</v>
      </c>
      <c r="C1708">
        <v>10</v>
      </c>
      <c r="D1708">
        <f t="shared" si="87"/>
        <v>2018</v>
      </c>
      <c r="E1708" t="s">
        <v>447</v>
      </c>
      <c r="F1708" t="s">
        <v>422</v>
      </c>
      <c r="G1708" t="s">
        <v>37</v>
      </c>
      <c r="H1708" t="s">
        <v>424</v>
      </c>
      <c r="I1708">
        <v>0</v>
      </c>
      <c r="J1708">
        <v>0</v>
      </c>
      <c r="K1708">
        <v>0</v>
      </c>
      <c r="L1708">
        <v>3</v>
      </c>
      <c r="M1708">
        <v>3</v>
      </c>
    </row>
    <row r="1709" spans="1:13" x14ac:dyDescent="0.25">
      <c r="A1709">
        <v>1</v>
      </c>
      <c r="B1709" s="40">
        <f t="shared" si="86"/>
        <v>43374</v>
      </c>
      <c r="C1709">
        <v>10</v>
      </c>
      <c r="D1709">
        <f t="shared" si="87"/>
        <v>2018</v>
      </c>
      <c r="E1709" t="s">
        <v>447</v>
      </c>
      <c r="F1709" t="s">
        <v>331</v>
      </c>
      <c r="G1709" t="s">
        <v>37</v>
      </c>
      <c r="H1709" t="s">
        <v>423</v>
      </c>
      <c r="I1709">
        <v>6</v>
      </c>
      <c r="J1709">
        <v>4</v>
      </c>
      <c r="K1709">
        <v>10</v>
      </c>
      <c r="L1709" s="8">
        <v>12974</v>
      </c>
      <c r="M1709" s="8">
        <v>12984</v>
      </c>
    </row>
    <row r="1710" spans="1:13" x14ac:dyDescent="0.25">
      <c r="A1710">
        <v>1</v>
      </c>
      <c r="B1710" s="40">
        <f t="shared" si="86"/>
        <v>43374</v>
      </c>
      <c r="C1710">
        <v>10</v>
      </c>
      <c r="D1710">
        <f t="shared" si="87"/>
        <v>2018</v>
      </c>
      <c r="E1710" t="s">
        <v>447</v>
      </c>
      <c r="F1710" t="s">
        <v>331</v>
      </c>
      <c r="G1710" t="s">
        <v>37</v>
      </c>
      <c r="H1710" t="s">
        <v>424</v>
      </c>
      <c r="I1710">
        <v>0</v>
      </c>
      <c r="J1710">
        <v>0</v>
      </c>
      <c r="K1710">
        <v>0</v>
      </c>
      <c r="L1710" s="8">
        <v>5337</v>
      </c>
      <c r="M1710" s="8">
        <v>5337</v>
      </c>
    </row>
    <row r="1711" spans="1:13" x14ac:dyDescent="0.25">
      <c r="A1711">
        <v>1</v>
      </c>
      <c r="B1711" s="40">
        <f t="shared" si="86"/>
        <v>43374</v>
      </c>
      <c r="C1711">
        <v>10</v>
      </c>
      <c r="D1711">
        <f t="shared" si="87"/>
        <v>2018</v>
      </c>
      <c r="E1711" t="s">
        <v>447</v>
      </c>
      <c r="F1711" t="s">
        <v>332</v>
      </c>
      <c r="G1711" t="s">
        <v>37</v>
      </c>
      <c r="H1711" t="s">
        <v>423</v>
      </c>
      <c r="I1711">
        <v>10</v>
      </c>
      <c r="J1711">
        <v>10</v>
      </c>
      <c r="K1711">
        <v>20</v>
      </c>
      <c r="L1711" s="8">
        <v>13055</v>
      </c>
      <c r="M1711" s="8">
        <v>13075</v>
      </c>
    </row>
    <row r="1712" spans="1:13" x14ac:dyDescent="0.25">
      <c r="A1712">
        <v>1</v>
      </c>
      <c r="B1712" s="40">
        <f t="shared" si="86"/>
        <v>43374</v>
      </c>
      <c r="C1712">
        <v>10</v>
      </c>
      <c r="D1712">
        <f t="shared" si="87"/>
        <v>2018</v>
      </c>
      <c r="E1712" t="s">
        <v>447</v>
      </c>
      <c r="F1712" t="s">
        <v>332</v>
      </c>
      <c r="G1712" t="s">
        <v>37</v>
      </c>
      <c r="H1712" t="s">
        <v>424</v>
      </c>
      <c r="I1712">
        <v>0</v>
      </c>
      <c r="J1712">
        <v>0</v>
      </c>
      <c r="K1712">
        <v>0</v>
      </c>
      <c r="L1712" s="8">
        <v>6860</v>
      </c>
      <c r="M1712" s="8">
        <v>6860</v>
      </c>
    </row>
    <row r="1713" spans="1:13" x14ac:dyDescent="0.25">
      <c r="A1713">
        <v>0</v>
      </c>
      <c r="B1713" s="40">
        <f t="shared" si="86"/>
        <v>43374</v>
      </c>
      <c r="C1713">
        <v>10</v>
      </c>
      <c r="D1713">
        <f t="shared" si="87"/>
        <v>2018</v>
      </c>
      <c r="E1713" t="s">
        <v>447</v>
      </c>
      <c r="F1713" t="s">
        <v>333</v>
      </c>
      <c r="G1713" t="s">
        <v>37</v>
      </c>
      <c r="H1713" t="s">
        <v>423</v>
      </c>
      <c r="I1713">
        <v>208</v>
      </c>
      <c r="J1713">
        <v>225</v>
      </c>
      <c r="K1713">
        <v>433</v>
      </c>
      <c r="L1713" s="8">
        <v>135685</v>
      </c>
      <c r="M1713" s="8">
        <v>136118</v>
      </c>
    </row>
    <row r="1714" spans="1:13" x14ac:dyDescent="0.25">
      <c r="A1714">
        <v>0</v>
      </c>
      <c r="B1714" s="40">
        <f t="shared" si="86"/>
        <v>43374</v>
      </c>
      <c r="C1714">
        <v>10</v>
      </c>
      <c r="D1714">
        <f t="shared" si="87"/>
        <v>2018</v>
      </c>
      <c r="E1714" t="s">
        <v>447</v>
      </c>
      <c r="F1714" t="s">
        <v>333</v>
      </c>
      <c r="G1714" t="s">
        <v>37</v>
      </c>
      <c r="H1714" t="s">
        <v>424</v>
      </c>
      <c r="I1714">
        <v>0</v>
      </c>
      <c r="J1714">
        <v>0</v>
      </c>
      <c r="K1714">
        <v>0</v>
      </c>
      <c r="L1714" s="8">
        <v>42778</v>
      </c>
      <c r="M1714" s="8">
        <v>42778</v>
      </c>
    </row>
    <row r="1715" spans="1:13" x14ac:dyDescent="0.25">
      <c r="A1715">
        <v>0</v>
      </c>
      <c r="B1715" s="40">
        <f t="shared" si="86"/>
        <v>43374</v>
      </c>
      <c r="C1715">
        <v>10</v>
      </c>
      <c r="D1715">
        <f t="shared" si="87"/>
        <v>2018</v>
      </c>
      <c r="E1715" t="s">
        <v>447</v>
      </c>
      <c r="F1715" t="s">
        <v>119</v>
      </c>
      <c r="G1715" t="s">
        <v>37</v>
      </c>
      <c r="H1715" t="s">
        <v>423</v>
      </c>
      <c r="I1715">
        <v>135</v>
      </c>
      <c r="J1715">
        <v>66</v>
      </c>
      <c r="K1715">
        <v>201</v>
      </c>
      <c r="L1715" s="8">
        <v>55695</v>
      </c>
      <c r="M1715" s="8">
        <v>55896</v>
      </c>
    </row>
    <row r="1716" spans="1:13" x14ac:dyDescent="0.25">
      <c r="A1716">
        <v>0</v>
      </c>
      <c r="B1716" s="40">
        <f t="shared" si="86"/>
        <v>43374</v>
      </c>
      <c r="C1716">
        <v>10</v>
      </c>
      <c r="D1716">
        <f t="shared" si="87"/>
        <v>2018</v>
      </c>
      <c r="E1716" t="s">
        <v>447</v>
      </c>
      <c r="F1716" t="s">
        <v>119</v>
      </c>
      <c r="G1716" t="s">
        <v>37</v>
      </c>
      <c r="H1716" t="s">
        <v>424</v>
      </c>
      <c r="I1716">
        <v>0</v>
      </c>
      <c r="J1716">
        <v>0</v>
      </c>
      <c r="K1716">
        <v>0</v>
      </c>
      <c r="L1716" s="8">
        <v>22801</v>
      </c>
      <c r="M1716" s="8">
        <v>22801</v>
      </c>
    </row>
    <row r="1717" spans="1:13" x14ac:dyDescent="0.25">
      <c r="A1717">
        <v>0</v>
      </c>
      <c r="B1717" s="40">
        <f t="shared" si="86"/>
        <v>43374</v>
      </c>
      <c r="C1717">
        <v>10</v>
      </c>
      <c r="D1717">
        <f t="shared" si="87"/>
        <v>2018</v>
      </c>
      <c r="E1717" t="s">
        <v>447</v>
      </c>
      <c r="F1717" t="s">
        <v>334</v>
      </c>
      <c r="G1717" t="s">
        <v>37</v>
      </c>
      <c r="H1717" t="s">
        <v>423</v>
      </c>
      <c r="I1717">
        <v>149</v>
      </c>
      <c r="J1717">
        <v>130</v>
      </c>
      <c r="K1717">
        <v>279</v>
      </c>
      <c r="L1717" s="8">
        <v>51722</v>
      </c>
      <c r="M1717" s="8">
        <v>52001</v>
      </c>
    </row>
    <row r="1718" spans="1:13" x14ac:dyDescent="0.25">
      <c r="A1718">
        <v>0</v>
      </c>
      <c r="B1718" s="40">
        <f t="shared" si="86"/>
        <v>43374</v>
      </c>
      <c r="C1718">
        <v>10</v>
      </c>
      <c r="D1718">
        <f t="shared" si="87"/>
        <v>2018</v>
      </c>
      <c r="E1718" t="s">
        <v>447</v>
      </c>
      <c r="F1718" t="s">
        <v>334</v>
      </c>
      <c r="G1718" t="s">
        <v>37</v>
      </c>
      <c r="H1718" t="s">
        <v>424</v>
      </c>
      <c r="I1718">
        <v>0</v>
      </c>
      <c r="J1718">
        <v>0</v>
      </c>
      <c r="K1718">
        <v>0</v>
      </c>
      <c r="L1718" s="8">
        <v>22294</v>
      </c>
      <c r="M1718" s="8">
        <v>22294</v>
      </c>
    </row>
    <row r="1719" spans="1:13" x14ac:dyDescent="0.25">
      <c r="A1719">
        <v>0</v>
      </c>
      <c r="B1719" s="40">
        <f t="shared" si="86"/>
        <v>43374</v>
      </c>
      <c r="C1719">
        <v>10</v>
      </c>
      <c r="D1719">
        <f t="shared" si="87"/>
        <v>2018</v>
      </c>
      <c r="E1719" t="s">
        <v>447</v>
      </c>
      <c r="F1719" t="s">
        <v>335</v>
      </c>
      <c r="G1719" t="s">
        <v>37</v>
      </c>
      <c r="H1719" t="s">
        <v>423</v>
      </c>
      <c r="I1719" s="8">
        <v>1281</v>
      </c>
      <c r="J1719">
        <v>845</v>
      </c>
      <c r="K1719" s="8">
        <v>2126</v>
      </c>
      <c r="L1719" s="8">
        <v>317123</v>
      </c>
      <c r="M1719" s="8">
        <v>319249</v>
      </c>
    </row>
    <row r="1720" spans="1:13" x14ac:dyDescent="0.25">
      <c r="A1720">
        <v>0</v>
      </c>
      <c r="B1720" s="40">
        <f t="shared" si="86"/>
        <v>43374</v>
      </c>
      <c r="C1720">
        <v>10</v>
      </c>
      <c r="D1720">
        <f t="shared" si="87"/>
        <v>2018</v>
      </c>
      <c r="E1720" t="s">
        <v>447</v>
      </c>
      <c r="F1720" t="s">
        <v>335</v>
      </c>
      <c r="G1720" t="s">
        <v>37</v>
      </c>
      <c r="H1720" t="s">
        <v>424</v>
      </c>
      <c r="I1720">
        <v>0</v>
      </c>
      <c r="J1720">
        <v>0</v>
      </c>
      <c r="K1720">
        <v>0</v>
      </c>
      <c r="L1720" s="8">
        <v>81940</v>
      </c>
      <c r="M1720" s="8">
        <v>81940</v>
      </c>
    </row>
    <row r="1721" spans="1:13" x14ac:dyDescent="0.25">
      <c r="A1721">
        <v>0</v>
      </c>
      <c r="B1721" s="40">
        <f t="shared" si="86"/>
        <v>43374</v>
      </c>
      <c r="C1721">
        <v>10</v>
      </c>
      <c r="D1721">
        <f t="shared" si="87"/>
        <v>2018</v>
      </c>
      <c r="E1721" t="s">
        <v>447</v>
      </c>
      <c r="F1721" t="s">
        <v>44</v>
      </c>
      <c r="G1721" t="s">
        <v>37</v>
      </c>
      <c r="H1721" t="s">
        <v>423</v>
      </c>
      <c r="I1721">
        <v>2</v>
      </c>
      <c r="J1721">
        <v>2</v>
      </c>
      <c r="K1721">
        <v>4</v>
      </c>
      <c r="L1721" s="8">
        <v>2476</v>
      </c>
      <c r="M1721" s="8">
        <v>2480</v>
      </c>
    </row>
    <row r="1722" spans="1:13" x14ac:dyDescent="0.25">
      <c r="A1722">
        <v>0</v>
      </c>
      <c r="B1722" s="40">
        <f t="shared" si="86"/>
        <v>43374</v>
      </c>
      <c r="C1722">
        <v>10</v>
      </c>
      <c r="D1722">
        <f t="shared" si="87"/>
        <v>2018</v>
      </c>
      <c r="E1722" t="s">
        <v>447</v>
      </c>
      <c r="F1722" t="s">
        <v>44</v>
      </c>
      <c r="G1722" t="s">
        <v>37</v>
      </c>
      <c r="H1722" t="s">
        <v>424</v>
      </c>
      <c r="I1722">
        <v>0</v>
      </c>
      <c r="J1722">
        <v>0</v>
      </c>
      <c r="K1722">
        <v>0</v>
      </c>
      <c r="L1722" s="8">
        <v>1602</v>
      </c>
      <c r="M1722" s="8">
        <v>1602</v>
      </c>
    </row>
    <row r="1723" spans="1:13" x14ac:dyDescent="0.25">
      <c r="A1723">
        <v>0</v>
      </c>
      <c r="B1723" s="40">
        <f t="shared" si="86"/>
        <v>43374</v>
      </c>
      <c r="C1723">
        <v>10</v>
      </c>
      <c r="D1723">
        <f t="shared" si="87"/>
        <v>2018</v>
      </c>
      <c r="E1723" t="s">
        <v>447</v>
      </c>
      <c r="F1723" t="s">
        <v>336</v>
      </c>
      <c r="G1723" t="s">
        <v>37</v>
      </c>
      <c r="H1723" t="s">
        <v>423</v>
      </c>
      <c r="I1723">
        <v>83</v>
      </c>
      <c r="J1723">
        <v>97</v>
      </c>
      <c r="K1723">
        <v>180</v>
      </c>
      <c r="L1723" s="8">
        <v>73550</v>
      </c>
      <c r="M1723" s="8">
        <v>73730</v>
      </c>
    </row>
    <row r="1724" spans="1:13" x14ac:dyDescent="0.25">
      <c r="A1724">
        <v>0</v>
      </c>
      <c r="B1724" s="40">
        <f t="shared" si="86"/>
        <v>43374</v>
      </c>
      <c r="C1724">
        <v>10</v>
      </c>
      <c r="D1724">
        <f t="shared" si="87"/>
        <v>2018</v>
      </c>
      <c r="E1724" t="s">
        <v>447</v>
      </c>
      <c r="F1724" t="s">
        <v>336</v>
      </c>
      <c r="G1724" t="s">
        <v>37</v>
      </c>
      <c r="H1724" t="s">
        <v>424</v>
      </c>
      <c r="I1724">
        <v>0</v>
      </c>
      <c r="J1724">
        <v>0</v>
      </c>
      <c r="K1724">
        <v>0</v>
      </c>
      <c r="L1724" s="8">
        <v>29548</v>
      </c>
      <c r="M1724" s="8">
        <v>29548</v>
      </c>
    </row>
    <row r="1725" spans="1:13" x14ac:dyDescent="0.25">
      <c r="A1725">
        <v>0</v>
      </c>
      <c r="B1725" s="40">
        <f t="shared" si="86"/>
        <v>43374</v>
      </c>
      <c r="C1725">
        <v>10</v>
      </c>
      <c r="D1725">
        <f t="shared" si="87"/>
        <v>2018</v>
      </c>
      <c r="E1725" t="s">
        <v>447</v>
      </c>
      <c r="F1725" t="s">
        <v>125</v>
      </c>
      <c r="G1725" t="s">
        <v>37</v>
      </c>
      <c r="H1725" t="s">
        <v>423</v>
      </c>
      <c r="I1725">
        <v>52</v>
      </c>
      <c r="J1725">
        <v>30</v>
      </c>
      <c r="K1725">
        <v>82</v>
      </c>
      <c r="L1725" s="8">
        <v>28670</v>
      </c>
      <c r="M1725" s="8">
        <v>28752</v>
      </c>
    </row>
    <row r="1726" spans="1:13" x14ac:dyDescent="0.25">
      <c r="A1726">
        <v>0</v>
      </c>
      <c r="B1726" s="40">
        <f t="shared" si="86"/>
        <v>43374</v>
      </c>
      <c r="C1726">
        <v>10</v>
      </c>
      <c r="D1726">
        <f t="shared" si="87"/>
        <v>2018</v>
      </c>
      <c r="E1726" t="s">
        <v>447</v>
      </c>
      <c r="F1726" t="s">
        <v>125</v>
      </c>
      <c r="G1726" t="s">
        <v>37</v>
      </c>
      <c r="H1726" t="s">
        <v>424</v>
      </c>
      <c r="I1726">
        <v>0</v>
      </c>
      <c r="J1726">
        <v>0</v>
      </c>
      <c r="K1726">
        <v>0</v>
      </c>
      <c r="L1726" s="8">
        <v>12574</v>
      </c>
      <c r="M1726" s="8">
        <v>12574</v>
      </c>
    </row>
    <row r="1727" spans="1:13" x14ac:dyDescent="0.25">
      <c r="A1727">
        <v>1</v>
      </c>
      <c r="B1727" s="40">
        <f t="shared" si="86"/>
        <v>43374</v>
      </c>
      <c r="C1727">
        <v>10</v>
      </c>
      <c r="D1727">
        <f t="shared" si="87"/>
        <v>2018</v>
      </c>
      <c r="E1727" t="s">
        <v>447</v>
      </c>
      <c r="F1727" t="s">
        <v>337</v>
      </c>
      <c r="G1727" t="s">
        <v>37</v>
      </c>
      <c r="H1727" t="s">
        <v>423</v>
      </c>
      <c r="I1727">
        <v>3</v>
      </c>
      <c r="J1727">
        <v>2</v>
      </c>
      <c r="K1727">
        <v>5</v>
      </c>
      <c r="L1727" s="8">
        <v>4666</v>
      </c>
      <c r="M1727" s="8">
        <v>4671</v>
      </c>
    </row>
    <row r="1728" spans="1:13" x14ac:dyDescent="0.25">
      <c r="A1728">
        <v>1</v>
      </c>
      <c r="B1728" s="40">
        <f t="shared" si="86"/>
        <v>43374</v>
      </c>
      <c r="C1728">
        <v>10</v>
      </c>
      <c r="D1728">
        <f t="shared" si="87"/>
        <v>2018</v>
      </c>
      <c r="E1728" t="s">
        <v>447</v>
      </c>
      <c r="F1728" t="s">
        <v>337</v>
      </c>
      <c r="G1728" t="s">
        <v>37</v>
      </c>
      <c r="H1728" t="s">
        <v>424</v>
      </c>
      <c r="I1728">
        <v>0</v>
      </c>
      <c r="J1728">
        <v>0</v>
      </c>
      <c r="K1728">
        <v>0</v>
      </c>
      <c r="L1728" s="8">
        <v>3804</v>
      </c>
      <c r="M1728" s="8">
        <v>3804</v>
      </c>
    </row>
    <row r="1729" spans="1:13" x14ac:dyDescent="0.25">
      <c r="A1729">
        <v>0</v>
      </c>
      <c r="B1729" s="40">
        <f t="shared" si="86"/>
        <v>43374</v>
      </c>
      <c r="C1729">
        <v>10</v>
      </c>
      <c r="D1729">
        <f t="shared" si="87"/>
        <v>2018</v>
      </c>
      <c r="E1729" t="s">
        <v>447</v>
      </c>
      <c r="F1729" t="s">
        <v>105</v>
      </c>
      <c r="G1729" t="s">
        <v>37</v>
      </c>
      <c r="H1729" t="s">
        <v>423</v>
      </c>
      <c r="I1729">
        <v>50</v>
      </c>
      <c r="J1729">
        <v>64</v>
      </c>
      <c r="K1729">
        <v>114</v>
      </c>
      <c r="L1729" s="8">
        <v>60228</v>
      </c>
      <c r="M1729" s="8">
        <v>60342</v>
      </c>
    </row>
    <row r="1730" spans="1:13" x14ac:dyDescent="0.25">
      <c r="A1730">
        <v>0</v>
      </c>
      <c r="B1730" s="40">
        <f t="shared" si="86"/>
        <v>43374</v>
      </c>
      <c r="C1730">
        <v>10</v>
      </c>
      <c r="D1730">
        <f t="shared" si="87"/>
        <v>2018</v>
      </c>
      <c r="E1730" t="s">
        <v>447</v>
      </c>
      <c r="F1730" t="s">
        <v>105</v>
      </c>
      <c r="G1730" t="s">
        <v>37</v>
      </c>
      <c r="H1730" t="s">
        <v>424</v>
      </c>
      <c r="I1730">
        <v>0</v>
      </c>
      <c r="J1730">
        <v>0</v>
      </c>
      <c r="K1730">
        <v>0</v>
      </c>
      <c r="L1730" s="8">
        <v>19700</v>
      </c>
      <c r="M1730" s="8">
        <v>19700</v>
      </c>
    </row>
    <row r="1731" spans="1:13" x14ac:dyDescent="0.25">
      <c r="A1731">
        <v>0</v>
      </c>
      <c r="B1731" s="40">
        <f t="shared" si="86"/>
        <v>43374</v>
      </c>
      <c r="C1731">
        <v>10</v>
      </c>
      <c r="D1731">
        <f t="shared" si="87"/>
        <v>2018</v>
      </c>
      <c r="E1731" t="s">
        <v>447</v>
      </c>
      <c r="F1731" t="s">
        <v>338</v>
      </c>
      <c r="G1731" t="s">
        <v>37</v>
      </c>
      <c r="H1731" t="s">
        <v>423</v>
      </c>
      <c r="I1731">
        <v>1</v>
      </c>
      <c r="J1731">
        <v>1</v>
      </c>
      <c r="K1731">
        <v>2</v>
      </c>
      <c r="L1731" s="8">
        <v>1404</v>
      </c>
      <c r="M1731" s="8">
        <v>1406</v>
      </c>
    </row>
    <row r="1732" spans="1:13" x14ac:dyDescent="0.25">
      <c r="A1732">
        <v>0</v>
      </c>
      <c r="B1732" s="40">
        <f t="shared" si="86"/>
        <v>43374</v>
      </c>
      <c r="C1732">
        <v>10</v>
      </c>
      <c r="D1732">
        <f t="shared" si="87"/>
        <v>2018</v>
      </c>
      <c r="E1732" t="s">
        <v>447</v>
      </c>
      <c r="F1732" t="s">
        <v>338</v>
      </c>
      <c r="G1732" t="s">
        <v>37</v>
      </c>
      <c r="H1732" t="s">
        <v>424</v>
      </c>
      <c r="I1732">
        <v>0</v>
      </c>
      <c r="J1732">
        <v>0</v>
      </c>
      <c r="K1732">
        <v>0</v>
      </c>
      <c r="L1732" s="8">
        <v>1014</v>
      </c>
      <c r="M1732" s="8">
        <v>1014</v>
      </c>
    </row>
    <row r="1733" spans="1:13" x14ac:dyDescent="0.25">
      <c r="A1733">
        <v>0</v>
      </c>
      <c r="B1733" s="40">
        <f t="shared" si="86"/>
        <v>43374</v>
      </c>
      <c r="C1733">
        <v>10</v>
      </c>
      <c r="D1733">
        <f t="shared" si="87"/>
        <v>2018</v>
      </c>
      <c r="E1733" t="s">
        <v>447</v>
      </c>
      <c r="F1733" t="s">
        <v>339</v>
      </c>
      <c r="G1733" t="s">
        <v>37</v>
      </c>
      <c r="H1733" t="s">
        <v>423</v>
      </c>
      <c r="I1733">
        <v>36</v>
      </c>
      <c r="J1733">
        <v>60</v>
      </c>
      <c r="K1733">
        <v>96</v>
      </c>
      <c r="L1733" s="8">
        <v>66419</v>
      </c>
      <c r="M1733" s="8">
        <v>66515</v>
      </c>
    </row>
    <row r="1734" spans="1:13" x14ac:dyDescent="0.25">
      <c r="A1734">
        <v>0</v>
      </c>
      <c r="B1734" s="40">
        <f t="shared" si="86"/>
        <v>43374</v>
      </c>
      <c r="C1734">
        <v>10</v>
      </c>
      <c r="D1734">
        <f t="shared" si="87"/>
        <v>2018</v>
      </c>
      <c r="E1734" t="s">
        <v>447</v>
      </c>
      <c r="F1734" t="s">
        <v>339</v>
      </c>
      <c r="G1734" t="s">
        <v>37</v>
      </c>
      <c r="H1734" t="s">
        <v>424</v>
      </c>
      <c r="I1734">
        <v>0</v>
      </c>
      <c r="J1734">
        <v>0</v>
      </c>
      <c r="K1734">
        <v>0</v>
      </c>
      <c r="L1734" s="8">
        <v>27390</v>
      </c>
      <c r="M1734" s="8">
        <v>27390</v>
      </c>
    </row>
    <row r="1735" spans="1:13" x14ac:dyDescent="0.25">
      <c r="A1735">
        <v>0</v>
      </c>
      <c r="B1735" s="40">
        <f t="shared" si="86"/>
        <v>43374</v>
      </c>
      <c r="C1735">
        <v>10</v>
      </c>
      <c r="D1735">
        <f t="shared" si="87"/>
        <v>2018</v>
      </c>
      <c r="E1735" t="s">
        <v>447</v>
      </c>
      <c r="F1735" t="s">
        <v>425</v>
      </c>
      <c r="G1735" t="s">
        <v>37</v>
      </c>
      <c r="H1735" t="s">
        <v>423</v>
      </c>
      <c r="I1735">
        <v>78</v>
      </c>
      <c r="J1735">
        <v>80</v>
      </c>
      <c r="K1735">
        <v>158</v>
      </c>
      <c r="L1735" s="8">
        <v>48895</v>
      </c>
      <c r="M1735" s="8">
        <v>49053</v>
      </c>
    </row>
    <row r="1736" spans="1:13" x14ac:dyDescent="0.25">
      <c r="A1736">
        <v>0</v>
      </c>
      <c r="B1736" s="40">
        <f t="shared" si="86"/>
        <v>43374</v>
      </c>
      <c r="C1736">
        <v>10</v>
      </c>
      <c r="D1736">
        <f t="shared" si="87"/>
        <v>2018</v>
      </c>
      <c r="E1736" t="s">
        <v>447</v>
      </c>
      <c r="F1736" t="s">
        <v>425</v>
      </c>
      <c r="G1736" t="s">
        <v>37</v>
      </c>
      <c r="H1736" t="s">
        <v>424</v>
      </c>
      <c r="I1736">
        <v>0</v>
      </c>
      <c r="J1736">
        <v>0</v>
      </c>
      <c r="K1736">
        <v>0</v>
      </c>
      <c r="L1736" s="8">
        <v>21141</v>
      </c>
      <c r="M1736" s="8">
        <v>21141</v>
      </c>
    </row>
    <row r="1737" spans="1:13" x14ac:dyDescent="0.25">
      <c r="A1737">
        <v>0</v>
      </c>
      <c r="B1737" s="40">
        <f t="shared" si="86"/>
        <v>43374</v>
      </c>
      <c r="C1737">
        <v>10</v>
      </c>
      <c r="D1737">
        <f t="shared" si="87"/>
        <v>2018</v>
      </c>
      <c r="E1737" t="s">
        <v>447</v>
      </c>
      <c r="F1737" t="s">
        <v>341</v>
      </c>
      <c r="G1737" t="s">
        <v>37</v>
      </c>
      <c r="H1737" t="s">
        <v>423</v>
      </c>
      <c r="I1737">
        <v>267</v>
      </c>
      <c r="J1737">
        <v>236</v>
      </c>
      <c r="K1737">
        <v>503</v>
      </c>
      <c r="L1737" s="8">
        <v>65843</v>
      </c>
      <c r="M1737" s="8">
        <v>66346</v>
      </c>
    </row>
    <row r="1738" spans="1:13" x14ac:dyDescent="0.25">
      <c r="A1738">
        <v>0</v>
      </c>
      <c r="B1738" s="40">
        <f t="shared" si="86"/>
        <v>43374</v>
      </c>
      <c r="C1738">
        <v>10</v>
      </c>
      <c r="D1738">
        <f t="shared" si="87"/>
        <v>2018</v>
      </c>
      <c r="E1738" t="s">
        <v>447</v>
      </c>
      <c r="F1738" t="s">
        <v>341</v>
      </c>
      <c r="G1738" t="s">
        <v>37</v>
      </c>
      <c r="H1738" t="s">
        <v>424</v>
      </c>
      <c r="I1738">
        <v>0</v>
      </c>
      <c r="J1738">
        <v>0</v>
      </c>
      <c r="K1738">
        <v>0</v>
      </c>
      <c r="L1738" s="8">
        <v>22069</v>
      </c>
      <c r="M1738" s="8">
        <v>22069</v>
      </c>
    </row>
    <row r="1739" spans="1:13" x14ac:dyDescent="0.25">
      <c r="A1739">
        <v>0</v>
      </c>
      <c r="B1739" s="40">
        <f t="shared" si="86"/>
        <v>43374</v>
      </c>
      <c r="C1739">
        <v>10</v>
      </c>
      <c r="D1739">
        <f t="shared" si="87"/>
        <v>2018</v>
      </c>
      <c r="E1739" t="s">
        <v>447</v>
      </c>
      <c r="F1739" t="s">
        <v>126</v>
      </c>
      <c r="G1739" t="s">
        <v>37</v>
      </c>
      <c r="H1739" t="s">
        <v>423</v>
      </c>
      <c r="I1739">
        <v>181</v>
      </c>
      <c r="J1739">
        <v>111</v>
      </c>
      <c r="K1739">
        <v>292</v>
      </c>
      <c r="L1739" s="8">
        <v>25674</v>
      </c>
      <c r="M1739" s="8">
        <v>25966</v>
      </c>
    </row>
    <row r="1740" spans="1:13" x14ac:dyDescent="0.25">
      <c r="A1740">
        <v>0</v>
      </c>
      <c r="B1740" s="40">
        <f t="shared" si="86"/>
        <v>43374</v>
      </c>
      <c r="C1740">
        <v>10</v>
      </c>
      <c r="D1740">
        <f t="shared" si="87"/>
        <v>2018</v>
      </c>
      <c r="E1740" t="s">
        <v>447</v>
      </c>
      <c r="F1740" t="s">
        <v>126</v>
      </c>
      <c r="G1740" t="s">
        <v>37</v>
      </c>
      <c r="H1740" t="s">
        <v>424</v>
      </c>
      <c r="I1740">
        <v>0</v>
      </c>
      <c r="J1740">
        <v>0</v>
      </c>
      <c r="K1740">
        <v>0</v>
      </c>
      <c r="L1740" s="8">
        <v>10009</v>
      </c>
      <c r="M1740" s="8">
        <v>10009</v>
      </c>
    </row>
    <row r="1741" spans="1:13" x14ac:dyDescent="0.25">
      <c r="A1741">
        <v>0</v>
      </c>
      <c r="B1741" s="40">
        <f t="shared" si="86"/>
        <v>43374</v>
      </c>
      <c r="C1741">
        <v>10</v>
      </c>
      <c r="D1741">
        <f t="shared" si="87"/>
        <v>2018</v>
      </c>
      <c r="E1741" t="s">
        <v>447</v>
      </c>
      <c r="F1741" t="s">
        <v>342</v>
      </c>
      <c r="G1741" t="s">
        <v>37</v>
      </c>
      <c r="H1741" t="s">
        <v>423</v>
      </c>
      <c r="I1741" s="8">
        <v>15449</v>
      </c>
      <c r="J1741" s="8">
        <v>6391</v>
      </c>
      <c r="K1741" s="8">
        <v>21840</v>
      </c>
      <c r="L1741" s="8">
        <v>1388251</v>
      </c>
      <c r="M1741" s="8">
        <v>1410091</v>
      </c>
    </row>
    <row r="1742" spans="1:13" x14ac:dyDescent="0.25">
      <c r="A1742">
        <v>0</v>
      </c>
      <c r="B1742" s="40">
        <f t="shared" si="86"/>
        <v>43374</v>
      </c>
      <c r="C1742">
        <v>10</v>
      </c>
      <c r="D1742">
        <f t="shared" si="87"/>
        <v>2018</v>
      </c>
      <c r="E1742" t="s">
        <v>447</v>
      </c>
      <c r="F1742" t="s">
        <v>342</v>
      </c>
      <c r="G1742" t="s">
        <v>37</v>
      </c>
      <c r="H1742" t="s">
        <v>424</v>
      </c>
      <c r="I1742">
        <v>8</v>
      </c>
      <c r="J1742">
        <v>1</v>
      </c>
      <c r="K1742">
        <v>9</v>
      </c>
      <c r="L1742" s="8">
        <v>185511</v>
      </c>
      <c r="M1742" s="8">
        <v>185520</v>
      </c>
    </row>
    <row r="1743" spans="1:13" x14ac:dyDescent="0.25">
      <c r="A1743">
        <v>0</v>
      </c>
      <c r="B1743" s="40">
        <f t="shared" si="86"/>
        <v>43374</v>
      </c>
      <c r="C1743">
        <v>10</v>
      </c>
      <c r="D1743">
        <f t="shared" si="87"/>
        <v>2018</v>
      </c>
      <c r="E1743" t="s">
        <v>447</v>
      </c>
      <c r="F1743" t="s">
        <v>343</v>
      </c>
      <c r="G1743" t="s">
        <v>37</v>
      </c>
      <c r="H1743" t="s">
        <v>423</v>
      </c>
      <c r="I1743">
        <v>973</v>
      </c>
      <c r="J1743">
        <v>534</v>
      </c>
      <c r="K1743" s="8">
        <v>1507</v>
      </c>
      <c r="L1743" s="8">
        <v>185639</v>
      </c>
      <c r="M1743" s="8">
        <v>187146</v>
      </c>
    </row>
    <row r="1744" spans="1:13" x14ac:dyDescent="0.25">
      <c r="A1744">
        <v>0</v>
      </c>
      <c r="B1744" s="40">
        <f t="shared" si="86"/>
        <v>43374</v>
      </c>
      <c r="C1744">
        <v>10</v>
      </c>
      <c r="D1744">
        <f t="shared" si="87"/>
        <v>2018</v>
      </c>
      <c r="E1744" t="s">
        <v>447</v>
      </c>
      <c r="F1744" t="s">
        <v>343</v>
      </c>
      <c r="G1744" t="s">
        <v>37</v>
      </c>
      <c r="H1744" t="s">
        <v>424</v>
      </c>
      <c r="I1744">
        <v>1</v>
      </c>
      <c r="J1744">
        <v>0</v>
      </c>
      <c r="K1744">
        <v>1</v>
      </c>
      <c r="L1744" s="8">
        <v>55361</v>
      </c>
      <c r="M1744" s="8">
        <v>55362</v>
      </c>
    </row>
    <row r="1745" spans="1:13" x14ac:dyDescent="0.25">
      <c r="A1745">
        <v>0</v>
      </c>
      <c r="B1745" s="40">
        <f t="shared" si="86"/>
        <v>43374</v>
      </c>
      <c r="C1745">
        <v>10</v>
      </c>
      <c r="D1745">
        <f t="shared" si="87"/>
        <v>2018</v>
      </c>
      <c r="E1745" t="s">
        <v>447</v>
      </c>
      <c r="F1745" t="s">
        <v>344</v>
      </c>
      <c r="G1745" t="s">
        <v>37</v>
      </c>
      <c r="H1745" t="s">
        <v>423</v>
      </c>
      <c r="I1745">
        <v>66</v>
      </c>
      <c r="J1745">
        <v>40</v>
      </c>
      <c r="K1745">
        <v>106</v>
      </c>
      <c r="L1745" s="8">
        <v>30862</v>
      </c>
      <c r="M1745" s="8">
        <v>30968</v>
      </c>
    </row>
    <row r="1746" spans="1:13" x14ac:dyDescent="0.25">
      <c r="A1746">
        <v>0</v>
      </c>
      <c r="B1746" s="40">
        <f t="shared" si="86"/>
        <v>43374</v>
      </c>
      <c r="C1746">
        <v>10</v>
      </c>
      <c r="D1746">
        <f t="shared" si="87"/>
        <v>2018</v>
      </c>
      <c r="E1746" t="s">
        <v>447</v>
      </c>
      <c r="F1746" t="s">
        <v>344</v>
      </c>
      <c r="G1746" t="s">
        <v>37</v>
      </c>
      <c r="H1746" t="s">
        <v>424</v>
      </c>
      <c r="I1746">
        <v>0</v>
      </c>
      <c r="J1746">
        <v>0</v>
      </c>
      <c r="K1746">
        <v>0</v>
      </c>
      <c r="L1746" s="8">
        <v>15015</v>
      </c>
      <c r="M1746" s="8">
        <v>15015</v>
      </c>
    </row>
    <row r="1747" spans="1:13" x14ac:dyDescent="0.25">
      <c r="A1747">
        <v>0</v>
      </c>
      <c r="B1747" s="40">
        <f t="shared" si="86"/>
        <v>43374</v>
      </c>
      <c r="C1747">
        <v>10</v>
      </c>
      <c r="D1747">
        <f t="shared" si="87"/>
        <v>2018</v>
      </c>
      <c r="E1747" t="s">
        <v>447</v>
      </c>
      <c r="F1747" t="s">
        <v>345</v>
      </c>
      <c r="G1747" t="s">
        <v>37</v>
      </c>
      <c r="H1747" t="s">
        <v>423</v>
      </c>
      <c r="I1747">
        <v>29</v>
      </c>
      <c r="J1747">
        <v>35</v>
      </c>
      <c r="K1747">
        <v>64</v>
      </c>
      <c r="L1747" s="8">
        <v>15900</v>
      </c>
      <c r="M1747" s="8">
        <v>15964</v>
      </c>
    </row>
    <row r="1748" spans="1:13" x14ac:dyDescent="0.25">
      <c r="A1748">
        <v>0</v>
      </c>
      <c r="B1748" s="40">
        <f t="shared" si="86"/>
        <v>43374</v>
      </c>
      <c r="C1748">
        <v>10</v>
      </c>
      <c r="D1748">
        <f t="shared" si="87"/>
        <v>2018</v>
      </c>
      <c r="E1748" t="s">
        <v>447</v>
      </c>
      <c r="F1748" t="s">
        <v>345</v>
      </c>
      <c r="G1748" t="s">
        <v>37</v>
      </c>
      <c r="H1748" t="s">
        <v>424</v>
      </c>
      <c r="I1748">
        <v>0</v>
      </c>
      <c r="J1748">
        <v>0</v>
      </c>
      <c r="K1748">
        <v>0</v>
      </c>
      <c r="L1748" s="8">
        <v>8506</v>
      </c>
      <c r="M1748" s="8">
        <v>8506</v>
      </c>
    </row>
    <row r="1749" spans="1:13" x14ac:dyDescent="0.25">
      <c r="A1749">
        <v>0</v>
      </c>
      <c r="B1749" s="40">
        <f t="shared" si="86"/>
        <v>43374</v>
      </c>
      <c r="C1749">
        <v>10</v>
      </c>
      <c r="D1749">
        <f t="shared" si="87"/>
        <v>2018</v>
      </c>
      <c r="E1749" t="s">
        <v>447</v>
      </c>
      <c r="F1749" t="s">
        <v>346</v>
      </c>
      <c r="G1749" t="s">
        <v>37</v>
      </c>
      <c r="H1749" t="s">
        <v>423</v>
      </c>
      <c r="I1749">
        <v>96</v>
      </c>
      <c r="J1749">
        <v>81</v>
      </c>
      <c r="K1749">
        <v>177</v>
      </c>
      <c r="L1749" s="8">
        <v>60089</v>
      </c>
      <c r="M1749" s="8">
        <v>60266</v>
      </c>
    </row>
    <row r="1750" spans="1:13" x14ac:dyDescent="0.25">
      <c r="A1750">
        <v>0</v>
      </c>
      <c r="B1750" s="40">
        <f t="shared" si="86"/>
        <v>43374</v>
      </c>
      <c r="C1750">
        <v>10</v>
      </c>
      <c r="D1750">
        <f t="shared" si="87"/>
        <v>2018</v>
      </c>
      <c r="E1750" t="s">
        <v>447</v>
      </c>
      <c r="F1750" t="s">
        <v>346</v>
      </c>
      <c r="G1750" t="s">
        <v>37</v>
      </c>
      <c r="H1750" t="s">
        <v>424</v>
      </c>
      <c r="I1750">
        <v>0</v>
      </c>
      <c r="J1750">
        <v>0</v>
      </c>
      <c r="K1750">
        <v>0</v>
      </c>
      <c r="L1750" s="8">
        <v>26831</v>
      </c>
      <c r="M1750" s="8">
        <v>26831</v>
      </c>
    </row>
    <row r="1751" spans="1:13" x14ac:dyDescent="0.25">
      <c r="A1751">
        <v>1</v>
      </c>
      <c r="B1751" s="40">
        <f t="shared" si="86"/>
        <v>43374</v>
      </c>
      <c r="C1751">
        <v>10</v>
      </c>
      <c r="D1751">
        <f t="shared" si="87"/>
        <v>2018</v>
      </c>
      <c r="E1751" t="s">
        <v>447</v>
      </c>
      <c r="F1751" t="s">
        <v>53</v>
      </c>
      <c r="G1751" t="s">
        <v>37</v>
      </c>
      <c r="H1751" t="s">
        <v>423</v>
      </c>
      <c r="I1751">
        <v>6</v>
      </c>
      <c r="J1751">
        <v>8</v>
      </c>
      <c r="K1751">
        <v>14</v>
      </c>
      <c r="L1751" s="8">
        <v>8160</v>
      </c>
      <c r="M1751" s="8">
        <v>8174</v>
      </c>
    </row>
    <row r="1752" spans="1:13" x14ac:dyDescent="0.25">
      <c r="A1752">
        <v>1</v>
      </c>
      <c r="B1752" s="40">
        <f t="shared" si="86"/>
        <v>43374</v>
      </c>
      <c r="C1752">
        <v>10</v>
      </c>
      <c r="D1752">
        <f t="shared" si="87"/>
        <v>2018</v>
      </c>
      <c r="E1752" t="s">
        <v>447</v>
      </c>
      <c r="F1752" t="s">
        <v>53</v>
      </c>
      <c r="G1752" t="s">
        <v>37</v>
      </c>
      <c r="H1752" t="s">
        <v>424</v>
      </c>
      <c r="I1752">
        <v>0</v>
      </c>
      <c r="J1752">
        <v>0</v>
      </c>
      <c r="K1752">
        <v>0</v>
      </c>
      <c r="L1752" s="8">
        <v>4833</v>
      </c>
      <c r="M1752" s="8">
        <v>4833</v>
      </c>
    </row>
    <row r="1753" spans="1:13" x14ac:dyDescent="0.25">
      <c r="A1753">
        <v>0</v>
      </c>
      <c r="B1753" s="40">
        <f t="shared" si="86"/>
        <v>43374</v>
      </c>
      <c r="C1753">
        <v>10</v>
      </c>
      <c r="D1753">
        <f t="shared" si="87"/>
        <v>2018</v>
      </c>
      <c r="E1753" t="s">
        <v>447</v>
      </c>
      <c r="F1753" t="s">
        <v>347</v>
      </c>
      <c r="G1753" t="s">
        <v>37</v>
      </c>
      <c r="H1753" t="s">
        <v>423</v>
      </c>
      <c r="I1753">
        <v>126</v>
      </c>
      <c r="J1753">
        <v>105</v>
      </c>
      <c r="K1753">
        <v>231</v>
      </c>
      <c r="L1753" s="8">
        <v>48352</v>
      </c>
      <c r="M1753" s="8">
        <v>48583</v>
      </c>
    </row>
    <row r="1754" spans="1:13" x14ac:dyDescent="0.25">
      <c r="A1754">
        <v>0</v>
      </c>
      <c r="B1754" s="40">
        <f t="shared" si="86"/>
        <v>43374</v>
      </c>
      <c r="C1754">
        <v>10</v>
      </c>
      <c r="D1754">
        <f t="shared" si="87"/>
        <v>2018</v>
      </c>
      <c r="E1754" t="s">
        <v>447</v>
      </c>
      <c r="F1754" t="s">
        <v>347</v>
      </c>
      <c r="G1754" t="s">
        <v>37</v>
      </c>
      <c r="H1754" t="s">
        <v>424</v>
      </c>
      <c r="I1754">
        <v>0</v>
      </c>
      <c r="J1754">
        <v>0</v>
      </c>
      <c r="K1754">
        <v>0</v>
      </c>
      <c r="L1754" s="8">
        <v>21174</v>
      </c>
      <c r="M1754" s="8">
        <v>21174</v>
      </c>
    </row>
    <row r="1755" spans="1:13" x14ac:dyDescent="0.25">
      <c r="A1755">
        <v>0</v>
      </c>
      <c r="B1755" s="40">
        <f t="shared" si="86"/>
        <v>43374</v>
      </c>
      <c r="C1755">
        <v>10</v>
      </c>
      <c r="D1755">
        <f t="shared" si="87"/>
        <v>2018</v>
      </c>
      <c r="E1755" t="s">
        <v>447</v>
      </c>
      <c r="F1755" t="s">
        <v>348</v>
      </c>
      <c r="G1755" t="s">
        <v>37</v>
      </c>
      <c r="H1755" t="s">
        <v>423</v>
      </c>
      <c r="I1755">
        <v>20</v>
      </c>
      <c r="J1755">
        <v>22</v>
      </c>
      <c r="K1755">
        <v>42</v>
      </c>
      <c r="L1755" s="8">
        <v>27439</v>
      </c>
      <c r="M1755" s="8">
        <v>27481</v>
      </c>
    </row>
    <row r="1756" spans="1:13" x14ac:dyDescent="0.25">
      <c r="A1756">
        <v>0</v>
      </c>
      <c r="B1756" s="40">
        <f t="shared" ref="B1756:B1819" si="88">DATE(D1756,C1756,1)</f>
        <v>43374</v>
      </c>
      <c r="C1756">
        <v>10</v>
      </c>
      <c r="D1756">
        <f t="shared" ref="D1756:D1819" si="89">VALUE(RIGHT(E1756,4))</f>
        <v>2018</v>
      </c>
      <c r="E1756" t="s">
        <v>447</v>
      </c>
      <c r="F1756" t="s">
        <v>348</v>
      </c>
      <c r="G1756" t="s">
        <v>37</v>
      </c>
      <c r="H1756" t="s">
        <v>424</v>
      </c>
      <c r="I1756">
        <v>0</v>
      </c>
      <c r="J1756">
        <v>0</v>
      </c>
      <c r="K1756">
        <v>0</v>
      </c>
      <c r="L1756" s="8">
        <v>17441</v>
      </c>
      <c r="M1756" s="8">
        <v>17441</v>
      </c>
    </row>
    <row r="1757" spans="1:13" x14ac:dyDescent="0.25">
      <c r="A1757">
        <v>0</v>
      </c>
      <c r="B1757" s="40">
        <f t="shared" si="88"/>
        <v>43374</v>
      </c>
      <c r="C1757">
        <v>10</v>
      </c>
      <c r="D1757">
        <f t="shared" si="89"/>
        <v>2018</v>
      </c>
      <c r="E1757" t="s">
        <v>447</v>
      </c>
      <c r="F1757" t="s">
        <v>349</v>
      </c>
      <c r="G1757" t="s">
        <v>37</v>
      </c>
      <c r="H1757" t="s">
        <v>423</v>
      </c>
      <c r="I1757">
        <v>31</v>
      </c>
      <c r="J1757">
        <v>24</v>
      </c>
      <c r="K1757">
        <v>55</v>
      </c>
      <c r="L1757" s="8">
        <v>16347</v>
      </c>
      <c r="M1757" s="8">
        <v>16402</v>
      </c>
    </row>
    <row r="1758" spans="1:13" x14ac:dyDescent="0.25">
      <c r="A1758">
        <v>0</v>
      </c>
      <c r="B1758" s="40">
        <f t="shared" si="88"/>
        <v>43374</v>
      </c>
      <c r="C1758">
        <v>10</v>
      </c>
      <c r="D1758">
        <f t="shared" si="89"/>
        <v>2018</v>
      </c>
      <c r="E1758" t="s">
        <v>447</v>
      </c>
      <c r="F1758" t="s">
        <v>349</v>
      </c>
      <c r="G1758" t="s">
        <v>37</v>
      </c>
      <c r="H1758" t="s">
        <v>424</v>
      </c>
      <c r="I1758">
        <v>0</v>
      </c>
      <c r="J1758">
        <v>0</v>
      </c>
      <c r="K1758">
        <v>0</v>
      </c>
      <c r="L1758" s="8">
        <v>7972</v>
      </c>
      <c r="M1758" s="8">
        <v>7972</v>
      </c>
    </row>
    <row r="1759" spans="1:13" x14ac:dyDescent="0.25">
      <c r="A1759">
        <v>0</v>
      </c>
      <c r="B1759" s="40">
        <f t="shared" si="88"/>
        <v>43374</v>
      </c>
      <c r="C1759">
        <v>10</v>
      </c>
      <c r="D1759">
        <f t="shared" si="89"/>
        <v>2018</v>
      </c>
      <c r="E1759" t="s">
        <v>447</v>
      </c>
      <c r="F1759" t="s">
        <v>426</v>
      </c>
      <c r="G1759" t="s">
        <v>37</v>
      </c>
      <c r="H1759" t="s">
        <v>423</v>
      </c>
      <c r="I1759">
        <v>6</v>
      </c>
      <c r="J1759">
        <v>5</v>
      </c>
      <c r="K1759">
        <v>11</v>
      </c>
      <c r="L1759" s="8">
        <v>9976</v>
      </c>
      <c r="M1759" s="8">
        <v>9987</v>
      </c>
    </row>
    <row r="1760" spans="1:13" x14ac:dyDescent="0.25">
      <c r="A1760">
        <v>0</v>
      </c>
      <c r="B1760" s="40">
        <f t="shared" si="88"/>
        <v>43374</v>
      </c>
      <c r="C1760">
        <v>10</v>
      </c>
      <c r="D1760">
        <f t="shared" si="89"/>
        <v>2018</v>
      </c>
      <c r="E1760" t="s">
        <v>447</v>
      </c>
      <c r="F1760" t="s">
        <v>426</v>
      </c>
      <c r="G1760" t="s">
        <v>37</v>
      </c>
      <c r="H1760" t="s">
        <v>424</v>
      </c>
      <c r="I1760">
        <v>0</v>
      </c>
      <c r="J1760">
        <v>0</v>
      </c>
      <c r="K1760">
        <v>0</v>
      </c>
      <c r="L1760" s="8">
        <v>6031</v>
      </c>
      <c r="M1760" s="8">
        <v>6031</v>
      </c>
    </row>
    <row r="1761" spans="1:13" x14ac:dyDescent="0.25">
      <c r="A1761">
        <v>0</v>
      </c>
      <c r="B1761" s="40">
        <f t="shared" si="88"/>
        <v>43374</v>
      </c>
      <c r="C1761">
        <v>10</v>
      </c>
      <c r="D1761">
        <f t="shared" si="89"/>
        <v>2018</v>
      </c>
      <c r="E1761" t="s">
        <v>447</v>
      </c>
      <c r="F1761" t="s">
        <v>350</v>
      </c>
      <c r="G1761" t="s">
        <v>37</v>
      </c>
      <c r="H1761" t="s">
        <v>423</v>
      </c>
      <c r="I1761" s="8">
        <v>1651</v>
      </c>
      <c r="J1761" s="8">
        <v>1389</v>
      </c>
      <c r="K1761" s="8">
        <v>3040</v>
      </c>
      <c r="L1761" s="8">
        <v>556362</v>
      </c>
      <c r="M1761" s="8">
        <v>559402</v>
      </c>
    </row>
    <row r="1762" spans="1:13" x14ac:dyDescent="0.25">
      <c r="A1762">
        <v>0</v>
      </c>
      <c r="B1762" s="40">
        <f t="shared" si="88"/>
        <v>43374</v>
      </c>
      <c r="C1762">
        <v>10</v>
      </c>
      <c r="D1762">
        <f t="shared" si="89"/>
        <v>2018</v>
      </c>
      <c r="E1762" t="s">
        <v>447</v>
      </c>
      <c r="F1762" t="s">
        <v>350</v>
      </c>
      <c r="G1762" t="s">
        <v>37</v>
      </c>
      <c r="H1762" t="s">
        <v>424</v>
      </c>
      <c r="I1762">
        <v>0</v>
      </c>
      <c r="J1762">
        <v>0</v>
      </c>
      <c r="K1762">
        <v>0</v>
      </c>
      <c r="L1762" s="8">
        <v>144359</v>
      </c>
      <c r="M1762" s="8">
        <v>144359</v>
      </c>
    </row>
    <row r="1763" spans="1:13" x14ac:dyDescent="0.25">
      <c r="A1763">
        <v>0</v>
      </c>
      <c r="B1763" s="40">
        <f t="shared" si="88"/>
        <v>43374</v>
      </c>
      <c r="C1763">
        <v>10</v>
      </c>
      <c r="D1763">
        <f t="shared" si="89"/>
        <v>2018</v>
      </c>
      <c r="E1763" t="s">
        <v>447</v>
      </c>
      <c r="F1763" t="s">
        <v>41</v>
      </c>
      <c r="G1763" t="s">
        <v>37</v>
      </c>
      <c r="H1763" t="s">
        <v>423</v>
      </c>
      <c r="I1763">
        <v>185</v>
      </c>
      <c r="J1763">
        <v>69</v>
      </c>
      <c r="K1763">
        <v>254</v>
      </c>
      <c r="L1763" s="8">
        <v>14774</v>
      </c>
      <c r="M1763" s="8">
        <v>15028</v>
      </c>
    </row>
    <row r="1764" spans="1:13" x14ac:dyDescent="0.25">
      <c r="A1764">
        <v>0</v>
      </c>
      <c r="B1764" s="40">
        <f t="shared" si="88"/>
        <v>43374</v>
      </c>
      <c r="C1764">
        <v>10</v>
      </c>
      <c r="D1764">
        <f t="shared" si="89"/>
        <v>2018</v>
      </c>
      <c r="E1764" t="s">
        <v>447</v>
      </c>
      <c r="F1764" t="s">
        <v>41</v>
      </c>
      <c r="G1764" t="s">
        <v>37</v>
      </c>
      <c r="H1764" t="s">
        <v>424</v>
      </c>
      <c r="I1764">
        <v>0</v>
      </c>
      <c r="J1764">
        <v>0</v>
      </c>
      <c r="K1764">
        <v>0</v>
      </c>
      <c r="L1764" s="8">
        <v>6005</v>
      </c>
      <c r="M1764" s="8">
        <v>6005</v>
      </c>
    </row>
    <row r="1765" spans="1:13" x14ac:dyDescent="0.25">
      <c r="A1765">
        <v>0</v>
      </c>
      <c r="B1765" s="40">
        <f t="shared" si="88"/>
        <v>43374</v>
      </c>
      <c r="C1765">
        <v>10</v>
      </c>
      <c r="D1765">
        <f t="shared" si="89"/>
        <v>2018</v>
      </c>
      <c r="E1765" t="s">
        <v>447</v>
      </c>
      <c r="F1765" t="s">
        <v>351</v>
      </c>
      <c r="G1765" t="s">
        <v>37</v>
      </c>
      <c r="H1765" t="s">
        <v>423</v>
      </c>
      <c r="I1765">
        <v>293</v>
      </c>
      <c r="J1765">
        <v>196</v>
      </c>
      <c r="K1765">
        <v>489</v>
      </c>
      <c r="L1765" s="8">
        <v>93700</v>
      </c>
      <c r="M1765" s="8">
        <v>94189</v>
      </c>
    </row>
    <row r="1766" spans="1:13" x14ac:dyDescent="0.25">
      <c r="A1766">
        <v>0</v>
      </c>
      <c r="B1766" s="40">
        <f t="shared" si="88"/>
        <v>43374</v>
      </c>
      <c r="C1766">
        <v>10</v>
      </c>
      <c r="D1766">
        <f t="shared" si="89"/>
        <v>2018</v>
      </c>
      <c r="E1766" t="s">
        <v>447</v>
      </c>
      <c r="F1766" t="s">
        <v>351</v>
      </c>
      <c r="G1766" t="s">
        <v>37</v>
      </c>
      <c r="H1766" t="s">
        <v>424</v>
      </c>
      <c r="I1766">
        <v>1</v>
      </c>
      <c r="J1766">
        <v>0</v>
      </c>
      <c r="K1766">
        <v>1</v>
      </c>
      <c r="L1766" s="8">
        <v>33476</v>
      </c>
      <c r="M1766" s="8">
        <v>33477</v>
      </c>
    </row>
    <row r="1767" spans="1:13" x14ac:dyDescent="0.25">
      <c r="A1767">
        <v>0</v>
      </c>
      <c r="B1767" s="40">
        <f t="shared" si="88"/>
        <v>43374</v>
      </c>
      <c r="C1767">
        <v>10</v>
      </c>
      <c r="D1767">
        <f t="shared" si="89"/>
        <v>2018</v>
      </c>
      <c r="E1767" t="s">
        <v>447</v>
      </c>
      <c r="F1767" t="s">
        <v>352</v>
      </c>
      <c r="G1767" t="s">
        <v>37</v>
      </c>
      <c r="H1767" t="s">
        <v>423</v>
      </c>
      <c r="I1767">
        <v>22</v>
      </c>
      <c r="J1767">
        <v>11</v>
      </c>
      <c r="K1767">
        <v>33</v>
      </c>
      <c r="L1767" s="8">
        <v>8976</v>
      </c>
      <c r="M1767" s="8">
        <v>9009</v>
      </c>
    </row>
    <row r="1768" spans="1:13" x14ac:dyDescent="0.25">
      <c r="A1768">
        <v>0</v>
      </c>
      <c r="B1768" s="40">
        <f t="shared" si="88"/>
        <v>43374</v>
      </c>
      <c r="C1768">
        <v>10</v>
      </c>
      <c r="D1768">
        <f t="shared" si="89"/>
        <v>2018</v>
      </c>
      <c r="E1768" t="s">
        <v>447</v>
      </c>
      <c r="F1768" t="s">
        <v>352</v>
      </c>
      <c r="G1768" t="s">
        <v>37</v>
      </c>
      <c r="H1768" t="s">
        <v>424</v>
      </c>
      <c r="I1768">
        <v>0</v>
      </c>
      <c r="J1768">
        <v>0</v>
      </c>
      <c r="K1768">
        <v>0</v>
      </c>
      <c r="L1768" s="8">
        <v>4166</v>
      </c>
      <c r="M1768" s="8">
        <v>4166</v>
      </c>
    </row>
    <row r="1769" spans="1:13" x14ac:dyDescent="0.25">
      <c r="A1769">
        <v>0</v>
      </c>
      <c r="B1769" s="40">
        <f t="shared" si="88"/>
        <v>43374</v>
      </c>
      <c r="C1769">
        <v>10</v>
      </c>
      <c r="D1769">
        <f t="shared" si="89"/>
        <v>2018</v>
      </c>
      <c r="E1769" t="s">
        <v>447</v>
      </c>
      <c r="F1769" t="s">
        <v>146</v>
      </c>
      <c r="G1769" t="s">
        <v>37</v>
      </c>
      <c r="H1769" t="s">
        <v>423</v>
      </c>
      <c r="I1769" s="8">
        <v>2809</v>
      </c>
      <c r="J1769" s="8">
        <v>1519</v>
      </c>
      <c r="K1769" s="8">
        <v>4328</v>
      </c>
      <c r="L1769" s="8">
        <v>539266</v>
      </c>
      <c r="M1769" s="8">
        <v>543594</v>
      </c>
    </row>
    <row r="1770" spans="1:13" x14ac:dyDescent="0.25">
      <c r="A1770">
        <v>0</v>
      </c>
      <c r="B1770" s="40">
        <f t="shared" si="88"/>
        <v>43374</v>
      </c>
      <c r="C1770">
        <v>10</v>
      </c>
      <c r="D1770">
        <f t="shared" si="89"/>
        <v>2018</v>
      </c>
      <c r="E1770" t="s">
        <v>447</v>
      </c>
      <c r="F1770" t="s">
        <v>146</v>
      </c>
      <c r="G1770" t="s">
        <v>37</v>
      </c>
      <c r="H1770" t="s">
        <v>424</v>
      </c>
      <c r="I1770">
        <v>1</v>
      </c>
      <c r="J1770">
        <v>0</v>
      </c>
      <c r="K1770">
        <v>1</v>
      </c>
      <c r="L1770" s="8">
        <v>125777</v>
      </c>
      <c r="M1770" s="8">
        <v>125778</v>
      </c>
    </row>
    <row r="1771" spans="1:13" x14ac:dyDescent="0.25">
      <c r="A1771">
        <v>1</v>
      </c>
      <c r="B1771" s="40">
        <f t="shared" si="88"/>
        <v>43374</v>
      </c>
      <c r="C1771">
        <v>10</v>
      </c>
      <c r="D1771">
        <f t="shared" si="89"/>
        <v>2018</v>
      </c>
      <c r="E1771" t="s">
        <v>447</v>
      </c>
      <c r="F1771" t="s">
        <v>42</v>
      </c>
      <c r="G1771" t="s">
        <v>37</v>
      </c>
      <c r="H1771" t="s">
        <v>423</v>
      </c>
      <c r="I1771">
        <v>439</v>
      </c>
      <c r="J1771">
        <v>385</v>
      </c>
      <c r="K1771">
        <v>824</v>
      </c>
      <c r="L1771" s="8">
        <v>316240</v>
      </c>
      <c r="M1771" s="8">
        <v>317064</v>
      </c>
    </row>
    <row r="1772" spans="1:13" x14ac:dyDescent="0.25">
      <c r="A1772">
        <v>1</v>
      </c>
      <c r="B1772" s="40">
        <f t="shared" si="88"/>
        <v>43374</v>
      </c>
      <c r="C1772">
        <v>10</v>
      </c>
      <c r="D1772">
        <f t="shared" si="89"/>
        <v>2018</v>
      </c>
      <c r="E1772" t="s">
        <v>447</v>
      </c>
      <c r="F1772" t="s">
        <v>42</v>
      </c>
      <c r="G1772" t="s">
        <v>37</v>
      </c>
      <c r="H1772" t="s">
        <v>424</v>
      </c>
      <c r="I1772">
        <v>1</v>
      </c>
      <c r="J1772">
        <v>0</v>
      </c>
      <c r="K1772">
        <v>1</v>
      </c>
      <c r="L1772" s="8">
        <v>97609</v>
      </c>
      <c r="M1772" s="8">
        <v>97610</v>
      </c>
    </row>
    <row r="1773" spans="1:13" x14ac:dyDescent="0.25">
      <c r="A1773">
        <v>1</v>
      </c>
      <c r="B1773" s="40">
        <f t="shared" si="88"/>
        <v>43374</v>
      </c>
      <c r="C1773">
        <v>10</v>
      </c>
      <c r="D1773">
        <f t="shared" si="89"/>
        <v>2018</v>
      </c>
      <c r="E1773" t="s">
        <v>447</v>
      </c>
      <c r="F1773" t="s">
        <v>353</v>
      </c>
      <c r="G1773" t="s">
        <v>37</v>
      </c>
      <c r="H1773" t="s">
        <v>423</v>
      </c>
      <c r="I1773">
        <v>17</v>
      </c>
      <c r="J1773">
        <v>34</v>
      </c>
      <c r="K1773">
        <v>51</v>
      </c>
      <c r="L1773" s="8">
        <v>32716</v>
      </c>
      <c r="M1773" s="8">
        <v>32767</v>
      </c>
    </row>
    <row r="1774" spans="1:13" x14ac:dyDescent="0.25">
      <c r="A1774">
        <v>1</v>
      </c>
      <c r="B1774" s="40">
        <f t="shared" si="88"/>
        <v>43374</v>
      </c>
      <c r="C1774">
        <v>10</v>
      </c>
      <c r="D1774">
        <f t="shared" si="89"/>
        <v>2018</v>
      </c>
      <c r="E1774" t="s">
        <v>447</v>
      </c>
      <c r="F1774" t="s">
        <v>353</v>
      </c>
      <c r="G1774" t="s">
        <v>37</v>
      </c>
      <c r="H1774" t="s">
        <v>424</v>
      </c>
      <c r="I1774">
        <v>0</v>
      </c>
      <c r="J1774">
        <v>0</v>
      </c>
      <c r="K1774">
        <v>0</v>
      </c>
      <c r="L1774" s="8">
        <v>19565</v>
      </c>
      <c r="M1774" s="8">
        <v>19565</v>
      </c>
    </row>
    <row r="1775" spans="1:13" x14ac:dyDescent="0.25">
      <c r="A1775">
        <v>0</v>
      </c>
      <c r="B1775" s="40">
        <f t="shared" si="88"/>
        <v>43374</v>
      </c>
      <c r="C1775">
        <v>10</v>
      </c>
      <c r="D1775">
        <f t="shared" si="89"/>
        <v>2018</v>
      </c>
      <c r="E1775" t="s">
        <v>447</v>
      </c>
      <c r="F1775" t="s">
        <v>354</v>
      </c>
      <c r="G1775" t="s">
        <v>37</v>
      </c>
      <c r="H1775" t="s">
        <v>423</v>
      </c>
      <c r="I1775">
        <v>779</v>
      </c>
      <c r="J1775">
        <v>588</v>
      </c>
      <c r="K1775" s="8">
        <v>1367</v>
      </c>
      <c r="L1775" s="8">
        <v>200956</v>
      </c>
      <c r="M1775" s="8">
        <v>202323</v>
      </c>
    </row>
    <row r="1776" spans="1:13" x14ac:dyDescent="0.25">
      <c r="A1776">
        <v>0</v>
      </c>
      <c r="B1776" s="40">
        <f t="shared" si="88"/>
        <v>43374</v>
      </c>
      <c r="C1776">
        <v>10</v>
      </c>
      <c r="D1776">
        <f t="shared" si="89"/>
        <v>2018</v>
      </c>
      <c r="E1776" t="s">
        <v>447</v>
      </c>
      <c r="F1776" t="s">
        <v>354</v>
      </c>
      <c r="G1776" t="s">
        <v>37</v>
      </c>
      <c r="H1776" t="s">
        <v>424</v>
      </c>
      <c r="I1776">
        <v>0</v>
      </c>
      <c r="J1776">
        <v>0</v>
      </c>
      <c r="K1776">
        <v>0</v>
      </c>
      <c r="L1776" s="8">
        <v>56804</v>
      </c>
      <c r="M1776" s="8">
        <v>56804</v>
      </c>
    </row>
    <row r="1777" spans="1:13" x14ac:dyDescent="0.25">
      <c r="A1777">
        <v>0</v>
      </c>
      <c r="B1777" s="40">
        <f t="shared" si="88"/>
        <v>43374</v>
      </c>
      <c r="C1777">
        <v>10</v>
      </c>
      <c r="D1777">
        <f t="shared" si="89"/>
        <v>2018</v>
      </c>
      <c r="E1777" t="s">
        <v>447</v>
      </c>
      <c r="F1777" t="s">
        <v>355</v>
      </c>
      <c r="G1777" t="s">
        <v>37</v>
      </c>
      <c r="H1777" t="s">
        <v>423</v>
      </c>
      <c r="I1777">
        <v>3</v>
      </c>
      <c r="J1777">
        <v>2</v>
      </c>
      <c r="K1777">
        <v>5</v>
      </c>
      <c r="L1777" s="8">
        <v>3070</v>
      </c>
      <c r="M1777" s="8">
        <v>3075</v>
      </c>
    </row>
    <row r="1778" spans="1:13" x14ac:dyDescent="0.25">
      <c r="A1778">
        <v>0</v>
      </c>
      <c r="B1778" s="40">
        <f t="shared" si="88"/>
        <v>43374</v>
      </c>
      <c r="C1778">
        <v>10</v>
      </c>
      <c r="D1778">
        <f t="shared" si="89"/>
        <v>2018</v>
      </c>
      <c r="E1778" t="s">
        <v>447</v>
      </c>
      <c r="F1778" t="s">
        <v>355</v>
      </c>
      <c r="G1778" t="s">
        <v>37</v>
      </c>
      <c r="H1778" t="s">
        <v>424</v>
      </c>
      <c r="I1778">
        <v>0</v>
      </c>
      <c r="J1778">
        <v>0</v>
      </c>
      <c r="K1778">
        <v>0</v>
      </c>
      <c r="L1778" s="8">
        <v>1775</v>
      </c>
      <c r="M1778" s="8">
        <v>1775</v>
      </c>
    </row>
    <row r="1779" spans="1:13" x14ac:dyDescent="0.25">
      <c r="A1779">
        <v>0</v>
      </c>
      <c r="B1779" s="40">
        <f t="shared" si="88"/>
        <v>43374</v>
      </c>
      <c r="C1779">
        <v>10</v>
      </c>
      <c r="D1779">
        <f t="shared" si="89"/>
        <v>2018</v>
      </c>
      <c r="E1779" t="s">
        <v>447</v>
      </c>
      <c r="F1779" t="s">
        <v>59</v>
      </c>
      <c r="G1779" t="s">
        <v>37</v>
      </c>
      <c r="H1779" t="s">
        <v>423</v>
      </c>
      <c r="I1779">
        <v>42</v>
      </c>
      <c r="J1779">
        <v>49</v>
      </c>
      <c r="K1779">
        <v>91</v>
      </c>
      <c r="L1779" s="8">
        <v>36847</v>
      </c>
      <c r="M1779" s="8">
        <v>36938</v>
      </c>
    </row>
    <row r="1780" spans="1:13" x14ac:dyDescent="0.25">
      <c r="A1780">
        <v>0</v>
      </c>
      <c r="B1780" s="40">
        <f t="shared" si="88"/>
        <v>43374</v>
      </c>
      <c r="C1780">
        <v>10</v>
      </c>
      <c r="D1780">
        <f t="shared" si="89"/>
        <v>2018</v>
      </c>
      <c r="E1780" t="s">
        <v>447</v>
      </c>
      <c r="F1780" t="s">
        <v>59</v>
      </c>
      <c r="G1780" t="s">
        <v>37</v>
      </c>
      <c r="H1780" t="s">
        <v>424</v>
      </c>
      <c r="I1780">
        <v>0</v>
      </c>
      <c r="J1780">
        <v>0</v>
      </c>
      <c r="K1780">
        <v>0</v>
      </c>
      <c r="L1780" s="8">
        <v>13977</v>
      </c>
      <c r="M1780" s="8">
        <v>13977</v>
      </c>
    </row>
    <row r="1781" spans="1:13" x14ac:dyDescent="0.25">
      <c r="A1781">
        <v>0</v>
      </c>
      <c r="B1781" s="40">
        <f t="shared" si="88"/>
        <v>43374</v>
      </c>
      <c r="C1781">
        <v>10</v>
      </c>
      <c r="D1781">
        <f t="shared" si="89"/>
        <v>2018</v>
      </c>
      <c r="E1781" t="s">
        <v>447</v>
      </c>
      <c r="F1781" t="s">
        <v>356</v>
      </c>
      <c r="G1781" t="s">
        <v>37</v>
      </c>
      <c r="H1781" t="s">
        <v>423</v>
      </c>
      <c r="I1781">
        <v>756</v>
      </c>
      <c r="J1781">
        <v>363</v>
      </c>
      <c r="K1781" s="8">
        <v>1119</v>
      </c>
      <c r="L1781" s="8">
        <v>151760</v>
      </c>
      <c r="M1781" s="8">
        <v>152879</v>
      </c>
    </row>
    <row r="1782" spans="1:13" x14ac:dyDescent="0.25">
      <c r="A1782">
        <v>0</v>
      </c>
      <c r="B1782" s="40">
        <f t="shared" si="88"/>
        <v>43374</v>
      </c>
      <c r="C1782">
        <v>10</v>
      </c>
      <c r="D1782">
        <f t="shared" si="89"/>
        <v>2018</v>
      </c>
      <c r="E1782" t="s">
        <v>447</v>
      </c>
      <c r="F1782" t="s">
        <v>356</v>
      </c>
      <c r="G1782" t="s">
        <v>37</v>
      </c>
      <c r="H1782" t="s">
        <v>424</v>
      </c>
      <c r="I1782">
        <v>1</v>
      </c>
      <c r="J1782">
        <v>0</v>
      </c>
      <c r="K1782">
        <v>1</v>
      </c>
      <c r="L1782" s="8">
        <v>43772</v>
      </c>
      <c r="M1782" s="8">
        <v>43773</v>
      </c>
    </row>
    <row r="1783" spans="1:13" x14ac:dyDescent="0.25">
      <c r="A1783">
        <v>1</v>
      </c>
      <c r="B1783" s="40">
        <f t="shared" si="88"/>
        <v>43374</v>
      </c>
      <c r="C1783">
        <v>10</v>
      </c>
      <c r="D1783">
        <f t="shared" si="89"/>
        <v>2018</v>
      </c>
      <c r="E1783" t="s">
        <v>447</v>
      </c>
      <c r="F1783" t="s">
        <v>357</v>
      </c>
      <c r="G1783" t="s">
        <v>37</v>
      </c>
      <c r="H1783" t="s">
        <v>423</v>
      </c>
      <c r="I1783">
        <v>19</v>
      </c>
      <c r="J1783">
        <v>35</v>
      </c>
      <c r="K1783">
        <v>54</v>
      </c>
      <c r="L1783" s="8">
        <v>23264</v>
      </c>
      <c r="M1783" s="8">
        <v>23318</v>
      </c>
    </row>
    <row r="1784" spans="1:13" x14ac:dyDescent="0.25">
      <c r="A1784">
        <v>1</v>
      </c>
      <c r="B1784" s="40">
        <f t="shared" si="88"/>
        <v>43374</v>
      </c>
      <c r="C1784">
        <v>10</v>
      </c>
      <c r="D1784">
        <f t="shared" si="89"/>
        <v>2018</v>
      </c>
      <c r="E1784" t="s">
        <v>447</v>
      </c>
      <c r="F1784" t="s">
        <v>357</v>
      </c>
      <c r="G1784" t="s">
        <v>37</v>
      </c>
      <c r="H1784" t="s">
        <v>424</v>
      </c>
      <c r="I1784">
        <v>0</v>
      </c>
      <c r="J1784">
        <v>0</v>
      </c>
      <c r="K1784">
        <v>0</v>
      </c>
      <c r="L1784" s="8">
        <v>8808</v>
      </c>
      <c r="M1784" s="8">
        <v>8808</v>
      </c>
    </row>
    <row r="1785" spans="1:13" x14ac:dyDescent="0.25">
      <c r="A1785">
        <v>0</v>
      </c>
      <c r="B1785" s="40">
        <f t="shared" si="88"/>
        <v>43374</v>
      </c>
      <c r="C1785">
        <v>10</v>
      </c>
      <c r="D1785">
        <f t="shared" si="89"/>
        <v>2018</v>
      </c>
      <c r="E1785" t="s">
        <v>447</v>
      </c>
      <c r="F1785" t="s">
        <v>56</v>
      </c>
      <c r="G1785" t="s">
        <v>37</v>
      </c>
      <c r="H1785" t="s">
        <v>423</v>
      </c>
      <c r="I1785">
        <v>83</v>
      </c>
      <c r="J1785">
        <v>103</v>
      </c>
      <c r="K1785">
        <v>186</v>
      </c>
      <c r="L1785" s="8">
        <v>168461</v>
      </c>
      <c r="M1785" s="8">
        <v>168647</v>
      </c>
    </row>
    <row r="1786" spans="1:13" x14ac:dyDescent="0.25">
      <c r="A1786">
        <v>0</v>
      </c>
      <c r="B1786" s="40">
        <f t="shared" si="88"/>
        <v>43374</v>
      </c>
      <c r="C1786">
        <v>10</v>
      </c>
      <c r="D1786">
        <f t="shared" si="89"/>
        <v>2018</v>
      </c>
      <c r="E1786" t="s">
        <v>447</v>
      </c>
      <c r="F1786" t="s">
        <v>56</v>
      </c>
      <c r="G1786" t="s">
        <v>37</v>
      </c>
      <c r="H1786" t="s">
        <v>424</v>
      </c>
      <c r="I1786">
        <v>0</v>
      </c>
      <c r="J1786">
        <v>0</v>
      </c>
      <c r="K1786">
        <v>0</v>
      </c>
      <c r="L1786" s="8">
        <v>60933</v>
      </c>
      <c r="M1786" s="8">
        <v>60933</v>
      </c>
    </row>
    <row r="1787" spans="1:13" x14ac:dyDescent="0.25">
      <c r="A1787">
        <v>0</v>
      </c>
      <c r="B1787" s="40">
        <f t="shared" si="88"/>
        <v>43405</v>
      </c>
      <c r="C1787">
        <v>11</v>
      </c>
      <c r="D1787">
        <f t="shared" si="89"/>
        <v>2018</v>
      </c>
      <c r="E1787" t="s">
        <v>448</v>
      </c>
      <c r="F1787" t="s">
        <v>422</v>
      </c>
      <c r="G1787" t="s">
        <v>37</v>
      </c>
      <c r="H1787" t="s">
        <v>423</v>
      </c>
      <c r="I1787">
        <v>0</v>
      </c>
      <c r="J1787">
        <v>0</v>
      </c>
      <c r="K1787">
        <v>0</v>
      </c>
      <c r="L1787">
        <v>2</v>
      </c>
      <c r="M1787">
        <v>2</v>
      </c>
    </row>
    <row r="1788" spans="1:13" x14ac:dyDescent="0.25">
      <c r="A1788">
        <v>0</v>
      </c>
      <c r="B1788" s="40">
        <f t="shared" si="88"/>
        <v>43405</v>
      </c>
      <c r="C1788">
        <v>11</v>
      </c>
      <c r="D1788">
        <f t="shared" si="89"/>
        <v>2018</v>
      </c>
      <c r="E1788" t="s">
        <v>448</v>
      </c>
      <c r="F1788" t="s">
        <v>422</v>
      </c>
      <c r="G1788" t="s">
        <v>37</v>
      </c>
      <c r="H1788" t="s">
        <v>424</v>
      </c>
      <c r="I1788">
        <v>0</v>
      </c>
      <c r="J1788">
        <v>0</v>
      </c>
      <c r="K1788">
        <v>0</v>
      </c>
      <c r="L1788">
        <v>3</v>
      </c>
      <c r="M1788">
        <v>3</v>
      </c>
    </row>
    <row r="1789" spans="1:13" x14ac:dyDescent="0.25">
      <c r="A1789">
        <v>1</v>
      </c>
      <c r="B1789" s="40">
        <f t="shared" si="88"/>
        <v>43405</v>
      </c>
      <c r="C1789">
        <v>11</v>
      </c>
      <c r="D1789">
        <f t="shared" si="89"/>
        <v>2018</v>
      </c>
      <c r="E1789" t="s">
        <v>448</v>
      </c>
      <c r="F1789" t="s">
        <v>331</v>
      </c>
      <c r="G1789" t="s">
        <v>37</v>
      </c>
      <c r="H1789" t="s">
        <v>423</v>
      </c>
      <c r="I1789">
        <v>6</v>
      </c>
      <c r="J1789">
        <v>4</v>
      </c>
      <c r="K1789">
        <v>10</v>
      </c>
      <c r="L1789" s="8">
        <v>13014</v>
      </c>
      <c r="M1789" s="8">
        <v>13024</v>
      </c>
    </row>
    <row r="1790" spans="1:13" x14ac:dyDescent="0.25">
      <c r="A1790">
        <v>1</v>
      </c>
      <c r="B1790" s="40">
        <f t="shared" si="88"/>
        <v>43405</v>
      </c>
      <c r="C1790">
        <v>11</v>
      </c>
      <c r="D1790">
        <f t="shared" si="89"/>
        <v>2018</v>
      </c>
      <c r="E1790" t="s">
        <v>448</v>
      </c>
      <c r="F1790" t="s">
        <v>331</v>
      </c>
      <c r="G1790" t="s">
        <v>37</v>
      </c>
      <c r="H1790" t="s">
        <v>424</v>
      </c>
      <c r="I1790">
        <v>0</v>
      </c>
      <c r="J1790">
        <v>0</v>
      </c>
      <c r="K1790">
        <v>0</v>
      </c>
      <c r="L1790" s="8">
        <v>5350</v>
      </c>
      <c r="M1790" s="8">
        <v>5350</v>
      </c>
    </row>
    <row r="1791" spans="1:13" x14ac:dyDescent="0.25">
      <c r="A1791">
        <v>1</v>
      </c>
      <c r="B1791" s="40">
        <f t="shared" si="88"/>
        <v>43405</v>
      </c>
      <c r="C1791">
        <v>11</v>
      </c>
      <c r="D1791">
        <f t="shared" si="89"/>
        <v>2018</v>
      </c>
      <c r="E1791" t="s">
        <v>448</v>
      </c>
      <c r="F1791" t="s">
        <v>332</v>
      </c>
      <c r="G1791" t="s">
        <v>37</v>
      </c>
      <c r="H1791" t="s">
        <v>423</v>
      </c>
      <c r="I1791">
        <v>10</v>
      </c>
      <c r="J1791">
        <v>10</v>
      </c>
      <c r="K1791">
        <v>20</v>
      </c>
      <c r="L1791" s="8">
        <v>13070</v>
      </c>
      <c r="M1791" s="8">
        <v>13090</v>
      </c>
    </row>
    <row r="1792" spans="1:13" x14ac:dyDescent="0.25">
      <c r="A1792">
        <v>1</v>
      </c>
      <c r="B1792" s="40">
        <f t="shared" si="88"/>
        <v>43405</v>
      </c>
      <c r="C1792">
        <v>11</v>
      </c>
      <c r="D1792">
        <f t="shared" si="89"/>
        <v>2018</v>
      </c>
      <c r="E1792" t="s">
        <v>448</v>
      </c>
      <c r="F1792" t="s">
        <v>332</v>
      </c>
      <c r="G1792" t="s">
        <v>37</v>
      </c>
      <c r="H1792" t="s">
        <v>424</v>
      </c>
      <c r="I1792">
        <v>0</v>
      </c>
      <c r="J1792">
        <v>0</v>
      </c>
      <c r="K1792">
        <v>0</v>
      </c>
      <c r="L1792" s="8">
        <v>6848</v>
      </c>
      <c r="M1792" s="8">
        <v>6848</v>
      </c>
    </row>
    <row r="1793" spans="1:13" x14ac:dyDescent="0.25">
      <c r="A1793">
        <v>0</v>
      </c>
      <c r="B1793" s="40">
        <f t="shared" si="88"/>
        <v>43405</v>
      </c>
      <c r="C1793">
        <v>11</v>
      </c>
      <c r="D1793">
        <f t="shared" si="89"/>
        <v>2018</v>
      </c>
      <c r="E1793" t="s">
        <v>448</v>
      </c>
      <c r="F1793" t="s">
        <v>333</v>
      </c>
      <c r="G1793" t="s">
        <v>37</v>
      </c>
      <c r="H1793" t="s">
        <v>423</v>
      </c>
      <c r="I1793">
        <v>225</v>
      </c>
      <c r="J1793">
        <v>234</v>
      </c>
      <c r="K1793">
        <v>459</v>
      </c>
      <c r="L1793" s="8">
        <v>135934</v>
      </c>
      <c r="M1793" s="8">
        <v>136393</v>
      </c>
    </row>
    <row r="1794" spans="1:13" x14ac:dyDescent="0.25">
      <c r="A1794">
        <v>0</v>
      </c>
      <c r="B1794" s="40">
        <f t="shared" si="88"/>
        <v>43405</v>
      </c>
      <c r="C1794">
        <v>11</v>
      </c>
      <c r="D1794">
        <f t="shared" si="89"/>
        <v>2018</v>
      </c>
      <c r="E1794" t="s">
        <v>448</v>
      </c>
      <c r="F1794" t="s">
        <v>333</v>
      </c>
      <c r="G1794" t="s">
        <v>37</v>
      </c>
      <c r="H1794" t="s">
        <v>424</v>
      </c>
      <c r="I1794">
        <v>0</v>
      </c>
      <c r="J1794">
        <v>0</v>
      </c>
      <c r="K1794">
        <v>0</v>
      </c>
      <c r="L1794" s="8">
        <v>42803</v>
      </c>
      <c r="M1794" s="8">
        <v>42803</v>
      </c>
    </row>
    <row r="1795" spans="1:13" x14ac:dyDescent="0.25">
      <c r="A1795">
        <v>0</v>
      </c>
      <c r="B1795" s="40">
        <f t="shared" si="88"/>
        <v>43405</v>
      </c>
      <c r="C1795">
        <v>11</v>
      </c>
      <c r="D1795">
        <f t="shared" si="89"/>
        <v>2018</v>
      </c>
      <c r="E1795" t="s">
        <v>448</v>
      </c>
      <c r="F1795" t="s">
        <v>119</v>
      </c>
      <c r="G1795" t="s">
        <v>37</v>
      </c>
      <c r="H1795" t="s">
        <v>423</v>
      </c>
      <c r="I1795">
        <v>147</v>
      </c>
      <c r="J1795">
        <v>69</v>
      </c>
      <c r="K1795">
        <v>216</v>
      </c>
      <c r="L1795" s="8">
        <v>55830</v>
      </c>
      <c r="M1795" s="8">
        <v>56046</v>
      </c>
    </row>
    <row r="1796" spans="1:13" x14ac:dyDescent="0.25">
      <c r="A1796">
        <v>0</v>
      </c>
      <c r="B1796" s="40">
        <f t="shared" si="88"/>
        <v>43405</v>
      </c>
      <c r="C1796">
        <v>11</v>
      </c>
      <c r="D1796">
        <f t="shared" si="89"/>
        <v>2018</v>
      </c>
      <c r="E1796" t="s">
        <v>448</v>
      </c>
      <c r="F1796" t="s">
        <v>119</v>
      </c>
      <c r="G1796" t="s">
        <v>37</v>
      </c>
      <c r="H1796" t="s">
        <v>424</v>
      </c>
      <c r="I1796">
        <v>0</v>
      </c>
      <c r="J1796">
        <v>0</v>
      </c>
      <c r="K1796">
        <v>0</v>
      </c>
      <c r="L1796" s="8">
        <v>22826</v>
      </c>
      <c r="M1796" s="8">
        <v>22826</v>
      </c>
    </row>
    <row r="1797" spans="1:13" x14ac:dyDescent="0.25">
      <c r="A1797">
        <v>0</v>
      </c>
      <c r="B1797" s="40">
        <f t="shared" si="88"/>
        <v>43405</v>
      </c>
      <c r="C1797">
        <v>11</v>
      </c>
      <c r="D1797">
        <f t="shared" si="89"/>
        <v>2018</v>
      </c>
      <c r="E1797" t="s">
        <v>448</v>
      </c>
      <c r="F1797" t="s">
        <v>334</v>
      </c>
      <c r="G1797" t="s">
        <v>37</v>
      </c>
      <c r="H1797" t="s">
        <v>423</v>
      </c>
      <c r="I1797">
        <v>161</v>
      </c>
      <c r="J1797">
        <v>132</v>
      </c>
      <c r="K1797">
        <v>293</v>
      </c>
      <c r="L1797" s="8">
        <v>51748</v>
      </c>
      <c r="M1797" s="8">
        <v>52041</v>
      </c>
    </row>
    <row r="1798" spans="1:13" x14ac:dyDescent="0.25">
      <c r="A1798">
        <v>0</v>
      </c>
      <c r="B1798" s="40">
        <f t="shared" si="88"/>
        <v>43405</v>
      </c>
      <c r="C1798">
        <v>11</v>
      </c>
      <c r="D1798">
        <f t="shared" si="89"/>
        <v>2018</v>
      </c>
      <c r="E1798" t="s">
        <v>448</v>
      </c>
      <c r="F1798" t="s">
        <v>334</v>
      </c>
      <c r="G1798" t="s">
        <v>37</v>
      </c>
      <c r="H1798" t="s">
        <v>424</v>
      </c>
      <c r="I1798">
        <v>0</v>
      </c>
      <c r="J1798">
        <v>0</v>
      </c>
      <c r="K1798">
        <v>0</v>
      </c>
      <c r="L1798" s="8">
        <v>22334</v>
      </c>
      <c r="M1798" s="8">
        <v>22334</v>
      </c>
    </row>
    <row r="1799" spans="1:13" x14ac:dyDescent="0.25">
      <c r="A1799">
        <v>0</v>
      </c>
      <c r="B1799" s="40">
        <f t="shared" si="88"/>
        <v>43405</v>
      </c>
      <c r="C1799">
        <v>11</v>
      </c>
      <c r="D1799">
        <f t="shared" si="89"/>
        <v>2018</v>
      </c>
      <c r="E1799" t="s">
        <v>448</v>
      </c>
      <c r="F1799" t="s">
        <v>335</v>
      </c>
      <c r="G1799" t="s">
        <v>37</v>
      </c>
      <c r="H1799" t="s">
        <v>423</v>
      </c>
      <c r="I1799" s="8">
        <v>1323</v>
      </c>
      <c r="J1799">
        <v>859</v>
      </c>
      <c r="K1799" s="8">
        <v>2182</v>
      </c>
      <c r="L1799" s="8">
        <v>317795</v>
      </c>
      <c r="M1799" s="8">
        <v>319977</v>
      </c>
    </row>
    <row r="1800" spans="1:13" x14ac:dyDescent="0.25">
      <c r="A1800">
        <v>0</v>
      </c>
      <c r="B1800" s="40">
        <f t="shared" si="88"/>
        <v>43405</v>
      </c>
      <c r="C1800">
        <v>11</v>
      </c>
      <c r="D1800">
        <f t="shared" si="89"/>
        <v>2018</v>
      </c>
      <c r="E1800" t="s">
        <v>448</v>
      </c>
      <c r="F1800" t="s">
        <v>335</v>
      </c>
      <c r="G1800" t="s">
        <v>37</v>
      </c>
      <c r="H1800" t="s">
        <v>424</v>
      </c>
      <c r="I1800">
        <v>0</v>
      </c>
      <c r="J1800">
        <v>0</v>
      </c>
      <c r="K1800">
        <v>0</v>
      </c>
      <c r="L1800" s="8">
        <v>82084</v>
      </c>
      <c r="M1800" s="8">
        <v>82084</v>
      </c>
    </row>
    <row r="1801" spans="1:13" x14ac:dyDescent="0.25">
      <c r="A1801">
        <v>0</v>
      </c>
      <c r="B1801" s="40">
        <f t="shared" si="88"/>
        <v>43405</v>
      </c>
      <c r="C1801">
        <v>11</v>
      </c>
      <c r="D1801">
        <f t="shared" si="89"/>
        <v>2018</v>
      </c>
      <c r="E1801" t="s">
        <v>448</v>
      </c>
      <c r="F1801" t="s">
        <v>44</v>
      </c>
      <c r="G1801" t="s">
        <v>37</v>
      </c>
      <c r="H1801" t="s">
        <v>423</v>
      </c>
      <c r="I1801">
        <v>2</v>
      </c>
      <c r="J1801">
        <v>2</v>
      </c>
      <c r="K1801">
        <v>4</v>
      </c>
      <c r="L1801" s="8">
        <v>2474</v>
      </c>
      <c r="M1801" s="8">
        <v>2478</v>
      </c>
    </row>
    <row r="1802" spans="1:13" x14ac:dyDescent="0.25">
      <c r="A1802">
        <v>0</v>
      </c>
      <c r="B1802" s="40">
        <f t="shared" si="88"/>
        <v>43405</v>
      </c>
      <c r="C1802">
        <v>11</v>
      </c>
      <c r="D1802">
        <f t="shared" si="89"/>
        <v>2018</v>
      </c>
      <c r="E1802" t="s">
        <v>448</v>
      </c>
      <c r="F1802" t="s">
        <v>44</v>
      </c>
      <c r="G1802" t="s">
        <v>37</v>
      </c>
      <c r="H1802" t="s">
        <v>424</v>
      </c>
      <c r="I1802">
        <v>0</v>
      </c>
      <c r="J1802">
        <v>0</v>
      </c>
      <c r="K1802">
        <v>0</v>
      </c>
      <c r="L1802" s="8">
        <v>1603</v>
      </c>
      <c r="M1802" s="8">
        <v>1603</v>
      </c>
    </row>
    <row r="1803" spans="1:13" x14ac:dyDescent="0.25">
      <c r="A1803">
        <v>0</v>
      </c>
      <c r="B1803" s="40">
        <f t="shared" si="88"/>
        <v>43405</v>
      </c>
      <c r="C1803">
        <v>11</v>
      </c>
      <c r="D1803">
        <f t="shared" si="89"/>
        <v>2018</v>
      </c>
      <c r="E1803" t="s">
        <v>448</v>
      </c>
      <c r="F1803" t="s">
        <v>336</v>
      </c>
      <c r="G1803" t="s">
        <v>37</v>
      </c>
      <c r="H1803" t="s">
        <v>423</v>
      </c>
      <c r="I1803">
        <v>83</v>
      </c>
      <c r="J1803">
        <v>102</v>
      </c>
      <c r="K1803">
        <v>185</v>
      </c>
      <c r="L1803" s="8">
        <v>73743</v>
      </c>
      <c r="M1803" s="8">
        <v>73928</v>
      </c>
    </row>
    <row r="1804" spans="1:13" x14ac:dyDescent="0.25">
      <c r="A1804">
        <v>0</v>
      </c>
      <c r="B1804" s="40">
        <f t="shared" si="88"/>
        <v>43405</v>
      </c>
      <c r="C1804">
        <v>11</v>
      </c>
      <c r="D1804">
        <f t="shared" si="89"/>
        <v>2018</v>
      </c>
      <c r="E1804" t="s">
        <v>448</v>
      </c>
      <c r="F1804" t="s">
        <v>336</v>
      </c>
      <c r="G1804" t="s">
        <v>37</v>
      </c>
      <c r="H1804" t="s">
        <v>424</v>
      </c>
      <c r="I1804">
        <v>0</v>
      </c>
      <c r="J1804">
        <v>0</v>
      </c>
      <c r="K1804">
        <v>0</v>
      </c>
      <c r="L1804" s="8">
        <v>29614</v>
      </c>
      <c r="M1804" s="8">
        <v>29614</v>
      </c>
    </row>
    <row r="1805" spans="1:13" x14ac:dyDescent="0.25">
      <c r="A1805">
        <v>0</v>
      </c>
      <c r="B1805" s="40">
        <f t="shared" si="88"/>
        <v>43405</v>
      </c>
      <c r="C1805">
        <v>11</v>
      </c>
      <c r="D1805">
        <f t="shared" si="89"/>
        <v>2018</v>
      </c>
      <c r="E1805" t="s">
        <v>448</v>
      </c>
      <c r="F1805" t="s">
        <v>125</v>
      </c>
      <c r="G1805" t="s">
        <v>37</v>
      </c>
      <c r="H1805" t="s">
        <v>423</v>
      </c>
      <c r="I1805">
        <v>54</v>
      </c>
      <c r="J1805">
        <v>31</v>
      </c>
      <c r="K1805">
        <v>85</v>
      </c>
      <c r="L1805" s="8">
        <v>28733</v>
      </c>
      <c r="M1805" s="8">
        <v>28818</v>
      </c>
    </row>
    <row r="1806" spans="1:13" x14ac:dyDescent="0.25">
      <c r="A1806">
        <v>0</v>
      </c>
      <c r="B1806" s="40">
        <f t="shared" si="88"/>
        <v>43405</v>
      </c>
      <c r="C1806">
        <v>11</v>
      </c>
      <c r="D1806">
        <f t="shared" si="89"/>
        <v>2018</v>
      </c>
      <c r="E1806" t="s">
        <v>448</v>
      </c>
      <c r="F1806" t="s">
        <v>125</v>
      </c>
      <c r="G1806" t="s">
        <v>37</v>
      </c>
      <c r="H1806" t="s">
        <v>424</v>
      </c>
      <c r="I1806">
        <v>0</v>
      </c>
      <c r="J1806">
        <v>0</v>
      </c>
      <c r="K1806">
        <v>0</v>
      </c>
      <c r="L1806" s="8">
        <v>12610</v>
      </c>
      <c r="M1806" s="8">
        <v>12610</v>
      </c>
    </row>
    <row r="1807" spans="1:13" x14ac:dyDescent="0.25">
      <c r="A1807">
        <v>1</v>
      </c>
      <c r="B1807" s="40">
        <f t="shared" si="88"/>
        <v>43405</v>
      </c>
      <c r="C1807">
        <v>11</v>
      </c>
      <c r="D1807">
        <f t="shared" si="89"/>
        <v>2018</v>
      </c>
      <c r="E1807" t="s">
        <v>448</v>
      </c>
      <c r="F1807" t="s">
        <v>337</v>
      </c>
      <c r="G1807" t="s">
        <v>37</v>
      </c>
      <c r="H1807" t="s">
        <v>423</v>
      </c>
      <c r="I1807">
        <v>3</v>
      </c>
      <c r="J1807">
        <v>2</v>
      </c>
      <c r="K1807">
        <v>5</v>
      </c>
      <c r="L1807" s="8">
        <v>4645</v>
      </c>
      <c r="M1807" s="8">
        <v>4650</v>
      </c>
    </row>
    <row r="1808" spans="1:13" x14ac:dyDescent="0.25">
      <c r="A1808">
        <v>1</v>
      </c>
      <c r="B1808" s="40">
        <f t="shared" si="88"/>
        <v>43405</v>
      </c>
      <c r="C1808">
        <v>11</v>
      </c>
      <c r="D1808">
        <f t="shared" si="89"/>
        <v>2018</v>
      </c>
      <c r="E1808" t="s">
        <v>448</v>
      </c>
      <c r="F1808" t="s">
        <v>337</v>
      </c>
      <c r="G1808" t="s">
        <v>37</v>
      </c>
      <c r="H1808" t="s">
        <v>424</v>
      </c>
      <c r="I1808">
        <v>0</v>
      </c>
      <c r="J1808">
        <v>0</v>
      </c>
      <c r="K1808">
        <v>0</v>
      </c>
      <c r="L1808" s="8">
        <v>3817</v>
      </c>
      <c r="M1808" s="8">
        <v>3817</v>
      </c>
    </row>
    <row r="1809" spans="1:13" x14ac:dyDescent="0.25">
      <c r="A1809">
        <v>0</v>
      </c>
      <c r="B1809" s="40">
        <f t="shared" si="88"/>
        <v>43405</v>
      </c>
      <c r="C1809">
        <v>11</v>
      </c>
      <c r="D1809">
        <f t="shared" si="89"/>
        <v>2018</v>
      </c>
      <c r="E1809" t="s">
        <v>448</v>
      </c>
      <c r="F1809" t="s">
        <v>105</v>
      </c>
      <c r="G1809" t="s">
        <v>37</v>
      </c>
      <c r="H1809" t="s">
        <v>423</v>
      </c>
      <c r="I1809">
        <v>53</v>
      </c>
      <c r="J1809">
        <v>61</v>
      </c>
      <c r="K1809">
        <v>114</v>
      </c>
      <c r="L1809" s="8">
        <v>60403</v>
      </c>
      <c r="M1809" s="8">
        <v>60517</v>
      </c>
    </row>
    <row r="1810" spans="1:13" x14ac:dyDescent="0.25">
      <c r="A1810">
        <v>0</v>
      </c>
      <c r="B1810" s="40">
        <f t="shared" si="88"/>
        <v>43405</v>
      </c>
      <c r="C1810">
        <v>11</v>
      </c>
      <c r="D1810">
        <f t="shared" si="89"/>
        <v>2018</v>
      </c>
      <c r="E1810" t="s">
        <v>448</v>
      </c>
      <c r="F1810" t="s">
        <v>105</v>
      </c>
      <c r="G1810" t="s">
        <v>37</v>
      </c>
      <c r="H1810" t="s">
        <v>424</v>
      </c>
      <c r="I1810">
        <v>0</v>
      </c>
      <c r="J1810">
        <v>0</v>
      </c>
      <c r="K1810">
        <v>0</v>
      </c>
      <c r="L1810" s="8">
        <v>19740</v>
      </c>
      <c r="M1810" s="8">
        <v>19740</v>
      </c>
    </row>
    <row r="1811" spans="1:13" x14ac:dyDescent="0.25">
      <c r="A1811">
        <v>0</v>
      </c>
      <c r="B1811" s="40">
        <f t="shared" si="88"/>
        <v>43405</v>
      </c>
      <c r="C1811">
        <v>11</v>
      </c>
      <c r="D1811">
        <f t="shared" si="89"/>
        <v>2018</v>
      </c>
      <c r="E1811" t="s">
        <v>448</v>
      </c>
      <c r="F1811" t="s">
        <v>338</v>
      </c>
      <c r="G1811" t="s">
        <v>37</v>
      </c>
      <c r="H1811" t="s">
        <v>423</v>
      </c>
      <c r="I1811">
        <v>1</v>
      </c>
      <c r="J1811">
        <v>1</v>
      </c>
      <c r="K1811">
        <v>2</v>
      </c>
      <c r="L1811" s="8">
        <v>1398</v>
      </c>
      <c r="M1811" s="8">
        <v>1400</v>
      </c>
    </row>
    <row r="1812" spans="1:13" x14ac:dyDescent="0.25">
      <c r="A1812">
        <v>0</v>
      </c>
      <c r="B1812" s="40">
        <f t="shared" si="88"/>
        <v>43405</v>
      </c>
      <c r="C1812">
        <v>11</v>
      </c>
      <c r="D1812">
        <f t="shared" si="89"/>
        <v>2018</v>
      </c>
      <c r="E1812" t="s">
        <v>448</v>
      </c>
      <c r="F1812" t="s">
        <v>338</v>
      </c>
      <c r="G1812" t="s">
        <v>37</v>
      </c>
      <c r="H1812" t="s">
        <v>424</v>
      </c>
      <c r="I1812">
        <v>0</v>
      </c>
      <c r="J1812">
        <v>0</v>
      </c>
      <c r="K1812">
        <v>0</v>
      </c>
      <c r="L1812" s="8">
        <v>1019</v>
      </c>
      <c r="M1812" s="8">
        <v>1019</v>
      </c>
    </row>
    <row r="1813" spans="1:13" x14ac:dyDescent="0.25">
      <c r="A1813">
        <v>0</v>
      </c>
      <c r="B1813" s="40">
        <f t="shared" si="88"/>
        <v>43405</v>
      </c>
      <c r="C1813">
        <v>11</v>
      </c>
      <c r="D1813">
        <f t="shared" si="89"/>
        <v>2018</v>
      </c>
      <c r="E1813" t="s">
        <v>448</v>
      </c>
      <c r="F1813" t="s">
        <v>339</v>
      </c>
      <c r="G1813" t="s">
        <v>37</v>
      </c>
      <c r="H1813" t="s">
        <v>423</v>
      </c>
      <c r="I1813">
        <v>37</v>
      </c>
      <c r="J1813">
        <v>61</v>
      </c>
      <c r="K1813">
        <v>98</v>
      </c>
      <c r="L1813" s="8">
        <v>66516</v>
      </c>
      <c r="M1813" s="8">
        <v>66614</v>
      </c>
    </row>
    <row r="1814" spans="1:13" x14ac:dyDescent="0.25">
      <c r="A1814">
        <v>0</v>
      </c>
      <c r="B1814" s="40">
        <f t="shared" si="88"/>
        <v>43405</v>
      </c>
      <c r="C1814">
        <v>11</v>
      </c>
      <c r="D1814">
        <f t="shared" si="89"/>
        <v>2018</v>
      </c>
      <c r="E1814" t="s">
        <v>448</v>
      </c>
      <c r="F1814" t="s">
        <v>339</v>
      </c>
      <c r="G1814" t="s">
        <v>37</v>
      </c>
      <c r="H1814" t="s">
        <v>424</v>
      </c>
      <c r="I1814">
        <v>0</v>
      </c>
      <c r="J1814">
        <v>0</v>
      </c>
      <c r="K1814">
        <v>0</v>
      </c>
      <c r="L1814" s="8">
        <v>27458</v>
      </c>
      <c r="M1814" s="8">
        <v>27458</v>
      </c>
    </row>
    <row r="1815" spans="1:13" x14ac:dyDescent="0.25">
      <c r="A1815">
        <v>0</v>
      </c>
      <c r="B1815" s="40">
        <f t="shared" si="88"/>
        <v>43405</v>
      </c>
      <c r="C1815">
        <v>11</v>
      </c>
      <c r="D1815">
        <f t="shared" si="89"/>
        <v>2018</v>
      </c>
      <c r="E1815" t="s">
        <v>448</v>
      </c>
      <c r="F1815" t="s">
        <v>425</v>
      </c>
      <c r="G1815" t="s">
        <v>37</v>
      </c>
      <c r="H1815" t="s">
        <v>423</v>
      </c>
      <c r="I1815">
        <v>81</v>
      </c>
      <c r="J1815">
        <v>82</v>
      </c>
      <c r="K1815">
        <v>163</v>
      </c>
      <c r="L1815" s="8">
        <v>49027</v>
      </c>
      <c r="M1815" s="8">
        <v>49190</v>
      </c>
    </row>
    <row r="1816" spans="1:13" x14ac:dyDescent="0.25">
      <c r="A1816">
        <v>0</v>
      </c>
      <c r="B1816" s="40">
        <f t="shared" si="88"/>
        <v>43405</v>
      </c>
      <c r="C1816">
        <v>11</v>
      </c>
      <c r="D1816">
        <f t="shared" si="89"/>
        <v>2018</v>
      </c>
      <c r="E1816" t="s">
        <v>448</v>
      </c>
      <c r="F1816" t="s">
        <v>425</v>
      </c>
      <c r="G1816" t="s">
        <v>37</v>
      </c>
      <c r="H1816" t="s">
        <v>424</v>
      </c>
      <c r="I1816">
        <v>0</v>
      </c>
      <c r="J1816">
        <v>0</v>
      </c>
      <c r="K1816">
        <v>0</v>
      </c>
      <c r="L1816" s="8">
        <v>21185</v>
      </c>
      <c r="M1816" s="8">
        <v>21185</v>
      </c>
    </row>
    <row r="1817" spans="1:13" x14ac:dyDescent="0.25">
      <c r="A1817">
        <v>0</v>
      </c>
      <c r="B1817" s="40">
        <f t="shared" si="88"/>
        <v>43405</v>
      </c>
      <c r="C1817">
        <v>11</v>
      </c>
      <c r="D1817">
        <f t="shared" si="89"/>
        <v>2018</v>
      </c>
      <c r="E1817" t="s">
        <v>448</v>
      </c>
      <c r="F1817" t="s">
        <v>341</v>
      </c>
      <c r="G1817" t="s">
        <v>37</v>
      </c>
      <c r="H1817" t="s">
        <v>423</v>
      </c>
      <c r="I1817">
        <v>289</v>
      </c>
      <c r="J1817">
        <v>244</v>
      </c>
      <c r="K1817">
        <v>533</v>
      </c>
      <c r="L1817" s="8">
        <v>65885</v>
      </c>
      <c r="M1817" s="8">
        <v>66418</v>
      </c>
    </row>
    <row r="1818" spans="1:13" x14ac:dyDescent="0.25">
      <c r="A1818">
        <v>0</v>
      </c>
      <c r="B1818" s="40">
        <f t="shared" si="88"/>
        <v>43405</v>
      </c>
      <c r="C1818">
        <v>11</v>
      </c>
      <c r="D1818">
        <f t="shared" si="89"/>
        <v>2018</v>
      </c>
      <c r="E1818" t="s">
        <v>448</v>
      </c>
      <c r="F1818" t="s">
        <v>341</v>
      </c>
      <c r="G1818" t="s">
        <v>37</v>
      </c>
      <c r="H1818" t="s">
        <v>424</v>
      </c>
      <c r="I1818">
        <v>0</v>
      </c>
      <c r="J1818">
        <v>0</v>
      </c>
      <c r="K1818">
        <v>0</v>
      </c>
      <c r="L1818" s="8">
        <v>22113</v>
      </c>
      <c r="M1818" s="8">
        <v>22113</v>
      </c>
    </row>
    <row r="1819" spans="1:13" x14ac:dyDescent="0.25">
      <c r="A1819">
        <v>0</v>
      </c>
      <c r="B1819" s="40">
        <f t="shared" si="88"/>
        <v>43405</v>
      </c>
      <c r="C1819">
        <v>11</v>
      </c>
      <c r="D1819">
        <f t="shared" si="89"/>
        <v>2018</v>
      </c>
      <c r="E1819" t="s">
        <v>448</v>
      </c>
      <c r="F1819" t="s">
        <v>126</v>
      </c>
      <c r="G1819" t="s">
        <v>37</v>
      </c>
      <c r="H1819" t="s">
        <v>423</v>
      </c>
      <c r="I1819">
        <v>188</v>
      </c>
      <c r="J1819">
        <v>116</v>
      </c>
      <c r="K1819">
        <v>304</v>
      </c>
      <c r="L1819" s="8">
        <v>25700</v>
      </c>
      <c r="M1819" s="8">
        <v>26004</v>
      </c>
    </row>
    <row r="1820" spans="1:13" x14ac:dyDescent="0.25">
      <c r="A1820">
        <v>0</v>
      </c>
      <c r="B1820" s="40">
        <f t="shared" ref="B1820:B1883" si="90">DATE(D1820,C1820,1)</f>
        <v>43405</v>
      </c>
      <c r="C1820">
        <v>11</v>
      </c>
      <c r="D1820">
        <f t="shared" ref="D1820:D1883" si="91">VALUE(RIGHT(E1820,4))</f>
        <v>2018</v>
      </c>
      <c r="E1820" t="s">
        <v>448</v>
      </c>
      <c r="F1820" t="s">
        <v>126</v>
      </c>
      <c r="G1820" t="s">
        <v>37</v>
      </c>
      <c r="H1820" t="s">
        <v>424</v>
      </c>
      <c r="I1820">
        <v>0</v>
      </c>
      <c r="J1820">
        <v>0</v>
      </c>
      <c r="K1820">
        <v>0</v>
      </c>
      <c r="L1820" s="8">
        <v>10009</v>
      </c>
      <c r="M1820" s="8">
        <v>10009</v>
      </c>
    </row>
    <row r="1821" spans="1:13" x14ac:dyDescent="0.25">
      <c r="A1821">
        <v>0</v>
      </c>
      <c r="B1821" s="40">
        <f t="shared" si="90"/>
        <v>43405</v>
      </c>
      <c r="C1821">
        <v>11</v>
      </c>
      <c r="D1821">
        <f t="shared" si="91"/>
        <v>2018</v>
      </c>
      <c r="E1821" t="s">
        <v>448</v>
      </c>
      <c r="F1821" t="s">
        <v>342</v>
      </c>
      <c r="G1821" t="s">
        <v>37</v>
      </c>
      <c r="H1821" t="s">
        <v>423</v>
      </c>
      <c r="I1821" s="8">
        <v>16202</v>
      </c>
      <c r="J1821" s="8">
        <v>6560</v>
      </c>
      <c r="K1821" s="8">
        <v>22762</v>
      </c>
      <c r="L1821" s="8">
        <v>1389406</v>
      </c>
      <c r="M1821" s="8">
        <v>1412168</v>
      </c>
    </row>
    <row r="1822" spans="1:13" x14ac:dyDescent="0.25">
      <c r="A1822">
        <v>0</v>
      </c>
      <c r="B1822" s="40">
        <f t="shared" si="90"/>
        <v>43405</v>
      </c>
      <c r="C1822">
        <v>11</v>
      </c>
      <c r="D1822">
        <f t="shared" si="91"/>
        <v>2018</v>
      </c>
      <c r="E1822" t="s">
        <v>448</v>
      </c>
      <c r="F1822" t="s">
        <v>342</v>
      </c>
      <c r="G1822" t="s">
        <v>37</v>
      </c>
      <c r="H1822" t="s">
        <v>424</v>
      </c>
      <c r="I1822">
        <v>7</v>
      </c>
      <c r="J1822">
        <v>1</v>
      </c>
      <c r="K1822">
        <v>8</v>
      </c>
      <c r="L1822" s="8">
        <v>185441</v>
      </c>
      <c r="M1822" s="8">
        <v>185449</v>
      </c>
    </row>
    <row r="1823" spans="1:13" x14ac:dyDescent="0.25">
      <c r="A1823">
        <v>0</v>
      </c>
      <c r="B1823" s="40">
        <f t="shared" si="90"/>
        <v>43405</v>
      </c>
      <c r="C1823">
        <v>11</v>
      </c>
      <c r="D1823">
        <f t="shared" si="91"/>
        <v>2018</v>
      </c>
      <c r="E1823" t="s">
        <v>448</v>
      </c>
      <c r="F1823" t="s">
        <v>343</v>
      </c>
      <c r="G1823" t="s">
        <v>37</v>
      </c>
      <c r="H1823" t="s">
        <v>423</v>
      </c>
      <c r="I1823" s="8">
        <v>1012</v>
      </c>
      <c r="J1823">
        <v>550</v>
      </c>
      <c r="K1823" s="8">
        <v>1562</v>
      </c>
      <c r="L1823" s="8">
        <v>186065</v>
      </c>
      <c r="M1823" s="8">
        <v>187627</v>
      </c>
    </row>
    <row r="1824" spans="1:13" x14ac:dyDescent="0.25">
      <c r="A1824">
        <v>0</v>
      </c>
      <c r="B1824" s="40">
        <f t="shared" si="90"/>
        <v>43405</v>
      </c>
      <c r="C1824">
        <v>11</v>
      </c>
      <c r="D1824">
        <f t="shared" si="91"/>
        <v>2018</v>
      </c>
      <c r="E1824" t="s">
        <v>448</v>
      </c>
      <c r="F1824" t="s">
        <v>343</v>
      </c>
      <c r="G1824" t="s">
        <v>37</v>
      </c>
      <c r="H1824" t="s">
        <v>424</v>
      </c>
      <c r="I1824">
        <v>1</v>
      </c>
      <c r="J1824">
        <v>0</v>
      </c>
      <c r="K1824">
        <v>1</v>
      </c>
      <c r="L1824" s="8">
        <v>55405</v>
      </c>
      <c r="M1824" s="8">
        <v>55406</v>
      </c>
    </row>
    <row r="1825" spans="1:13" x14ac:dyDescent="0.25">
      <c r="A1825">
        <v>0</v>
      </c>
      <c r="B1825" s="40">
        <f t="shared" si="90"/>
        <v>43405</v>
      </c>
      <c r="C1825">
        <v>11</v>
      </c>
      <c r="D1825">
        <f t="shared" si="91"/>
        <v>2018</v>
      </c>
      <c r="E1825" t="s">
        <v>448</v>
      </c>
      <c r="F1825" t="s">
        <v>344</v>
      </c>
      <c r="G1825" t="s">
        <v>37</v>
      </c>
      <c r="H1825" t="s">
        <v>423</v>
      </c>
      <c r="I1825">
        <v>71</v>
      </c>
      <c r="J1825">
        <v>41</v>
      </c>
      <c r="K1825">
        <v>112</v>
      </c>
      <c r="L1825" s="8">
        <v>30903</v>
      </c>
      <c r="M1825" s="8">
        <v>31015</v>
      </c>
    </row>
    <row r="1826" spans="1:13" x14ac:dyDescent="0.25">
      <c r="A1826">
        <v>0</v>
      </c>
      <c r="B1826" s="40">
        <f t="shared" si="90"/>
        <v>43405</v>
      </c>
      <c r="C1826">
        <v>11</v>
      </c>
      <c r="D1826">
        <f t="shared" si="91"/>
        <v>2018</v>
      </c>
      <c r="E1826" t="s">
        <v>448</v>
      </c>
      <c r="F1826" t="s">
        <v>344</v>
      </c>
      <c r="G1826" t="s">
        <v>37</v>
      </c>
      <c r="H1826" t="s">
        <v>424</v>
      </c>
      <c r="I1826">
        <v>0</v>
      </c>
      <c r="J1826">
        <v>0</v>
      </c>
      <c r="K1826">
        <v>0</v>
      </c>
      <c r="L1826" s="8">
        <v>15037</v>
      </c>
      <c r="M1826" s="8">
        <v>15037</v>
      </c>
    </row>
    <row r="1827" spans="1:13" x14ac:dyDescent="0.25">
      <c r="A1827">
        <v>0</v>
      </c>
      <c r="B1827" s="40">
        <f t="shared" si="90"/>
        <v>43405</v>
      </c>
      <c r="C1827">
        <v>11</v>
      </c>
      <c r="D1827">
        <f t="shared" si="91"/>
        <v>2018</v>
      </c>
      <c r="E1827" t="s">
        <v>448</v>
      </c>
      <c r="F1827" t="s">
        <v>345</v>
      </c>
      <c r="G1827" t="s">
        <v>37</v>
      </c>
      <c r="H1827" t="s">
        <v>423</v>
      </c>
      <c r="I1827">
        <v>28</v>
      </c>
      <c r="J1827">
        <v>35</v>
      </c>
      <c r="K1827">
        <v>63</v>
      </c>
      <c r="L1827" s="8">
        <v>15928</v>
      </c>
      <c r="M1827" s="8">
        <v>15991</v>
      </c>
    </row>
    <row r="1828" spans="1:13" x14ac:dyDescent="0.25">
      <c r="A1828">
        <v>0</v>
      </c>
      <c r="B1828" s="40">
        <f t="shared" si="90"/>
        <v>43405</v>
      </c>
      <c r="C1828">
        <v>11</v>
      </c>
      <c r="D1828">
        <f t="shared" si="91"/>
        <v>2018</v>
      </c>
      <c r="E1828" t="s">
        <v>448</v>
      </c>
      <c r="F1828" t="s">
        <v>345</v>
      </c>
      <c r="G1828" t="s">
        <v>37</v>
      </c>
      <c r="H1828" t="s">
        <v>424</v>
      </c>
      <c r="I1828">
        <v>0</v>
      </c>
      <c r="J1828">
        <v>0</v>
      </c>
      <c r="K1828">
        <v>0</v>
      </c>
      <c r="L1828" s="8">
        <v>8529</v>
      </c>
      <c r="M1828" s="8">
        <v>8529</v>
      </c>
    </row>
    <row r="1829" spans="1:13" x14ac:dyDescent="0.25">
      <c r="A1829">
        <v>0</v>
      </c>
      <c r="B1829" s="40">
        <f t="shared" si="90"/>
        <v>43405</v>
      </c>
      <c r="C1829">
        <v>11</v>
      </c>
      <c r="D1829">
        <f t="shared" si="91"/>
        <v>2018</v>
      </c>
      <c r="E1829" t="s">
        <v>448</v>
      </c>
      <c r="F1829" t="s">
        <v>346</v>
      </c>
      <c r="G1829" t="s">
        <v>37</v>
      </c>
      <c r="H1829" t="s">
        <v>423</v>
      </c>
      <c r="I1829">
        <v>98</v>
      </c>
      <c r="J1829">
        <v>81</v>
      </c>
      <c r="K1829">
        <v>179</v>
      </c>
      <c r="L1829" s="8">
        <v>60279</v>
      </c>
      <c r="M1829" s="8">
        <v>60458</v>
      </c>
    </row>
    <row r="1830" spans="1:13" x14ac:dyDescent="0.25">
      <c r="A1830">
        <v>0</v>
      </c>
      <c r="B1830" s="40">
        <f t="shared" si="90"/>
        <v>43405</v>
      </c>
      <c r="C1830">
        <v>11</v>
      </c>
      <c r="D1830">
        <f t="shared" si="91"/>
        <v>2018</v>
      </c>
      <c r="E1830" t="s">
        <v>448</v>
      </c>
      <c r="F1830" t="s">
        <v>346</v>
      </c>
      <c r="G1830" t="s">
        <v>37</v>
      </c>
      <c r="H1830" t="s">
        <v>424</v>
      </c>
      <c r="I1830">
        <v>0</v>
      </c>
      <c r="J1830">
        <v>0</v>
      </c>
      <c r="K1830">
        <v>0</v>
      </c>
      <c r="L1830" s="8">
        <v>26868</v>
      </c>
      <c r="M1830" s="8">
        <v>26868</v>
      </c>
    </row>
    <row r="1831" spans="1:13" x14ac:dyDescent="0.25">
      <c r="A1831">
        <v>1</v>
      </c>
      <c r="B1831" s="40">
        <f t="shared" si="90"/>
        <v>43405</v>
      </c>
      <c r="C1831">
        <v>11</v>
      </c>
      <c r="D1831">
        <f t="shared" si="91"/>
        <v>2018</v>
      </c>
      <c r="E1831" t="s">
        <v>448</v>
      </c>
      <c r="F1831" t="s">
        <v>53</v>
      </c>
      <c r="G1831" t="s">
        <v>37</v>
      </c>
      <c r="H1831" t="s">
        <v>423</v>
      </c>
      <c r="I1831">
        <v>6</v>
      </c>
      <c r="J1831">
        <v>8</v>
      </c>
      <c r="K1831">
        <v>14</v>
      </c>
      <c r="L1831" s="8">
        <v>8185</v>
      </c>
      <c r="M1831" s="8">
        <v>8199</v>
      </c>
    </row>
    <row r="1832" spans="1:13" x14ac:dyDescent="0.25">
      <c r="A1832">
        <v>1</v>
      </c>
      <c r="B1832" s="40">
        <f t="shared" si="90"/>
        <v>43405</v>
      </c>
      <c r="C1832">
        <v>11</v>
      </c>
      <c r="D1832">
        <f t="shared" si="91"/>
        <v>2018</v>
      </c>
      <c r="E1832" t="s">
        <v>448</v>
      </c>
      <c r="F1832" t="s">
        <v>53</v>
      </c>
      <c r="G1832" t="s">
        <v>37</v>
      </c>
      <c r="H1832" t="s">
        <v>424</v>
      </c>
      <c r="I1832">
        <v>0</v>
      </c>
      <c r="J1832">
        <v>0</v>
      </c>
      <c r="K1832">
        <v>0</v>
      </c>
      <c r="L1832" s="8">
        <v>4848</v>
      </c>
      <c r="M1832" s="8">
        <v>4848</v>
      </c>
    </row>
    <row r="1833" spans="1:13" x14ac:dyDescent="0.25">
      <c r="A1833">
        <v>0</v>
      </c>
      <c r="B1833" s="40">
        <f t="shared" si="90"/>
        <v>43405</v>
      </c>
      <c r="C1833">
        <v>11</v>
      </c>
      <c r="D1833">
        <f t="shared" si="91"/>
        <v>2018</v>
      </c>
      <c r="E1833" t="s">
        <v>448</v>
      </c>
      <c r="F1833" t="s">
        <v>347</v>
      </c>
      <c r="G1833" t="s">
        <v>37</v>
      </c>
      <c r="H1833" t="s">
        <v>423</v>
      </c>
      <c r="I1833">
        <v>130</v>
      </c>
      <c r="J1833">
        <v>107</v>
      </c>
      <c r="K1833">
        <v>237</v>
      </c>
      <c r="L1833" s="8">
        <v>48400</v>
      </c>
      <c r="M1833" s="8">
        <v>48637</v>
      </c>
    </row>
    <row r="1834" spans="1:13" x14ac:dyDescent="0.25">
      <c r="A1834">
        <v>0</v>
      </c>
      <c r="B1834" s="40">
        <f t="shared" si="90"/>
        <v>43405</v>
      </c>
      <c r="C1834">
        <v>11</v>
      </c>
      <c r="D1834">
        <f t="shared" si="91"/>
        <v>2018</v>
      </c>
      <c r="E1834" t="s">
        <v>448</v>
      </c>
      <c r="F1834" t="s">
        <v>347</v>
      </c>
      <c r="G1834" t="s">
        <v>37</v>
      </c>
      <c r="H1834" t="s">
        <v>424</v>
      </c>
      <c r="I1834">
        <v>0</v>
      </c>
      <c r="J1834">
        <v>0</v>
      </c>
      <c r="K1834">
        <v>0</v>
      </c>
      <c r="L1834" s="8">
        <v>21190</v>
      </c>
      <c r="M1834" s="8">
        <v>21190</v>
      </c>
    </row>
    <row r="1835" spans="1:13" x14ac:dyDescent="0.25">
      <c r="A1835">
        <v>0</v>
      </c>
      <c r="B1835" s="40">
        <f t="shared" si="90"/>
        <v>43405</v>
      </c>
      <c r="C1835">
        <v>11</v>
      </c>
      <c r="D1835">
        <f t="shared" si="91"/>
        <v>2018</v>
      </c>
      <c r="E1835" t="s">
        <v>448</v>
      </c>
      <c r="F1835" t="s">
        <v>348</v>
      </c>
      <c r="G1835" t="s">
        <v>37</v>
      </c>
      <c r="H1835" t="s">
        <v>423</v>
      </c>
      <c r="I1835">
        <v>20</v>
      </c>
      <c r="J1835">
        <v>23</v>
      </c>
      <c r="K1835">
        <v>43</v>
      </c>
      <c r="L1835" s="8">
        <v>27466</v>
      </c>
      <c r="M1835" s="8">
        <v>27509</v>
      </c>
    </row>
    <row r="1836" spans="1:13" x14ac:dyDescent="0.25">
      <c r="A1836">
        <v>0</v>
      </c>
      <c r="B1836" s="40">
        <f t="shared" si="90"/>
        <v>43405</v>
      </c>
      <c r="C1836">
        <v>11</v>
      </c>
      <c r="D1836">
        <f t="shared" si="91"/>
        <v>2018</v>
      </c>
      <c r="E1836" t="s">
        <v>448</v>
      </c>
      <c r="F1836" t="s">
        <v>348</v>
      </c>
      <c r="G1836" t="s">
        <v>37</v>
      </c>
      <c r="H1836" t="s">
        <v>424</v>
      </c>
      <c r="I1836">
        <v>0</v>
      </c>
      <c r="J1836">
        <v>0</v>
      </c>
      <c r="K1836">
        <v>0</v>
      </c>
      <c r="L1836" s="8">
        <v>17444</v>
      </c>
      <c r="M1836" s="8">
        <v>17444</v>
      </c>
    </row>
    <row r="1837" spans="1:13" x14ac:dyDescent="0.25">
      <c r="A1837">
        <v>0</v>
      </c>
      <c r="B1837" s="40">
        <f t="shared" si="90"/>
        <v>43405</v>
      </c>
      <c r="C1837">
        <v>11</v>
      </c>
      <c r="D1837">
        <f t="shared" si="91"/>
        <v>2018</v>
      </c>
      <c r="E1837" t="s">
        <v>448</v>
      </c>
      <c r="F1837" t="s">
        <v>349</v>
      </c>
      <c r="G1837" t="s">
        <v>37</v>
      </c>
      <c r="H1837" t="s">
        <v>423</v>
      </c>
      <c r="I1837">
        <v>33</v>
      </c>
      <c r="J1837">
        <v>24</v>
      </c>
      <c r="K1837">
        <v>57</v>
      </c>
      <c r="L1837" s="8">
        <v>16376</v>
      </c>
      <c r="M1837" s="8">
        <v>16433</v>
      </c>
    </row>
    <row r="1838" spans="1:13" x14ac:dyDescent="0.25">
      <c r="A1838">
        <v>0</v>
      </c>
      <c r="B1838" s="40">
        <f t="shared" si="90"/>
        <v>43405</v>
      </c>
      <c r="C1838">
        <v>11</v>
      </c>
      <c r="D1838">
        <f t="shared" si="91"/>
        <v>2018</v>
      </c>
      <c r="E1838" t="s">
        <v>448</v>
      </c>
      <c r="F1838" t="s">
        <v>349</v>
      </c>
      <c r="G1838" t="s">
        <v>37</v>
      </c>
      <c r="H1838" t="s">
        <v>424</v>
      </c>
      <c r="I1838">
        <v>0</v>
      </c>
      <c r="J1838">
        <v>0</v>
      </c>
      <c r="K1838">
        <v>0</v>
      </c>
      <c r="L1838" s="8">
        <v>7952</v>
      </c>
      <c r="M1838" s="8">
        <v>7952</v>
      </c>
    </row>
    <row r="1839" spans="1:13" x14ac:dyDescent="0.25">
      <c r="A1839">
        <v>0</v>
      </c>
      <c r="B1839" s="40">
        <f t="shared" si="90"/>
        <v>43405</v>
      </c>
      <c r="C1839">
        <v>11</v>
      </c>
      <c r="D1839">
        <f t="shared" si="91"/>
        <v>2018</v>
      </c>
      <c r="E1839" t="s">
        <v>448</v>
      </c>
      <c r="F1839" t="s">
        <v>426</v>
      </c>
      <c r="G1839" t="s">
        <v>37</v>
      </c>
      <c r="H1839" t="s">
        <v>423</v>
      </c>
      <c r="I1839">
        <v>6</v>
      </c>
      <c r="J1839">
        <v>5</v>
      </c>
      <c r="K1839">
        <v>11</v>
      </c>
      <c r="L1839" s="8">
        <v>9944</v>
      </c>
      <c r="M1839" s="8">
        <v>9955</v>
      </c>
    </row>
    <row r="1840" spans="1:13" x14ac:dyDescent="0.25">
      <c r="A1840">
        <v>0</v>
      </c>
      <c r="B1840" s="40">
        <f t="shared" si="90"/>
        <v>43405</v>
      </c>
      <c r="C1840">
        <v>11</v>
      </c>
      <c r="D1840">
        <f t="shared" si="91"/>
        <v>2018</v>
      </c>
      <c r="E1840" t="s">
        <v>448</v>
      </c>
      <c r="F1840" t="s">
        <v>426</v>
      </c>
      <c r="G1840" t="s">
        <v>37</v>
      </c>
      <c r="H1840" t="s">
        <v>424</v>
      </c>
      <c r="I1840">
        <v>0</v>
      </c>
      <c r="J1840">
        <v>0</v>
      </c>
      <c r="K1840">
        <v>0</v>
      </c>
      <c r="L1840" s="8">
        <v>6006</v>
      </c>
      <c r="M1840" s="8">
        <v>6006</v>
      </c>
    </row>
    <row r="1841" spans="1:13" x14ac:dyDescent="0.25">
      <c r="A1841">
        <v>0</v>
      </c>
      <c r="B1841" s="40">
        <f t="shared" si="90"/>
        <v>43405</v>
      </c>
      <c r="C1841">
        <v>11</v>
      </c>
      <c r="D1841">
        <f t="shared" si="91"/>
        <v>2018</v>
      </c>
      <c r="E1841" t="s">
        <v>448</v>
      </c>
      <c r="F1841" t="s">
        <v>350</v>
      </c>
      <c r="G1841" t="s">
        <v>37</v>
      </c>
      <c r="H1841" t="s">
        <v>423</v>
      </c>
      <c r="I1841" s="8">
        <v>1724</v>
      </c>
      <c r="J1841" s="8">
        <v>1428</v>
      </c>
      <c r="K1841" s="8">
        <v>3152</v>
      </c>
      <c r="L1841" s="8">
        <v>557504</v>
      </c>
      <c r="M1841" s="8">
        <v>560656</v>
      </c>
    </row>
    <row r="1842" spans="1:13" x14ac:dyDescent="0.25">
      <c r="A1842">
        <v>0</v>
      </c>
      <c r="B1842" s="40">
        <f t="shared" si="90"/>
        <v>43405</v>
      </c>
      <c r="C1842">
        <v>11</v>
      </c>
      <c r="D1842">
        <f t="shared" si="91"/>
        <v>2018</v>
      </c>
      <c r="E1842" t="s">
        <v>448</v>
      </c>
      <c r="F1842" t="s">
        <v>350</v>
      </c>
      <c r="G1842" t="s">
        <v>37</v>
      </c>
      <c r="H1842" t="s">
        <v>424</v>
      </c>
      <c r="I1842">
        <v>0</v>
      </c>
      <c r="J1842">
        <v>0</v>
      </c>
      <c r="K1842">
        <v>0</v>
      </c>
      <c r="L1842" s="8">
        <v>144610</v>
      </c>
      <c r="M1842" s="8">
        <v>144610</v>
      </c>
    </row>
    <row r="1843" spans="1:13" x14ac:dyDescent="0.25">
      <c r="A1843">
        <v>0</v>
      </c>
      <c r="B1843" s="40">
        <f t="shared" si="90"/>
        <v>43405</v>
      </c>
      <c r="C1843">
        <v>11</v>
      </c>
      <c r="D1843">
        <f t="shared" si="91"/>
        <v>2018</v>
      </c>
      <c r="E1843" t="s">
        <v>448</v>
      </c>
      <c r="F1843" t="s">
        <v>41</v>
      </c>
      <c r="G1843" t="s">
        <v>37</v>
      </c>
      <c r="H1843" t="s">
        <v>423</v>
      </c>
      <c r="I1843">
        <v>188</v>
      </c>
      <c r="J1843">
        <v>69</v>
      </c>
      <c r="K1843">
        <v>257</v>
      </c>
      <c r="L1843" s="8">
        <v>14777</v>
      </c>
      <c r="M1843" s="8">
        <v>15034</v>
      </c>
    </row>
    <row r="1844" spans="1:13" x14ac:dyDescent="0.25">
      <c r="A1844">
        <v>0</v>
      </c>
      <c r="B1844" s="40">
        <f t="shared" si="90"/>
        <v>43405</v>
      </c>
      <c r="C1844">
        <v>11</v>
      </c>
      <c r="D1844">
        <f t="shared" si="91"/>
        <v>2018</v>
      </c>
      <c r="E1844" t="s">
        <v>448</v>
      </c>
      <c r="F1844" t="s">
        <v>41</v>
      </c>
      <c r="G1844" t="s">
        <v>37</v>
      </c>
      <c r="H1844" t="s">
        <v>424</v>
      </c>
      <c r="I1844">
        <v>0</v>
      </c>
      <c r="J1844">
        <v>0</v>
      </c>
      <c r="K1844">
        <v>0</v>
      </c>
      <c r="L1844" s="8">
        <v>6008</v>
      </c>
      <c r="M1844" s="8">
        <v>6008</v>
      </c>
    </row>
    <row r="1845" spans="1:13" x14ac:dyDescent="0.25">
      <c r="A1845">
        <v>0</v>
      </c>
      <c r="B1845" s="40">
        <f t="shared" si="90"/>
        <v>43405</v>
      </c>
      <c r="C1845">
        <v>11</v>
      </c>
      <c r="D1845">
        <f t="shared" si="91"/>
        <v>2018</v>
      </c>
      <c r="E1845" t="s">
        <v>448</v>
      </c>
      <c r="F1845" t="s">
        <v>351</v>
      </c>
      <c r="G1845" t="s">
        <v>37</v>
      </c>
      <c r="H1845" t="s">
        <v>423</v>
      </c>
      <c r="I1845">
        <v>301</v>
      </c>
      <c r="J1845">
        <v>200</v>
      </c>
      <c r="K1845">
        <v>501</v>
      </c>
      <c r="L1845" s="8">
        <v>93904</v>
      </c>
      <c r="M1845" s="8">
        <v>94405</v>
      </c>
    </row>
    <row r="1846" spans="1:13" x14ac:dyDescent="0.25">
      <c r="A1846">
        <v>0</v>
      </c>
      <c r="B1846" s="40">
        <f t="shared" si="90"/>
        <v>43405</v>
      </c>
      <c r="C1846">
        <v>11</v>
      </c>
      <c r="D1846">
        <f t="shared" si="91"/>
        <v>2018</v>
      </c>
      <c r="E1846" t="s">
        <v>448</v>
      </c>
      <c r="F1846" t="s">
        <v>351</v>
      </c>
      <c r="G1846" t="s">
        <v>37</v>
      </c>
      <c r="H1846" t="s">
        <v>424</v>
      </c>
      <c r="I1846">
        <v>1</v>
      </c>
      <c r="J1846">
        <v>0</v>
      </c>
      <c r="K1846">
        <v>1</v>
      </c>
      <c r="L1846" s="8">
        <v>33489</v>
      </c>
      <c r="M1846" s="8">
        <v>33490</v>
      </c>
    </row>
    <row r="1847" spans="1:13" x14ac:dyDescent="0.25">
      <c r="A1847">
        <v>0</v>
      </c>
      <c r="B1847" s="40">
        <f t="shared" si="90"/>
        <v>43405</v>
      </c>
      <c r="C1847">
        <v>11</v>
      </c>
      <c r="D1847">
        <f t="shared" si="91"/>
        <v>2018</v>
      </c>
      <c r="E1847" t="s">
        <v>448</v>
      </c>
      <c r="F1847" t="s">
        <v>352</v>
      </c>
      <c r="G1847" t="s">
        <v>37</v>
      </c>
      <c r="H1847" t="s">
        <v>423</v>
      </c>
      <c r="I1847">
        <v>22</v>
      </c>
      <c r="J1847">
        <v>13</v>
      </c>
      <c r="K1847">
        <v>35</v>
      </c>
      <c r="L1847" s="8">
        <v>8989</v>
      </c>
      <c r="M1847" s="8">
        <v>9024</v>
      </c>
    </row>
    <row r="1848" spans="1:13" x14ac:dyDescent="0.25">
      <c r="A1848">
        <v>0</v>
      </c>
      <c r="B1848" s="40">
        <f t="shared" si="90"/>
        <v>43405</v>
      </c>
      <c r="C1848">
        <v>11</v>
      </c>
      <c r="D1848">
        <f t="shared" si="91"/>
        <v>2018</v>
      </c>
      <c r="E1848" t="s">
        <v>448</v>
      </c>
      <c r="F1848" t="s">
        <v>352</v>
      </c>
      <c r="G1848" t="s">
        <v>37</v>
      </c>
      <c r="H1848" t="s">
        <v>424</v>
      </c>
      <c r="I1848">
        <v>0</v>
      </c>
      <c r="J1848">
        <v>0</v>
      </c>
      <c r="K1848">
        <v>0</v>
      </c>
      <c r="L1848" s="8">
        <v>4175</v>
      </c>
      <c r="M1848" s="8">
        <v>4175</v>
      </c>
    </row>
    <row r="1849" spans="1:13" x14ac:dyDescent="0.25">
      <c r="A1849">
        <v>0</v>
      </c>
      <c r="B1849" s="40">
        <f t="shared" si="90"/>
        <v>43405</v>
      </c>
      <c r="C1849">
        <v>11</v>
      </c>
      <c r="D1849">
        <f t="shared" si="91"/>
        <v>2018</v>
      </c>
      <c r="E1849" t="s">
        <v>448</v>
      </c>
      <c r="F1849" t="s">
        <v>146</v>
      </c>
      <c r="G1849" t="s">
        <v>37</v>
      </c>
      <c r="H1849" t="s">
        <v>423</v>
      </c>
      <c r="I1849" s="8">
        <v>2961</v>
      </c>
      <c r="J1849" s="8">
        <v>1551</v>
      </c>
      <c r="K1849" s="8">
        <v>4512</v>
      </c>
      <c r="L1849" s="8">
        <v>540161</v>
      </c>
      <c r="M1849" s="8">
        <v>544673</v>
      </c>
    </row>
    <row r="1850" spans="1:13" x14ac:dyDescent="0.25">
      <c r="A1850">
        <v>0</v>
      </c>
      <c r="B1850" s="40">
        <f t="shared" si="90"/>
        <v>43405</v>
      </c>
      <c r="C1850">
        <v>11</v>
      </c>
      <c r="D1850">
        <f t="shared" si="91"/>
        <v>2018</v>
      </c>
      <c r="E1850" t="s">
        <v>448</v>
      </c>
      <c r="F1850" t="s">
        <v>146</v>
      </c>
      <c r="G1850" t="s">
        <v>37</v>
      </c>
      <c r="H1850" t="s">
        <v>424</v>
      </c>
      <c r="I1850">
        <v>1</v>
      </c>
      <c r="J1850">
        <v>0</v>
      </c>
      <c r="K1850">
        <v>1</v>
      </c>
      <c r="L1850" s="8">
        <v>125864</v>
      </c>
      <c r="M1850" s="8">
        <v>125865</v>
      </c>
    </row>
    <row r="1851" spans="1:13" x14ac:dyDescent="0.25">
      <c r="A1851">
        <v>1</v>
      </c>
      <c r="B1851" s="40">
        <f t="shared" si="90"/>
        <v>43405</v>
      </c>
      <c r="C1851">
        <v>11</v>
      </c>
      <c r="D1851">
        <f t="shared" si="91"/>
        <v>2018</v>
      </c>
      <c r="E1851" t="s">
        <v>448</v>
      </c>
      <c r="F1851" t="s">
        <v>42</v>
      </c>
      <c r="G1851" t="s">
        <v>37</v>
      </c>
      <c r="H1851" t="s">
        <v>423</v>
      </c>
      <c r="I1851">
        <v>465</v>
      </c>
      <c r="J1851">
        <v>390</v>
      </c>
      <c r="K1851">
        <v>855</v>
      </c>
      <c r="L1851" s="8">
        <v>316963</v>
      </c>
      <c r="M1851" s="8">
        <v>317818</v>
      </c>
    </row>
    <row r="1852" spans="1:13" x14ac:dyDescent="0.25">
      <c r="A1852">
        <v>1</v>
      </c>
      <c r="B1852" s="40">
        <f t="shared" si="90"/>
        <v>43405</v>
      </c>
      <c r="C1852">
        <v>11</v>
      </c>
      <c r="D1852">
        <f t="shared" si="91"/>
        <v>2018</v>
      </c>
      <c r="E1852" t="s">
        <v>448</v>
      </c>
      <c r="F1852" t="s">
        <v>42</v>
      </c>
      <c r="G1852" t="s">
        <v>37</v>
      </c>
      <c r="H1852" t="s">
        <v>424</v>
      </c>
      <c r="I1852">
        <v>1</v>
      </c>
      <c r="J1852">
        <v>0</v>
      </c>
      <c r="K1852">
        <v>1</v>
      </c>
      <c r="L1852" s="8">
        <v>97830</v>
      </c>
      <c r="M1852" s="8">
        <v>97831</v>
      </c>
    </row>
    <row r="1853" spans="1:13" x14ac:dyDescent="0.25">
      <c r="A1853">
        <v>1</v>
      </c>
      <c r="B1853" s="40">
        <f t="shared" si="90"/>
        <v>43405</v>
      </c>
      <c r="C1853">
        <v>11</v>
      </c>
      <c r="D1853">
        <f t="shared" si="91"/>
        <v>2018</v>
      </c>
      <c r="E1853" t="s">
        <v>448</v>
      </c>
      <c r="F1853" t="s">
        <v>353</v>
      </c>
      <c r="G1853" t="s">
        <v>37</v>
      </c>
      <c r="H1853" t="s">
        <v>423</v>
      </c>
      <c r="I1853">
        <v>18</v>
      </c>
      <c r="J1853">
        <v>34</v>
      </c>
      <c r="K1853">
        <v>52</v>
      </c>
      <c r="L1853" s="8">
        <v>32725</v>
      </c>
      <c r="M1853" s="8">
        <v>32777</v>
      </c>
    </row>
    <row r="1854" spans="1:13" x14ac:dyDescent="0.25">
      <c r="A1854">
        <v>1</v>
      </c>
      <c r="B1854" s="40">
        <f t="shared" si="90"/>
        <v>43405</v>
      </c>
      <c r="C1854">
        <v>11</v>
      </c>
      <c r="D1854">
        <f t="shared" si="91"/>
        <v>2018</v>
      </c>
      <c r="E1854" t="s">
        <v>448</v>
      </c>
      <c r="F1854" t="s">
        <v>353</v>
      </c>
      <c r="G1854" t="s">
        <v>37</v>
      </c>
      <c r="H1854" t="s">
        <v>424</v>
      </c>
      <c r="I1854">
        <v>0</v>
      </c>
      <c r="J1854">
        <v>0</v>
      </c>
      <c r="K1854">
        <v>0</v>
      </c>
      <c r="L1854" s="8">
        <v>19594</v>
      </c>
      <c r="M1854" s="8">
        <v>19594</v>
      </c>
    </row>
    <row r="1855" spans="1:13" x14ac:dyDescent="0.25">
      <c r="A1855">
        <v>0</v>
      </c>
      <c r="B1855" s="40">
        <f t="shared" si="90"/>
        <v>43405</v>
      </c>
      <c r="C1855">
        <v>11</v>
      </c>
      <c r="D1855">
        <f t="shared" si="91"/>
        <v>2018</v>
      </c>
      <c r="E1855" t="s">
        <v>448</v>
      </c>
      <c r="F1855" t="s">
        <v>354</v>
      </c>
      <c r="G1855" t="s">
        <v>37</v>
      </c>
      <c r="H1855" t="s">
        <v>423</v>
      </c>
      <c r="I1855">
        <v>826</v>
      </c>
      <c r="J1855">
        <v>604</v>
      </c>
      <c r="K1855" s="8">
        <v>1430</v>
      </c>
      <c r="L1855" s="8">
        <v>201270</v>
      </c>
      <c r="M1855" s="8">
        <v>202700</v>
      </c>
    </row>
    <row r="1856" spans="1:13" x14ac:dyDescent="0.25">
      <c r="A1856">
        <v>0</v>
      </c>
      <c r="B1856" s="40">
        <f t="shared" si="90"/>
        <v>43405</v>
      </c>
      <c r="C1856">
        <v>11</v>
      </c>
      <c r="D1856">
        <f t="shared" si="91"/>
        <v>2018</v>
      </c>
      <c r="E1856" t="s">
        <v>448</v>
      </c>
      <c r="F1856" t="s">
        <v>354</v>
      </c>
      <c r="G1856" t="s">
        <v>37</v>
      </c>
      <c r="H1856" t="s">
        <v>424</v>
      </c>
      <c r="I1856">
        <v>0</v>
      </c>
      <c r="J1856">
        <v>0</v>
      </c>
      <c r="K1856">
        <v>0</v>
      </c>
      <c r="L1856" s="8">
        <v>56905</v>
      </c>
      <c r="M1856" s="8">
        <v>56905</v>
      </c>
    </row>
    <row r="1857" spans="1:13" x14ac:dyDescent="0.25">
      <c r="A1857">
        <v>0</v>
      </c>
      <c r="B1857" s="40">
        <f t="shared" si="90"/>
        <v>43405</v>
      </c>
      <c r="C1857">
        <v>11</v>
      </c>
      <c r="D1857">
        <f t="shared" si="91"/>
        <v>2018</v>
      </c>
      <c r="E1857" t="s">
        <v>448</v>
      </c>
      <c r="F1857" t="s">
        <v>355</v>
      </c>
      <c r="G1857" t="s">
        <v>37</v>
      </c>
      <c r="H1857" t="s">
        <v>423</v>
      </c>
      <c r="I1857">
        <v>3</v>
      </c>
      <c r="J1857">
        <v>2</v>
      </c>
      <c r="K1857">
        <v>5</v>
      </c>
      <c r="L1857" s="8">
        <v>3067</v>
      </c>
      <c r="M1857" s="8">
        <v>3072</v>
      </c>
    </row>
    <row r="1858" spans="1:13" x14ac:dyDescent="0.25">
      <c r="A1858">
        <v>0</v>
      </c>
      <c r="B1858" s="40">
        <f t="shared" si="90"/>
        <v>43405</v>
      </c>
      <c r="C1858">
        <v>11</v>
      </c>
      <c r="D1858">
        <f t="shared" si="91"/>
        <v>2018</v>
      </c>
      <c r="E1858" t="s">
        <v>448</v>
      </c>
      <c r="F1858" t="s">
        <v>355</v>
      </c>
      <c r="G1858" t="s">
        <v>37</v>
      </c>
      <c r="H1858" t="s">
        <v>424</v>
      </c>
      <c r="I1858">
        <v>0</v>
      </c>
      <c r="J1858">
        <v>0</v>
      </c>
      <c r="K1858">
        <v>0</v>
      </c>
      <c r="L1858" s="8">
        <v>1776</v>
      </c>
      <c r="M1858" s="8">
        <v>1776</v>
      </c>
    </row>
    <row r="1859" spans="1:13" x14ac:dyDescent="0.25">
      <c r="A1859">
        <v>0</v>
      </c>
      <c r="B1859" s="40">
        <f t="shared" si="90"/>
        <v>43405</v>
      </c>
      <c r="C1859">
        <v>11</v>
      </c>
      <c r="D1859">
        <f t="shared" si="91"/>
        <v>2018</v>
      </c>
      <c r="E1859" t="s">
        <v>448</v>
      </c>
      <c r="F1859" t="s">
        <v>59</v>
      </c>
      <c r="G1859" t="s">
        <v>37</v>
      </c>
      <c r="H1859" t="s">
        <v>423</v>
      </c>
      <c r="I1859">
        <v>44</v>
      </c>
      <c r="J1859">
        <v>52</v>
      </c>
      <c r="K1859">
        <v>96</v>
      </c>
      <c r="L1859" s="8">
        <v>36943</v>
      </c>
      <c r="M1859" s="8">
        <v>37039</v>
      </c>
    </row>
    <row r="1860" spans="1:13" x14ac:dyDescent="0.25">
      <c r="A1860">
        <v>0</v>
      </c>
      <c r="B1860" s="40">
        <f t="shared" si="90"/>
        <v>43405</v>
      </c>
      <c r="C1860">
        <v>11</v>
      </c>
      <c r="D1860">
        <f t="shared" si="91"/>
        <v>2018</v>
      </c>
      <c r="E1860" t="s">
        <v>448</v>
      </c>
      <c r="F1860" t="s">
        <v>59</v>
      </c>
      <c r="G1860" t="s">
        <v>37</v>
      </c>
      <c r="H1860" t="s">
        <v>424</v>
      </c>
      <c r="I1860">
        <v>0</v>
      </c>
      <c r="J1860">
        <v>0</v>
      </c>
      <c r="K1860">
        <v>0</v>
      </c>
      <c r="L1860" s="8">
        <v>13966</v>
      </c>
      <c r="M1860" s="8">
        <v>13966</v>
      </c>
    </row>
    <row r="1861" spans="1:13" x14ac:dyDescent="0.25">
      <c r="A1861">
        <v>0</v>
      </c>
      <c r="B1861" s="40">
        <f t="shared" si="90"/>
        <v>43405</v>
      </c>
      <c r="C1861">
        <v>11</v>
      </c>
      <c r="D1861">
        <f t="shared" si="91"/>
        <v>2018</v>
      </c>
      <c r="E1861" t="s">
        <v>448</v>
      </c>
      <c r="F1861" t="s">
        <v>356</v>
      </c>
      <c r="G1861" t="s">
        <v>37</v>
      </c>
      <c r="H1861" t="s">
        <v>423</v>
      </c>
      <c r="I1861">
        <v>793</v>
      </c>
      <c r="J1861">
        <v>376</v>
      </c>
      <c r="K1861" s="8">
        <v>1169</v>
      </c>
      <c r="L1861" s="8">
        <v>152044</v>
      </c>
      <c r="M1861" s="8">
        <v>153213</v>
      </c>
    </row>
    <row r="1862" spans="1:13" x14ac:dyDescent="0.25">
      <c r="A1862">
        <v>0</v>
      </c>
      <c r="B1862" s="40">
        <f t="shared" si="90"/>
        <v>43405</v>
      </c>
      <c r="C1862">
        <v>11</v>
      </c>
      <c r="D1862">
        <f t="shared" si="91"/>
        <v>2018</v>
      </c>
      <c r="E1862" t="s">
        <v>448</v>
      </c>
      <c r="F1862" t="s">
        <v>356</v>
      </c>
      <c r="G1862" t="s">
        <v>37</v>
      </c>
      <c r="H1862" t="s">
        <v>424</v>
      </c>
      <c r="I1862">
        <v>1</v>
      </c>
      <c r="J1862">
        <v>0</v>
      </c>
      <c r="K1862">
        <v>1</v>
      </c>
      <c r="L1862" s="8">
        <v>43849</v>
      </c>
      <c r="M1862" s="8">
        <v>43850</v>
      </c>
    </row>
    <row r="1863" spans="1:13" x14ac:dyDescent="0.25">
      <c r="A1863">
        <v>1</v>
      </c>
      <c r="B1863" s="40">
        <f t="shared" si="90"/>
        <v>43405</v>
      </c>
      <c r="C1863">
        <v>11</v>
      </c>
      <c r="D1863">
        <f t="shared" si="91"/>
        <v>2018</v>
      </c>
      <c r="E1863" t="s">
        <v>448</v>
      </c>
      <c r="F1863" t="s">
        <v>357</v>
      </c>
      <c r="G1863" t="s">
        <v>37</v>
      </c>
      <c r="H1863" t="s">
        <v>423</v>
      </c>
      <c r="I1863">
        <v>20</v>
      </c>
      <c r="J1863">
        <v>37</v>
      </c>
      <c r="K1863">
        <v>57</v>
      </c>
      <c r="L1863" s="8">
        <v>23315</v>
      </c>
      <c r="M1863" s="8">
        <v>23372</v>
      </c>
    </row>
    <row r="1864" spans="1:13" x14ac:dyDescent="0.25">
      <c r="A1864">
        <v>1</v>
      </c>
      <c r="B1864" s="40">
        <f t="shared" si="90"/>
        <v>43405</v>
      </c>
      <c r="C1864">
        <v>11</v>
      </c>
      <c r="D1864">
        <f t="shared" si="91"/>
        <v>2018</v>
      </c>
      <c r="E1864" t="s">
        <v>448</v>
      </c>
      <c r="F1864" t="s">
        <v>357</v>
      </c>
      <c r="G1864" t="s">
        <v>37</v>
      </c>
      <c r="H1864" t="s">
        <v>424</v>
      </c>
      <c r="I1864">
        <v>0</v>
      </c>
      <c r="J1864">
        <v>0</v>
      </c>
      <c r="K1864">
        <v>0</v>
      </c>
      <c r="L1864" s="8">
        <v>8813</v>
      </c>
      <c r="M1864" s="8">
        <v>8813</v>
      </c>
    </row>
    <row r="1865" spans="1:13" x14ac:dyDescent="0.25">
      <c r="A1865">
        <v>0</v>
      </c>
      <c r="B1865" s="40">
        <f t="shared" si="90"/>
        <v>43405</v>
      </c>
      <c r="C1865">
        <v>11</v>
      </c>
      <c r="D1865">
        <f t="shared" si="91"/>
        <v>2018</v>
      </c>
      <c r="E1865" t="s">
        <v>448</v>
      </c>
      <c r="F1865" t="s">
        <v>56</v>
      </c>
      <c r="G1865" t="s">
        <v>37</v>
      </c>
      <c r="H1865" t="s">
        <v>423</v>
      </c>
      <c r="I1865">
        <v>90</v>
      </c>
      <c r="J1865">
        <v>104</v>
      </c>
      <c r="K1865">
        <v>194</v>
      </c>
      <c r="L1865" s="8">
        <v>168711</v>
      </c>
      <c r="M1865" s="8">
        <v>168905</v>
      </c>
    </row>
    <row r="1866" spans="1:13" x14ac:dyDescent="0.25">
      <c r="A1866">
        <v>0</v>
      </c>
      <c r="B1866" s="40">
        <f t="shared" si="90"/>
        <v>43405</v>
      </c>
      <c r="C1866">
        <v>11</v>
      </c>
      <c r="D1866">
        <f t="shared" si="91"/>
        <v>2018</v>
      </c>
      <c r="E1866" t="s">
        <v>448</v>
      </c>
      <c r="F1866" t="s">
        <v>56</v>
      </c>
      <c r="G1866" t="s">
        <v>37</v>
      </c>
      <c r="H1866" t="s">
        <v>424</v>
      </c>
      <c r="I1866">
        <v>0</v>
      </c>
      <c r="J1866">
        <v>0</v>
      </c>
      <c r="K1866">
        <v>0</v>
      </c>
      <c r="L1866" s="8">
        <v>60923</v>
      </c>
      <c r="M1866" s="8">
        <v>60923</v>
      </c>
    </row>
    <row r="1867" spans="1:13" x14ac:dyDescent="0.25">
      <c r="A1867">
        <v>0</v>
      </c>
      <c r="B1867" s="40">
        <f t="shared" si="90"/>
        <v>43435</v>
      </c>
      <c r="C1867">
        <v>12</v>
      </c>
      <c r="D1867">
        <f t="shared" si="91"/>
        <v>2018</v>
      </c>
      <c r="E1867" t="s">
        <v>449</v>
      </c>
      <c r="F1867" t="s">
        <v>422</v>
      </c>
      <c r="G1867" t="s">
        <v>37</v>
      </c>
      <c r="H1867" t="s">
        <v>423</v>
      </c>
      <c r="I1867">
        <v>0</v>
      </c>
      <c r="J1867">
        <v>0</v>
      </c>
      <c r="K1867">
        <v>0</v>
      </c>
      <c r="L1867">
        <v>2</v>
      </c>
      <c r="M1867">
        <v>2</v>
      </c>
    </row>
    <row r="1868" spans="1:13" x14ac:dyDescent="0.25">
      <c r="A1868">
        <v>0</v>
      </c>
      <c r="B1868" s="40">
        <f t="shared" si="90"/>
        <v>43435</v>
      </c>
      <c r="C1868">
        <v>12</v>
      </c>
      <c r="D1868">
        <f t="shared" si="91"/>
        <v>2018</v>
      </c>
      <c r="E1868" t="s">
        <v>449</v>
      </c>
      <c r="F1868" t="s">
        <v>422</v>
      </c>
      <c r="G1868" t="s">
        <v>37</v>
      </c>
      <c r="H1868" t="s">
        <v>424</v>
      </c>
      <c r="I1868">
        <v>0</v>
      </c>
      <c r="J1868">
        <v>0</v>
      </c>
      <c r="K1868">
        <v>0</v>
      </c>
      <c r="L1868">
        <v>2</v>
      </c>
      <c r="M1868">
        <v>2</v>
      </c>
    </row>
    <row r="1869" spans="1:13" x14ac:dyDescent="0.25">
      <c r="A1869">
        <v>1</v>
      </c>
      <c r="B1869" s="40">
        <f t="shared" si="90"/>
        <v>43435</v>
      </c>
      <c r="C1869">
        <v>12</v>
      </c>
      <c r="D1869">
        <f t="shared" si="91"/>
        <v>2018</v>
      </c>
      <c r="E1869" t="s">
        <v>449</v>
      </c>
      <c r="F1869" t="s">
        <v>331</v>
      </c>
      <c r="G1869" t="s">
        <v>37</v>
      </c>
      <c r="H1869" t="s">
        <v>423</v>
      </c>
      <c r="I1869">
        <v>6</v>
      </c>
      <c r="J1869">
        <v>5</v>
      </c>
      <c r="K1869">
        <v>11</v>
      </c>
      <c r="L1869" s="8">
        <v>13009</v>
      </c>
      <c r="M1869" s="8">
        <v>13020</v>
      </c>
    </row>
    <row r="1870" spans="1:13" x14ac:dyDescent="0.25">
      <c r="A1870">
        <v>1</v>
      </c>
      <c r="B1870" s="40">
        <f t="shared" si="90"/>
        <v>43435</v>
      </c>
      <c r="C1870">
        <v>12</v>
      </c>
      <c r="D1870">
        <f t="shared" si="91"/>
        <v>2018</v>
      </c>
      <c r="E1870" t="s">
        <v>449</v>
      </c>
      <c r="F1870" t="s">
        <v>331</v>
      </c>
      <c r="G1870" t="s">
        <v>37</v>
      </c>
      <c r="H1870" t="s">
        <v>424</v>
      </c>
      <c r="I1870">
        <v>0</v>
      </c>
      <c r="J1870">
        <v>0</v>
      </c>
      <c r="K1870">
        <v>0</v>
      </c>
      <c r="L1870" s="8">
        <v>5348</v>
      </c>
      <c r="M1870" s="8">
        <v>5348</v>
      </c>
    </row>
    <row r="1871" spans="1:13" x14ac:dyDescent="0.25">
      <c r="A1871">
        <v>1</v>
      </c>
      <c r="B1871" s="40">
        <f t="shared" si="90"/>
        <v>43435</v>
      </c>
      <c r="C1871">
        <v>12</v>
      </c>
      <c r="D1871">
        <f t="shared" si="91"/>
        <v>2018</v>
      </c>
      <c r="E1871" t="s">
        <v>449</v>
      </c>
      <c r="F1871" t="s">
        <v>332</v>
      </c>
      <c r="G1871" t="s">
        <v>37</v>
      </c>
      <c r="H1871" t="s">
        <v>423</v>
      </c>
      <c r="I1871">
        <v>10</v>
      </c>
      <c r="J1871">
        <v>10</v>
      </c>
      <c r="K1871">
        <v>20</v>
      </c>
      <c r="L1871" s="8">
        <v>13066</v>
      </c>
      <c r="M1871" s="8">
        <v>13086</v>
      </c>
    </row>
    <row r="1872" spans="1:13" x14ac:dyDescent="0.25">
      <c r="A1872">
        <v>1</v>
      </c>
      <c r="B1872" s="40">
        <f t="shared" si="90"/>
        <v>43435</v>
      </c>
      <c r="C1872">
        <v>12</v>
      </c>
      <c r="D1872">
        <f t="shared" si="91"/>
        <v>2018</v>
      </c>
      <c r="E1872" t="s">
        <v>449</v>
      </c>
      <c r="F1872" t="s">
        <v>332</v>
      </c>
      <c r="G1872" t="s">
        <v>37</v>
      </c>
      <c r="H1872" t="s">
        <v>424</v>
      </c>
      <c r="I1872">
        <v>0</v>
      </c>
      <c r="J1872">
        <v>0</v>
      </c>
      <c r="K1872">
        <v>0</v>
      </c>
      <c r="L1872" s="8">
        <v>6867</v>
      </c>
      <c r="M1872" s="8">
        <v>6867</v>
      </c>
    </row>
    <row r="1873" spans="1:13" x14ac:dyDescent="0.25">
      <c r="A1873">
        <v>0</v>
      </c>
      <c r="B1873" s="40">
        <f t="shared" si="90"/>
        <v>43435</v>
      </c>
      <c r="C1873">
        <v>12</v>
      </c>
      <c r="D1873">
        <f t="shared" si="91"/>
        <v>2018</v>
      </c>
      <c r="E1873" t="s">
        <v>449</v>
      </c>
      <c r="F1873" t="s">
        <v>333</v>
      </c>
      <c r="G1873" t="s">
        <v>37</v>
      </c>
      <c r="H1873" t="s">
        <v>423</v>
      </c>
      <c r="I1873">
        <v>243</v>
      </c>
      <c r="J1873">
        <v>244</v>
      </c>
      <c r="K1873">
        <v>487</v>
      </c>
      <c r="L1873" s="8">
        <v>136097</v>
      </c>
      <c r="M1873" s="8">
        <v>136584</v>
      </c>
    </row>
    <row r="1874" spans="1:13" x14ac:dyDescent="0.25">
      <c r="A1874">
        <v>0</v>
      </c>
      <c r="B1874" s="40">
        <f t="shared" si="90"/>
        <v>43435</v>
      </c>
      <c r="C1874">
        <v>12</v>
      </c>
      <c r="D1874">
        <f t="shared" si="91"/>
        <v>2018</v>
      </c>
      <c r="E1874" t="s">
        <v>449</v>
      </c>
      <c r="F1874" t="s">
        <v>333</v>
      </c>
      <c r="G1874" t="s">
        <v>37</v>
      </c>
      <c r="H1874" t="s">
        <v>424</v>
      </c>
      <c r="I1874">
        <v>0</v>
      </c>
      <c r="J1874">
        <v>0</v>
      </c>
      <c r="K1874">
        <v>0</v>
      </c>
      <c r="L1874" s="8">
        <v>42908</v>
      </c>
      <c r="M1874" s="8">
        <v>42908</v>
      </c>
    </row>
    <row r="1875" spans="1:13" x14ac:dyDescent="0.25">
      <c r="A1875">
        <v>0</v>
      </c>
      <c r="B1875" s="40">
        <f t="shared" si="90"/>
        <v>43435</v>
      </c>
      <c r="C1875">
        <v>12</v>
      </c>
      <c r="D1875">
        <f t="shared" si="91"/>
        <v>2018</v>
      </c>
      <c r="E1875" t="s">
        <v>449</v>
      </c>
      <c r="F1875" t="s">
        <v>119</v>
      </c>
      <c r="G1875" t="s">
        <v>37</v>
      </c>
      <c r="H1875" t="s">
        <v>423</v>
      </c>
      <c r="I1875">
        <v>154</v>
      </c>
      <c r="J1875">
        <v>70</v>
      </c>
      <c r="K1875">
        <v>224</v>
      </c>
      <c r="L1875" s="8">
        <v>55902</v>
      </c>
      <c r="M1875" s="8">
        <v>56126</v>
      </c>
    </row>
    <row r="1876" spans="1:13" x14ac:dyDescent="0.25">
      <c r="A1876">
        <v>0</v>
      </c>
      <c r="B1876" s="40">
        <f t="shared" si="90"/>
        <v>43435</v>
      </c>
      <c r="C1876">
        <v>12</v>
      </c>
      <c r="D1876">
        <f t="shared" si="91"/>
        <v>2018</v>
      </c>
      <c r="E1876" t="s">
        <v>449</v>
      </c>
      <c r="F1876" t="s">
        <v>119</v>
      </c>
      <c r="G1876" t="s">
        <v>37</v>
      </c>
      <c r="H1876" t="s">
        <v>424</v>
      </c>
      <c r="I1876">
        <v>0</v>
      </c>
      <c r="J1876">
        <v>0</v>
      </c>
      <c r="K1876">
        <v>0</v>
      </c>
      <c r="L1876" s="8">
        <v>22816</v>
      </c>
      <c r="M1876" s="8">
        <v>22816</v>
      </c>
    </row>
    <row r="1877" spans="1:13" x14ac:dyDescent="0.25">
      <c r="A1877">
        <v>0</v>
      </c>
      <c r="B1877" s="40">
        <f t="shared" si="90"/>
        <v>43435</v>
      </c>
      <c r="C1877">
        <v>12</v>
      </c>
      <c r="D1877">
        <f t="shared" si="91"/>
        <v>2018</v>
      </c>
      <c r="E1877" t="s">
        <v>449</v>
      </c>
      <c r="F1877" t="s">
        <v>334</v>
      </c>
      <c r="G1877" t="s">
        <v>37</v>
      </c>
      <c r="H1877" t="s">
        <v>423</v>
      </c>
      <c r="I1877">
        <v>164</v>
      </c>
      <c r="J1877">
        <v>135</v>
      </c>
      <c r="K1877">
        <v>299</v>
      </c>
      <c r="L1877" s="8">
        <v>51785</v>
      </c>
      <c r="M1877" s="8">
        <v>52084</v>
      </c>
    </row>
    <row r="1878" spans="1:13" x14ac:dyDescent="0.25">
      <c r="A1878">
        <v>0</v>
      </c>
      <c r="B1878" s="40">
        <f t="shared" si="90"/>
        <v>43435</v>
      </c>
      <c r="C1878">
        <v>12</v>
      </c>
      <c r="D1878">
        <f t="shared" si="91"/>
        <v>2018</v>
      </c>
      <c r="E1878" t="s">
        <v>449</v>
      </c>
      <c r="F1878" t="s">
        <v>334</v>
      </c>
      <c r="G1878" t="s">
        <v>37</v>
      </c>
      <c r="H1878" t="s">
        <v>424</v>
      </c>
      <c r="I1878">
        <v>0</v>
      </c>
      <c r="J1878">
        <v>0</v>
      </c>
      <c r="K1878">
        <v>0</v>
      </c>
      <c r="L1878" s="8">
        <v>22366</v>
      </c>
      <c r="M1878" s="8">
        <v>22366</v>
      </c>
    </row>
    <row r="1879" spans="1:13" x14ac:dyDescent="0.25">
      <c r="A1879">
        <v>0</v>
      </c>
      <c r="B1879" s="40">
        <f t="shared" si="90"/>
        <v>43435</v>
      </c>
      <c r="C1879">
        <v>12</v>
      </c>
      <c r="D1879">
        <f t="shared" si="91"/>
        <v>2018</v>
      </c>
      <c r="E1879" t="s">
        <v>449</v>
      </c>
      <c r="F1879" t="s">
        <v>335</v>
      </c>
      <c r="G1879" t="s">
        <v>37</v>
      </c>
      <c r="H1879" t="s">
        <v>423</v>
      </c>
      <c r="I1879" s="8">
        <v>1375</v>
      </c>
      <c r="J1879">
        <v>869</v>
      </c>
      <c r="K1879" s="8">
        <v>2244</v>
      </c>
      <c r="L1879" s="8">
        <v>318274</v>
      </c>
      <c r="M1879" s="8">
        <v>320518</v>
      </c>
    </row>
    <row r="1880" spans="1:13" x14ac:dyDescent="0.25">
      <c r="A1880">
        <v>0</v>
      </c>
      <c r="B1880" s="40">
        <f t="shared" si="90"/>
        <v>43435</v>
      </c>
      <c r="C1880">
        <v>12</v>
      </c>
      <c r="D1880">
        <f t="shared" si="91"/>
        <v>2018</v>
      </c>
      <c r="E1880" t="s">
        <v>449</v>
      </c>
      <c r="F1880" t="s">
        <v>335</v>
      </c>
      <c r="G1880" t="s">
        <v>37</v>
      </c>
      <c r="H1880" t="s">
        <v>424</v>
      </c>
      <c r="I1880">
        <v>0</v>
      </c>
      <c r="J1880">
        <v>0</v>
      </c>
      <c r="K1880">
        <v>0</v>
      </c>
      <c r="L1880" s="8">
        <v>82204</v>
      </c>
      <c r="M1880" s="8">
        <v>82204</v>
      </c>
    </row>
    <row r="1881" spans="1:13" x14ac:dyDescent="0.25">
      <c r="A1881">
        <v>0</v>
      </c>
      <c r="B1881" s="40">
        <f t="shared" si="90"/>
        <v>43435</v>
      </c>
      <c r="C1881">
        <v>12</v>
      </c>
      <c r="D1881">
        <f t="shared" si="91"/>
        <v>2018</v>
      </c>
      <c r="E1881" t="s">
        <v>449</v>
      </c>
      <c r="F1881" t="s">
        <v>44</v>
      </c>
      <c r="G1881" t="s">
        <v>37</v>
      </c>
      <c r="H1881" t="s">
        <v>423</v>
      </c>
      <c r="I1881">
        <v>2</v>
      </c>
      <c r="J1881">
        <v>2</v>
      </c>
      <c r="K1881">
        <v>4</v>
      </c>
      <c r="L1881" s="8">
        <v>2466</v>
      </c>
      <c r="M1881" s="8">
        <v>2470</v>
      </c>
    </row>
    <row r="1882" spans="1:13" x14ac:dyDescent="0.25">
      <c r="A1882">
        <v>0</v>
      </c>
      <c r="B1882" s="40">
        <f t="shared" si="90"/>
        <v>43435</v>
      </c>
      <c r="C1882">
        <v>12</v>
      </c>
      <c r="D1882">
        <f t="shared" si="91"/>
        <v>2018</v>
      </c>
      <c r="E1882" t="s">
        <v>449</v>
      </c>
      <c r="F1882" t="s">
        <v>44</v>
      </c>
      <c r="G1882" t="s">
        <v>37</v>
      </c>
      <c r="H1882" t="s">
        <v>424</v>
      </c>
      <c r="I1882">
        <v>0</v>
      </c>
      <c r="J1882">
        <v>0</v>
      </c>
      <c r="K1882">
        <v>0</v>
      </c>
      <c r="L1882" s="8">
        <v>1603</v>
      </c>
      <c r="M1882" s="8">
        <v>1603</v>
      </c>
    </row>
    <row r="1883" spans="1:13" x14ac:dyDescent="0.25">
      <c r="A1883">
        <v>0</v>
      </c>
      <c r="B1883" s="40">
        <f t="shared" si="90"/>
        <v>43435</v>
      </c>
      <c r="C1883">
        <v>12</v>
      </c>
      <c r="D1883">
        <f t="shared" si="91"/>
        <v>2018</v>
      </c>
      <c r="E1883" t="s">
        <v>449</v>
      </c>
      <c r="F1883" t="s">
        <v>336</v>
      </c>
      <c r="G1883" t="s">
        <v>37</v>
      </c>
      <c r="H1883" t="s">
        <v>423</v>
      </c>
      <c r="I1883">
        <v>88</v>
      </c>
      <c r="J1883">
        <v>107</v>
      </c>
      <c r="K1883">
        <v>195</v>
      </c>
      <c r="L1883" s="8">
        <v>73822</v>
      </c>
      <c r="M1883" s="8">
        <v>74017</v>
      </c>
    </row>
    <row r="1884" spans="1:13" x14ac:dyDescent="0.25">
      <c r="A1884">
        <v>0</v>
      </c>
      <c r="B1884" s="40">
        <f t="shared" ref="B1884:B1947" si="92">DATE(D1884,C1884,1)</f>
        <v>43435</v>
      </c>
      <c r="C1884">
        <v>12</v>
      </c>
      <c r="D1884">
        <f t="shared" ref="D1884:D1947" si="93">VALUE(RIGHT(E1884,4))</f>
        <v>2018</v>
      </c>
      <c r="E1884" t="s">
        <v>449</v>
      </c>
      <c r="F1884" t="s">
        <v>336</v>
      </c>
      <c r="G1884" t="s">
        <v>37</v>
      </c>
      <c r="H1884" t="s">
        <v>424</v>
      </c>
      <c r="I1884">
        <v>0</v>
      </c>
      <c r="J1884">
        <v>0</v>
      </c>
      <c r="K1884">
        <v>0</v>
      </c>
      <c r="L1884" s="8">
        <v>29633</v>
      </c>
      <c r="M1884" s="8">
        <v>29633</v>
      </c>
    </row>
    <row r="1885" spans="1:13" x14ac:dyDescent="0.25">
      <c r="A1885">
        <v>0</v>
      </c>
      <c r="B1885" s="40">
        <f t="shared" si="92"/>
        <v>43435</v>
      </c>
      <c r="C1885">
        <v>12</v>
      </c>
      <c r="D1885">
        <f t="shared" si="93"/>
        <v>2018</v>
      </c>
      <c r="E1885" t="s">
        <v>449</v>
      </c>
      <c r="F1885" t="s">
        <v>125</v>
      </c>
      <c r="G1885" t="s">
        <v>37</v>
      </c>
      <c r="H1885" t="s">
        <v>423</v>
      </c>
      <c r="I1885">
        <v>54</v>
      </c>
      <c r="J1885">
        <v>31</v>
      </c>
      <c r="K1885">
        <v>85</v>
      </c>
      <c r="L1885" s="8">
        <v>28768</v>
      </c>
      <c r="M1885" s="8">
        <v>28853</v>
      </c>
    </row>
    <row r="1886" spans="1:13" x14ac:dyDescent="0.25">
      <c r="A1886">
        <v>0</v>
      </c>
      <c r="B1886" s="40">
        <f t="shared" si="92"/>
        <v>43435</v>
      </c>
      <c r="C1886">
        <v>12</v>
      </c>
      <c r="D1886">
        <f t="shared" si="93"/>
        <v>2018</v>
      </c>
      <c r="E1886" t="s">
        <v>449</v>
      </c>
      <c r="F1886" t="s">
        <v>125</v>
      </c>
      <c r="G1886" t="s">
        <v>37</v>
      </c>
      <c r="H1886" t="s">
        <v>424</v>
      </c>
      <c r="I1886">
        <v>0</v>
      </c>
      <c r="J1886">
        <v>0</v>
      </c>
      <c r="K1886">
        <v>0</v>
      </c>
      <c r="L1886" s="8">
        <v>12627</v>
      </c>
      <c r="M1886" s="8">
        <v>12627</v>
      </c>
    </row>
    <row r="1887" spans="1:13" x14ac:dyDescent="0.25">
      <c r="A1887">
        <v>1</v>
      </c>
      <c r="B1887" s="40">
        <f t="shared" si="92"/>
        <v>43435</v>
      </c>
      <c r="C1887">
        <v>12</v>
      </c>
      <c r="D1887">
        <f t="shared" si="93"/>
        <v>2018</v>
      </c>
      <c r="E1887" t="s">
        <v>449</v>
      </c>
      <c r="F1887" t="s">
        <v>337</v>
      </c>
      <c r="G1887" t="s">
        <v>37</v>
      </c>
      <c r="H1887" t="s">
        <v>423</v>
      </c>
      <c r="I1887">
        <v>3</v>
      </c>
      <c r="J1887">
        <v>2</v>
      </c>
      <c r="K1887">
        <v>5</v>
      </c>
      <c r="L1887" s="8">
        <v>4655</v>
      </c>
      <c r="M1887" s="8">
        <v>4660</v>
      </c>
    </row>
    <row r="1888" spans="1:13" x14ac:dyDescent="0.25">
      <c r="A1888">
        <v>1</v>
      </c>
      <c r="B1888" s="40">
        <f t="shared" si="92"/>
        <v>43435</v>
      </c>
      <c r="C1888">
        <v>12</v>
      </c>
      <c r="D1888">
        <f t="shared" si="93"/>
        <v>2018</v>
      </c>
      <c r="E1888" t="s">
        <v>449</v>
      </c>
      <c r="F1888" t="s">
        <v>337</v>
      </c>
      <c r="G1888" t="s">
        <v>37</v>
      </c>
      <c r="H1888" t="s">
        <v>424</v>
      </c>
      <c r="I1888">
        <v>0</v>
      </c>
      <c r="J1888">
        <v>0</v>
      </c>
      <c r="K1888">
        <v>0</v>
      </c>
      <c r="L1888" s="8">
        <v>3812</v>
      </c>
      <c r="M1888" s="8">
        <v>3812</v>
      </c>
    </row>
    <row r="1889" spans="1:13" x14ac:dyDescent="0.25">
      <c r="A1889">
        <v>0</v>
      </c>
      <c r="B1889" s="40">
        <f t="shared" si="92"/>
        <v>43435</v>
      </c>
      <c r="C1889">
        <v>12</v>
      </c>
      <c r="D1889">
        <f t="shared" si="93"/>
        <v>2018</v>
      </c>
      <c r="E1889" t="s">
        <v>449</v>
      </c>
      <c r="F1889" t="s">
        <v>105</v>
      </c>
      <c r="G1889" t="s">
        <v>37</v>
      </c>
      <c r="H1889" t="s">
        <v>423</v>
      </c>
      <c r="I1889">
        <v>60</v>
      </c>
      <c r="J1889">
        <v>63</v>
      </c>
      <c r="K1889">
        <v>123</v>
      </c>
      <c r="L1889" s="8">
        <v>60601</v>
      </c>
      <c r="M1889" s="8">
        <v>60724</v>
      </c>
    </row>
    <row r="1890" spans="1:13" x14ac:dyDescent="0.25">
      <c r="A1890">
        <v>0</v>
      </c>
      <c r="B1890" s="40">
        <f t="shared" si="92"/>
        <v>43435</v>
      </c>
      <c r="C1890">
        <v>12</v>
      </c>
      <c r="D1890">
        <f t="shared" si="93"/>
        <v>2018</v>
      </c>
      <c r="E1890" t="s">
        <v>449</v>
      </c>
      <c r="F1890" t="s">
        <v>105</v>
      </c>
      <c r="G1890" t="s">
        <v>37</v>
      </c>
      <c r="H1890" t="s">
        <v>424</v>
      </c>
      <c r="I1890">
        <v>0</v>
      </c>
      <c r="J1890">
        <v>0</v>
      </c>
      <c r="K1890">
        <v>0</v>
      </c>
      <c r="L1890" s="8">
        <v>19790</v>
      </c>
      <c r="M1890" s="8">
        <v>19790</v>
      </c>
    </row>
    <row r="1891" spans="1:13" x14ac:dyDescent="0.25">
      <c r="A1891">
        <v>0</v>
      </c>
      <c r="B1891" s="40">
        <f t="shared" si="92"/>
        <v>43435</v>
      </c>
      <c r="C1891">
        <v>12</v>
      </c>
      <c r="D1891">
        <f t="shared" si="93"/>
        <v>2018</v>
      </c>
      <c r="E1891" t="s">
        <v>449</v>
      </c>
      <c r="F1891" t="s">
        <v>338</v>
      </c>
      <c r="G1891" t="s">
        <v>37</v>
      </c>
      <c r="H1891" t="s">
        <v>423</v>
      </c>
      <c r="I1891">
        <v>1</v>
      </c>
      <c r="J1891">
        <v>1</v>
      </c>
      <c r="K1891">
        <v>2</v>
      </c>
      <c r="L1891" s="8">
        <v>1397</v>
      </c>
      <c r="M1891" s="8">
        <v>1399</v>
      </c>
    </row>
    <row r="1892" spans="1:13" x14ac:dyDescent="0.25">
      <c r="A1892">
        <v>0</v>
      </c>
      <c r="B1892" s="40">
        <f t="shared" si="92"/>
        <v>43435</v>
      </c>
      <c r="C1892">
        <v>12</v>
      </c>
      <c r="D1892">
        <f t="shared" si="93"/>
        <v>2018</v>
      </c>
      <c r="E1892" t="s">
        <v>449</v>
      </c>
      <c r="F1892" t="s">
        <v>338</v>
      </c>
      <c r="G1892" t="s">
        <v>37</v>
      </c>
      <c r="H1892" t="s">
        <v>424</v>
      </c>
      <c r="I1892">
        <v>0</v>
      </c>
      <c r="J1892">
        <v>0</v>
      </c>
      <c r="K1892">
        <v>0</v>
      </c>
      <c r="L1892" s="8">
        <v>1018</v>
      </c>
      <c r="M1892" s="8">
        <v>1018</v>
      </c>
    </row>
    <row r="1893" spans="1:13" x14ac:dyDescent="0.25">
      <c r="A1893">
        <v>0</v>
      </c>
      <c r="B1893" s="40">
        <f t="shared" si="92"/>
        <v>43435</v>
      </c>
      <c r="C1893">
        <v>12</v>
      </c>
      <c r="D1893">
        <f t="shared" si="93"/>
        <v>2018</v>
      </c>
      <c r="E1893" t="s">
        <v>449</v>
      </c>
      <c r="F1893" t="s">
        <v>339</v>
      </c>
      <c r="G1893" t="s">
        <v>37</v>
      </c>
      <c r="H1893" t="s">
        <v>423</v>
      </c>
      <c r="I1893">
        <v>39</v>
      </c>
      <c r="J1893">
        <v>60</v>
      </c>
      <c r="K1893">
        <v>99</v>
      </c>
      <c r="L1893" s="8">
        <v>66620</v>
      </c>
      <c r="M1893" s="8">
        <v>66719</v>
      </c>
    </row>
    <row r="1894" spans="1:13" x14ac:dyDescent="0.25">
      <c r="A1894">
        <v>0</v>
      </c>
      <c r="B1894" s="40">
        <f t="shared" si="92"/>
        <v>43435</v>
      </c>
      <c r="C1894">
        <v>12</v>
      </c>
      <c r="D1894">
        <f t="shared" si="93"/>
        <v>2018</v>
      </c>
      <c r="E1894" t="s">
        <v>449</v>
      </c>
      <c r="F1894" t="s">
        <v>339</v>
      </c>
      <c r="G1894" t="s">
        <v>37</v>
      </c>
      <c r="H1894" t="s">
        <v>424</v>
      </c>
      <c r="I1894">
        <v>0</v>
      </c>
      <c r="J1894">
        <v>0</v>
      </c>
      <c r="K1894">
        <v>0</v>
      </c>
      <c r="L1894" s="8">
        <v>27540</v>
      </c>
      <c r="M1894" s="8">
        <v>27540</v>
      </c>
    </row>
    <row r="1895" spans="1:13" x14ac:dyDescent="0.25">
      <c r="A1895">
        <v>0</v>
      </c>
      <c r="B1895" s="40">
        <f t="shared" si="92"/>
        <v>43435</v>
      </c>
      <c r="C1895">
        <v>12</v>
      </c>
      <c r="D1895">
        <f t="shared" si="93"/>
        <v>2018</v>
      </c>
      <c r="E1895" t="s">
        <v>449</v>
      </c>
      <c r="F1895" t="s">
        <v>425</v>
      </c>
      <c r="G1895" t="s">
        <v>37</v>
      </c>
      <c r="H1895" t="s">
        <v>423</v>
      </c>
      <c r="I1895">
        <v>82</v>
      </c>
      <c r="J1895">
        <v>86</v>
      </c>
      <c r="K1895">
        <v>168</v>
      </c>
      <c r="L1895" s="8">
        <v>49117</v>
      </c>
      <c r="M1895" s="8">
        <v>49285</v>
      </c>
    </row>
    <row r="1896" spans="1:13" x14ac:dyDescent="0.25">
      <c r="A1896">
        <v>0</v>
      </c>
      <c r="B1896" s="40">
        <f t="shared" si="92"/>
        <v>43435</v>
      </c>
      <c r="C1896">
        <v>12</v>
      </c>
      <c r="D1896">
        <f t="shared" si="93"/>
        <v>2018</v>
      </c>
      <c r="E1896" t="s">
        <v>449</v>
      </c>
      <c r="F1896" t="s">
        <v>425</v>
      </c>
      <c r="G1896" t="s">
        <v>37</v>
      </c>
      <c r="H1896" t="s">
        <v>424</v>
      </c>
      <c r="I1896">
        <v>0</v>
      </c>
      <c r="J1896">
        <v>0</v>
      </c>
      <c r="K1896">
        <v>0</v>
      </c>
      <c r="L1896" s="8">
        <v>21210</v>
      </c>
      <c r="M1896" s="8">
        <v>21210</v>
      </c>
    </row>
    <row r="1897" spans="1:13" x14ac:dyDescent="0.25">
      <c r="A1897">
        <v>0</v>
      </c>
      <c r="B1897" s="40">
        <f t="shared" si="92"/>
        <v>43435</v>
      </c>
      <c r="C1897">
        <v>12</v>
      </c>
      <c r="D1897">
        <f t="shared" si="93"/>
        <v>2018</v>
      </c>
      <c r="E1897" t="s">
        <v>449</v>
      </c>
      <c r="F1897" t="s">
        <v>341</v>
      </c>
      <c r="G1897" t="s">
        <v>37</v>
      </c>
      <c r="H1897" t="s">
        <v>423</v>
      </c>
      <c r="I1897">
        <v>302</v>
      </c>
      <c r="J1897">
        <v>247</v>
      </c>
      <c r="K1897">
        <v>549</v>
      </c>
      <c r="L1897" s="8">
        <v>65976</v>
      </c>
      <c r="M1897" s="8">
        <v>66525</v>
      </c>
    </row>
    <row r="1898" spans="1:13" x14ac:dyDescent="0.25">
      <c r="A1898">
        <v>0</v>
      </c>
      <c r="B1898" s="40">
        <f t="shared" si="92"/>
        <v>43435</v>
      </c>
      <c r="C1898">
        <v>12</v>
      </c>
      <c r="D1898">
        <f t="shared" si="93"/>
        <v>2018</v>
      </c>
      <c r="E1898" t="s">
        <v>449</v>
      </c>
      <c r="F1898" t="s">
        <v>341</v>
      </c>
      <c r="G1898" t="s">
        <v>37</v>
      </c>
      <c r="H1898" t="s">
        <v>424</v>
      </c>
      <c r="I1898">
        <v>0</v>
      </c>
      <c r="J1898">
        <v>0</v>
      </c>
      <c r="K1898">
        <v>0</v>
      </c>
      <c r="L1898" s="8">
        <v>22116</v>
      </c>
      <c r="M1898" s="8">
        <v>22116</v>
      </c>
    </row>
    <row r="1899" spans="1:13" x14ac:dyDescent="0.25">
      <c r="A1899">
        <v>0</v>
      </c>
      <c r="B1899" s="40">
        <f t="shared" si="92"/>
        <v>43435</v>
      </c>
      <c r="C1899">
        <v>12</v>
      </c>
      <c r="D1899">
        <f t="shared" si="93"/>
        <v>2018</v>
      </c>
      <c r="E1899" t="s">
        <v>449</v>
      </c>
      <c r="F1899" t="s">
        <v>126</v>
      </c>
      <c r="G1899" t="s">
        <v>37</v>
      </c>
      <c r="H1899" t="s">
        <v>423</v>
      </c>
      <c r="I1899">
        <v>186</v>
      </c>
      <c r="J1899">
        <v>120</v>
      </c>
      <c r="K1899">
        <v>306</v>
      </c>
      <c r="L1899" s="8">
        <v>25744</v>
      </c>
      <c r="M1899" s="8">
        <v>26050</v>
      </c>
    </row>
    <row r="1900" spans="1:13" x14ac:dyDescent="0.25">
      <c r="A1900">
        <v>0</v>
      </c>
      <c r="B1900" s="40">
        <f t="shared" si="92"/>
        <v>43435</v>
      </c>
      <c r="C1900">
        <v>12</v>
      </c>
      <c r="D1900">
        <f t="shared" si="93"/>
        <v>2018</v>
      </c>
      <c r="E1900" t="s">
        <v>449</v>
      </c>
      <c r="F1900" t="s">
        <v>126</v>
      </c>
      <c r="G1900" t="s">
        <v>37</v>
      </c>
      <c r="H1900" t="s">
        <v>424</v>
      </c>
      <c r="I1900">
        <v>0</v>
      </c>
      <c r="J1900">
        <v>0</v>
      </c>
      <c r="K1900">
        <v>0</v>
      </c>
      <c r="L1900" s="8">
        <v>9998</v>
      </c>
      <c r="M1900" s="8">
        <v>9998</v>
      </c>
    </row>
    <row r="1901" spans="1:13" x14ac:dyDescent="0.25">
      <c r="A1901">
        <v>0</v>
      </c>
      <c r="B1901" s="40">
        <f t="shared" si="92"/>
        <v>43435</v>
      </c>
      <c r="C1901">
        <v>12</v>
      </c>
      <c r="D1901">
        <f t="shared" si="93"/>
        <v>2018</v>
      </c>
      <c r="E1901" t="s">
        <v>449</v>
      </c>
      <c r="F1901" t="s">
        <v>342</v>
      </c>
      <c r="G1901" t="s">
        <v>37</v>
      </c>
      <c r="H1901" t="s">
        <v>423</v>
      </c>
      <c r="I1901" s="8">
        <v>16737</v>
      </c>
      <c r="J1901" s="8">
        <v>6694</v>
      </c>
      <c r="K1901" s="8">
        <v>23431</v>
      </c>
      <c r="L1901" s="8">
        <v>1390479</v>
      </c>
      <c r="M1901" s="8">
        <v>1413910</v>
      </c>
    </row>
    <row r="1902" spans="1:13" x14ac:dyDescent="0.25">
      <c r="A1902">
        <v>0</v>
      </c>
      <c r="B1902" s="40">
        <f t="shared" si="92"/>
        <v>43435</v>
      </c>
      <c r="C1902">
        <v>12</v>
      </c>
      <c r="D1902">
        <f t="shared" si="93"/>
        <v>2018</v>
      </c>
      <c r="E1902" t="s">
        <v>449</v>
      </c>
      <c r="F1902" t="s">
        <v>342</v>
      </c>
      <c r="G1902" t="s">
        <v>37</v>
      </c>
      <c r="H1902" t="s">
        <v>424</v>
      </c>
      <c r="I1902">
        <v>7</v>
      </c>
      <c r="J1902">
        <v>1</v>
      </c>
      <c r="K1902">
        <v>8</v>
      </c>
      <c r="L1902" s="8">
        <v>185434</v>
      </c>
      <c r="M1902" s="8">
        <v>185442</v>
      </c>
    </row>
    <row r="1903" spans="1:13" x14ac:dyDescent="0.25">
      <c r="A1903">
        <v>0</v>
      </c>
      <c r="B1903" s="40">
        <f t="shared" si="92"/>
        <v>43435</v>
      </c>
      <c r="C1903">
        <v>12</v>
      </c>
      <c r="D1903">
        <f t="shared" si="93"/>
        <v>2018</v>
      </c>
      <c r="E1903" t="s">
        <v>449</v>
      </c>
      <c r="F1903" t="s">
        <v>343</v>
      </c>
      <c r="G1903" t="s">
        <v>37</v>
      </c>
      <c r="H1903" t="s">
        <v>423</v>
      </c>
      <c r="I1903" s="8">
        <v>1046</v>
      </c>
      <c r="J1903">
        <v>572</v>
      </c>
      <c r="K1903" s="8">
        <v>1618</v>
      </c>
      <c r="L1903" s="8">
        <v>185676</v>
      </c>
      <c r="M1903" s="8">
        <v>187294</v>
      </c>
    </row>
    <row r="1904" spans="1:13" x14ac:dyDescent="0.25">
      <c r="A1904">
        <v>0</v>
      </c>
      <c r="B1904" s="40">
        <f t="shared" si="92"/>
        <v>43435</v>
      </c>
      <c r="C1904">
        <v>12</v>
      </c>
      <c r="D1904">
        <f t="shared" si="93"/>
        <v>2018</v>
      </c>
      <c r="E1904" t="s">
        <v>449</v>
      </c>
      <c r="F1904" t="s">
        <v>343</v>
      </c>
      <c r="G1904" t="s">
        <v>37</v>
      </c>
      <c r="H1904" t="s">
        <v>424</v>
      </c>
      <c r="I1904">
        <v>1</v>
      </c>
      <c r="J1904">
        <v>0</v>
      </c>
      <c r="K1904">
        <v>1</v>
      </c>
      <c r="L1904" s="8">
        <v>55382</v>
      </c>
      <c r="M1904" s="8">
        <v>55383</v>
      </c>
    </row>
    <row r="1905" spans="1:13" x14ac:dyDescent="0.25">
      <c r="A1905">
        <v>0</v>
      </c>
      <c r="B1905" s="40">
        <f t="shared" si="92"/>
        <v>43435</v>
      </c>
      <c r="C1905">
        <v>12</v>
      </c>
      <c r="D1905">
        <f t="shared" si="93"/>
        <v>2018</v>
      </c>
      <c r="E1905" t="s">
        <v>449</v>
      </c>
      <c r="F1905" t="s">
        <v>344</v>
      </c>
      <c r="G1905" t="s">
        <v>37</v>
      </c>
      <c r="H1905" t="s">
        <v>423</v>
      </c>
      <c r="I1905">
        <v>74</v>
      </c>
      <c r="J1905">
        <v>45</v>
      </c>
      <c r="K1905">
        <v>119</v>
      </c>
      <c r="L1905" s="8">
        <v>30970</v>
      </c>
      <c r="M1905" s="8">
        <v>31089</v>
      </c>
    </row>
    <row r="1906" spans="1:13" x14ac:dyDescent="0.25">
      <c r="A1906">
        <v>0</v>
      </c>
      <c r="B1906" s="40">
        <f t="shared" si="92"/>
        <v>43435</v>
      </c>
      <c r="C1906">
        <v>12</v>
      </c>
      <c r="D1906">
        <f t="shared" si="93"/>
        <v>2018</v>
      </c>
      <c r="E1906" t="s">
        <v>449</v>
      </c>
      <c r="F1906" t="s">
        <v>344</v>
      </c>
      <c r="G1906" t="s">
        <v>37</v>
      </c>
      <c r="H1906" t="s">
        <v>424</v>
      </c>
      <c r="I1906">
        <v>0</v>
      </c>
      <c r="J1906">
        <v>0</v>
      </c>
      <c r="K1906">
        <v>0</v>
      </c>
      <c r="L1906" s="8">
        <v>15061</v>
      </c>
      <c r="M1906" s="8">
        <v>15061</v>
      </c>
    </row>
    <row r="1907" spans="1:13" x14ac:dyDescent="0.25">
      <c r="A1907">
        <v>0</v>
      </c>
      <c r="B1907" s="40">
        <f t="shared" si="92"/>
        <v>43435</v>
      </c>
      <c r="C1907">
        <v>12</v>
      </c>
      <c r="D1907">
        <f t="shared" si="93"/>
        <v>2018</v>
      </c>
      <c r="E1907" t="s">
        <v>449</v>
      </c>
      <c r="F1907" t="s">
        <v>345</v>
      </c>
      <c r="G1907" t="s">
        <v>37</v>
      </c>
      <c r="H1907" t="s">
        <v>423</v>
      </c>
      <c r="I1907">
        <v>33</v>
      </c>
      <c r="J1907">
        <v>34</v>
      </c>
      <c r="K1907">
        <v>67</v>
      </c>
      <c r="L1907" s="8">
        <v>15939</v>
      </c>
      <c r="M1907" s="8">
        <v>16006</v>
      </c>
    </row>
    <row r="1908" spans="1:13" x14ac:dyDescent="0.25">
      <c r="A1908">
        <v>0</v>
      </c>
      <c r="B1908" s="40">
        <f t="shared" si="92"/>
        <v>43435</v>
      </c>
      <c r="C1908">
        <v>12</v>
      </c>
      <c r="D1908">
        <f t="shared" si="93"/>
        <v>2018</v>
      </c>
      <c r="E1908" t="s">
        <v>449</v>
      </c>
      <c r="F1908" t="s">
        <v>345</v>
      </c>
      <c r="G1908" t="s">
        <v>37</v>
      </c>
      <c r="H1908" t="s">
        <v>424</v>
      </c>
      <c r="I1908">
        <v>0</v>
      </c>
      <c r="J1908">
        <v>0</v>
      </c>
      <c r="K1908">
        <v>0</v>
      </c>
      <c r="L1908" s="8">
        <v>8558</v>
      </c>
      <c r="M1908" s="8">
        <v>8558</v>
      </c>
    </row>
    <row r="1909" spans="1:13" x14ac:dyDescent="0.25">
      <c r="A1909">
        <v>0</v>
      </c>
      <c r="B1909" s="40">
        <f t="shared" si="92"/>
        <v>43435</v>
      </c>
      <c r="C1909">
        <v>12</v>
      </c>
      <c r="D1909">
        <f t="shared" si="93"/>
        <v>2018</v>
      </c>
      <c r="E1909" t="s">
        <v>449</v>
      </c>
      <c r="F1909" t="s">
        <v>346</v>
      </c>
      <c r="G1909" t="s">
        <v>37</v>
      </c>
      <c r="H1909" t="s">
        <v>423</v>
      </c>
      <c r="I1909">
        <v>102</v>
      </c>
      <c r="J1909">
        <v>85</v>
      </c>
      <c r="K1909">
        <v>187</v>
      </c>
      <c r="L1909" s="8">
        <v>60363</v>
      </c>
      <c r="M1909" s="8">
        <v>60550</v>
      </c>
    </row>
    <row r="1910" spans="1:13" x14ac:dyDescent="0.25">
      <c r="A1910">
        <v>0</v>
      </c>
      <c r="B1910" s="40">
        <f t="shared" si="92"/>
        <v>43435</v>
      </c>
      <c r="C1910">
        <v>12</v>
      </c>
      <c r="D1910">
        <f t="shared" si="93"/>
        <v>2018</v>
      </c>
      <c r="E1910" t="s">
        <v>449</v>
      </c>
      <c r="F1910" t="s">
        <v>346</v>
      </c>
      <c r="G1910" t="s">
        <v>37</v>
      </c>
      <c r="H1910" t="s">
        <v>424</v>
      </c>
      <c r="I1910">
        <v>0</v>
      </c>
      <c r="J1910">
        <v>0</v>
      </c>
      <c r="K1910">
        <v>0</v>
      </c>
      <c r="L1910" s="8">
        <v>26845</v>
      </c>
      <c r="M1910" s="8">
        <v>26845</v>
      </c>
    </row>
    <row r="1911" spans="1:13" x14ac:dyDescent="0.25">
      <c r="A1911">
        <v>1</v>
      </c>
      <c r="B1911" s="40">
        <f t="shared" si="92"/>
        <v>43435</v>
      </c>
      <c r="C1911">
        <v>12</v>
      </c>
      <c r="D1911">
        <f t="shared" si="93"/>
        <v>2018</v>
      </c>
      <c r="E1911" t="s">
        <v>449</v>
      </c>
      <c r="F1911" t="s">
        <v>53</v>
      </c>
      <c r="G1911" t="s">
        <v>37</v>
      </c>
      <c r="H1911" t="s">
        <v>423</v>
      </c>
      <c r="I1911">
        <v>6</v>
      </c>
      <c r="J1911">
        <v>7</v>
      </c>
      <c r="K1911">
        <v>13</v>
      </c>
      <c r="L1911" s="8">
        <v>8199</v>
      </c>
      <c r="M1911" s="8">
        <v>8212</v>
      </c>
    </row>
    <row r="1912" spans="1:13" x14ac:dyDescent="0.25">
      <c r="A1912">
        <v>1</v>
      </c>
      <c r="B1912" s="40">
        <f t="shared" si="92"/>
        <v>43435</v>
      </c>
      <c r="C1912">
        <v>12</v>
      </c>
      <c r="D1912">
        <f t="shared" si="93"/>
        <v>2018</v>
      </c>
      <c r="E1912" t="s">
        <v>449</v>
      </c>
      <c r="F1912" t="s">
        <v>53</v>
      </c>
      <c r="G1912" t="s">
        <v>37</v>
      </c>
      <c r="H1912" t="s">
        <v>424</v>
      </c>
      <c r="I1912">
        <v>0</v>
      </c>
      <c r="J1912">
        <v>0</v>
      </c>
      <c r="K1912">
        <v>0</v>
      </c>
      <c r="L1912" s="8">
        <v>4856</v>
      </c>
      <c r="M1912" s="8">
        <v>4856</v>
      </c>
    </row>
    <row r="1913" spans="1:13" x14ac:dyDescent="0.25">
      <c r="A1913">
        <v>0</v>
      </c>
      <c r="B1913" s="40">
        <f t="shared" si="92"/>
        <v>43435</v>
      </c>
      <c r="C1913">
        <v>12</v>
      </c>
      <c r="D1913">
        <f t="shared" si="93"/>
        <v>2018</v>
      </c>
      <c r="E1913" t="s">
        <v>449</v>
      </c>
      <c r="F1913" t="s">
        <v>347</v>
      </c>
      <c r="G1913" t="s">
        <v>37</v>
      </c>
      <c r="H1913" t="s">
        <v>423</v>
      </c>
      <c r="I1913">
        <v>136</v>
      </c>
      <c r="J1913">
        <v>108</v>
      </c>
      <c r="K1913">
        <v>244</v>
      </c>
      <c r="L1913" s="8">
        <v>48459</v>
      </c>
      <c r="M1913" s="8">
        <v>48703</v>
      </c>
    </row>
    <row r="1914" spans="1:13" x14ac:dyDescent="0.25">
      <c r="A1914">
        <v>0</v>
      </c>
      <c r="B1914" s="40">
        <f t="shared" si="92"/>
        <v>43435</v>
      </c>
      <c r="C1914">
        <v>12</v>
      </c>
      <c r="D1914">
        <f t="shared" si="93"/>
        <v>2018</v>
      </c>
      <c r="E1914" t="s">
        <v>449</v>
      </c>
      <c r="F1914" t="s">
        <v>347</v>
      </c>
      <c r="G1914" t="s">
        <v>37</v>
      </c>
      <c r="H1914" t="s">
        <v>424</v>
      </c>
      <c r="I1914">
        <v>0</v>
      </c>
      <c r="J1914">
        <v>0</v>
      </c>
      <c r="K1914">
        <v>0</v>
      </c>
      <c r="L1914" s="8">
        <v>21208</v>
      </c>
      <c r="M1914" s="8">
        <v>21208</v>
      </c>
    </row>
    <row r="1915" spans="1:13" x14ac:dyDescent="0.25">
      <c r="A1915">
        <v>0</v>
      </c>
      <c r="B1915" s="40">
        <f t="shared" si="92"/>
        <v>43435</v>
      </c>
      <c r="C1915">
        <v>12</v>
      </c>
      <c r="D1915">
        <f t="shared" si="93"/>
        <v>2018</v>
      </c>
      <c r="E1915" t="s">
        <v>449</v>
      </c>
      <c r="F1915" t="s">
        <v>348</v>
      </c>
      <c r="G1915" t="s">
        <v>37</v>
      </c>
      <c r="H1915" t="s">
        <v>423</v>
      </c>
      <c r="I1915">
        <v>21</v>
      </c>
      <c r="J1915">
        <v>23</v>
      </c>
      <c r="K1915">
        <v>44</v>
      </c>
      <c r="L1915" s="8">
        <v>27403</v>
      </c>
      <c r="M1915" s="8">
        <v>27447</v>
      </c>
    </row>
    <row r="1916" spans="1:13" x14ac:dyDescent="0.25">
      <c r="A1916">
        <v>0</v>
      </c>
      <c r="B1916" s="40">
        <f t="shared" si="92"/>
        <v>43435</v>
      </c>
      <c r="C1916">
        <v>12</v>
      </c>
      <c r="D1916">
        <f t="shared" si="93"/>
        <v>2018</v>
      </c>
      <c r="E1916" t="s">
        <v>449</v>
      </c>
      <c r="F1916" t="s">
        <v>348</v>
      </c>
      <c r="G1916" t="s">
        <v>37</v>
      </c>
      <c r="H1916" t="s">
        <v>424</v>
      </c>
      <c r="I1916">
        <v>0</v>
      </c>
      <c r="J1916">
        <v>0</v>
      </c>
      <c r="K1916">
        <v>0</v>
      </c>
      <c r="L1916" s="8">
        <v>17433</v>
      </c>
      <c r="M1916" s="8">
        <v>17433</v>
      </c>
    </row>
    <row r="1917" spans="1:13" x14ac:dyDescent="0.25">
      <c r="A1917">
        <v>0</v>
      </c>
      <c r="B1917" s="40">
        <f t="shared" si="92"/>
        <v>43435</v>
      </c>
      <c r="C1917">
        <v>12</v>
      </c>
      <c r="D1917">
        <f t="shared" si="93"/>
        <v>2018</v>
      </c>
      <c r="E1917" t="s">
        <v>449</v>
      </c>
      <c r="F1917" t="s">
        <v>349</v>
      </c>
      <c r="G1917" t="s">
        <v>37</v>
      </c>
      <c r="H1917" t="s">
        <v>423</v>
      </c>
      <c r="I1917">
        <v>34</v>
      </c>
      <c r="J1917">
        <v>26</v>
      </c>
      <c r="K1917">
        <v>60</v>
      </c>
      <c r="L1917" s="8">
        <v>16400</v>
      </c>
      <c r="M1917" s="8">
        <v>16460</v>
      </c>
    </row>
    <row r="1918" spans="1:13" x14ac:dyDescent="0.25">
      <c r="A1918">
        <v>0</v>
      </c>
      <c r="B1918" s="40">
        <f t="shared" si="92"/>
        <v>43435</v>
      </c>
      <c r="C1918">
        <v>12</v>
      </c>
      <c r="D1918">
        <f t="shared" si="93"/>
        <v>2018</v>
      </c>
      <c r="E1918" t="s">
        <v>449</v>
      </c>
      <c r="F1918" t="s">
        <v>349</v>
      </c>
      <c r="G1918" t="s">
        <v>37</v>
      </c>
      <c r="H1918" t="s">
        <v>424</v>
      </c>
      <c r="I1918">
        <v>0</v>
      </c>
      <c r="J1918">
        <v>0</v>
      </c>
      <c r="K1918">
        <v>0</v>
      </c>
      <c r="L1918" s="8">
        <v>7955</v>
      </c>
      <c r="M1918" s="8">
        <v>7955</v>
      </c>
    </row>
    <row r="1919" spans="1:13" x14ac:dyDescent="0.25">
      <c r="A1919">
        <v>0</v>
      </c>
      <c r="B1919" s="40">
        <f t="shared" si="92"/>
        <v>43435</v>
      </c>
      <c r="C1919">
        <v>12</v>
      </c>
      <c r="D1919">
        <f t="shared" si="93"/>
        <v>2018</v>
      </c>
      <c r="E1919" t="s">
        <v>449</v>
      </c>
      <c r="F1919" t="s">
        <v>426</v>
      </c>
      <c r="G1919" t="s">
        <v>37</v>
      </c>
      <c r="H1919" t="s">
        <v>423</v>
      </c>
      <c r="I1919">
        <v>6</v>
      </c>
      <c r="J1919">
        <v>5</v>
      </c>
      <c r="K1919">
        <v>11</v>
      </c>
      <c r="L1919" s="8">
        <v>9920</v>
      </c>
      <c r="M1919" s="8">
        <v>9931</v>
      </c>
    </row>
    <row r="1920" spans="1:13" x14ac:dyDescent="0.25">
      <c r="A1920">
        <v>0</v>
      </c>
      <c r="B1920" s="40">
        <f t="shared" si="92"/>
        <v>43435</v>
      </c>
      <c r="C1920">
        <v>12</v>
      </c>
      <c r="D1920">
        <f t="shared" si="93"/>
        <v>2018</v>
      </c>
      <c r="E1920" t="s">
        <v>449</v>
      </c>
      <c r="F1920" t="s">
        <v>426</v>
      </c>
      <c r="G1920" t="s">
        <v>37</v>
      </c>
      <c r="H1920" t="s">
        <v>424</v>
      </c>
      <c r="I1920">
        <v>0</v>
      </c>
      <c r="J1920">
        <v>0</v>
      </c>
      <c r="K1920">
        <v>0</v>
      </c>
      <c r="L1920" s="8">
        <v>6005</v>
      </c>
      <c r="M1920" s="8">
        <v>6005</v>
      </c>
    </row>
    <row r="1921" spans="1:13" x14ac:dyDescent="0.25">
      <c r="A1921">
        <v>0</v>
      </c>
      <c r="B1921" s="40">
        <f t="shared" si="92"/>
        <v>43435</v>
      </c>
      <c r="C1921">
        <v>12</v>
      </c>
      <c r="D1921">
        <f t="shared" si="93"/>
        <v>2018</v>
      </c>
      <c r="E1921" t="s">
        <v>449</v>
      </c>
      <c r="F1921" t="s">
        <v>350</v>
      </c>
      <c r="G1921" t="s">
        <v>37</v>
      </c>
      <c r="H1921" t="s">
        <v>423</v>
      </c>
      <c r="I1921" s="8">
        <v>1767</v>
      </c>
      <c r="J1921" s="8">
        <v>1464</v>
      </c>
      <c r="K1921" s="8">
        <v>3231</v>
      </c>
      <c r="L1921" s="8">
        <v>557990</v>
      </c>
      <c r="M1921" s="8">
        <v>561221</v>
      </c>
    </row>
    <row r="1922" spans="1:13" x14ac:dyDescent="0.25">
      <c r="A1922">
        <v>0</v>
      </c>
      <c r="B1922" s="40">
        <f t="shared" si="92"/>
        <v>43435</v>
      </c>
      <c r="C1922">
        <v>12</v>
      </c>
      <c r="D1922">
        <f t="shared" si="93"/>
        <v>2018</v>
      </c>
      <c r="E1922" t="s">
        <v>449</v>
      </c>
      <c r="F1922" t="s">
        <v>350</v>
      </c>
      <c r="G1922" t="s">
        <v>37</v>
      </c>
      <c r="H1922" t="s">
        <v>424</v>
      </c>
      <c r="I1922">
        <v>0</v>
      </c>
      <c r="J1922">
        <v>0</v>
      </c>
      <c r="K1922">
        <v>0</v>
      </c>
      <c r="L1922" s="8">
        <v>144716</v>
      </c>
      <c r="M1922" s="8">
        <v>144716</v>
      </c>
    </row>
    <row r="1923" spans="1:13" x14ac:dyDescent="0.25">
      <c r="A1923">
        <v>0</v>
      </c>
      <c r="B1923" s="40">
        <f t="shared" si="92"/>
        <v>43435</v>
      </c>
      <c r="C1923">
        <v>12</v>
      </c>
      <c r="D1923">
        <f t="shared" si="93"/>
        <v>2018</v>
      </c>
      <c r="E1923" t="s">
        <v>449</v>
      </c>
      <c r="F1923" t="s">
        <v>41</v>
      </c>
      <c r="G1923" t="s">
        <v>37</v>
      </c>
      <c r="H1923" t="s">
        <v>423</v>
      </c>
      <c r="I1923">
        <v>197</v>
      </c>
      <c r="J1923">
        <v>71</v>
      </c>
      <c r="K1923">
        <v>268</v>
      </c>
      <c r="L1923" s="8">
        <v>14803</v>
      </c>
      <c r="M1923" s="8">
        <v>15071</v>
      </c>
    </row>
    <row r="1924" spans="1:13" x14ac:dyDescent="0.25">
      <c r="A1924">
        <v>0</v>
      </c>
      <c r="B1924" s="40">
        <f t="shared" si="92"/>
        <v>43435</v>
      </c>
      <c r="C1924">
        <v>12</v>
      </c>
      <c r="D1924">
        <f t="shared" si="93"/>
        <v>2018</v>
      </c>
      <c r="E1924" t="s">
        <v>449</v>
      </c>
      <c r="F1924" t="s">
        <v>41</v>
      </c>
      <c r="G1924" t="s">
        <v>37</v>
      </c>
      <c r="H1924" t="s">
        <v>424</v>
      </c>
      <c r="I1924">
        <v>0</v>
      </c>
      <c r="J1924">
        <v>0</v>
      </c>
      <c r="K1924">
        <v>0</v>
      </c>
      <c r="L1924" s="8">
        <v>6026</v>
      </c>
      <c r="M1924" s="8">
        <v>6026</v>
      </c>
    </row>
    <row r="1925" spans="1:13" x14ac:dyDescent="0.25">
      <c r="A1925">
        <v>0</v>
      </c>
      <c r="B1925" s="40">
        <f t="shared" si="92"/>
        <v>43435</v>
      </c>
      <c r="C1925">
        <v>12</v>
      </c>
      <c r="D1925">
        <f t="shared" si="93"/>
        <v>2018</v>
      </c>
      <c r="E1925" t="s">
        <v>449</v>
      </c>
      <c r="F1925" t="s">
        <v>351</v>
      </c>
      <c r="G1925" t="s">
        <v>37</v>
      </c>
      <c r="H1925" t="s">
        <v>423</v>
      </c>
      <c r="I1925">
        <v>312</v>
      </c>
      <c r="J1925">
        <v>202</v>
      </c>
      <c r="K1925">
        <v>514</v>
      </c>
      <c r="L1925" s="8">
        <v>93916</v>
      </c>
      <c r="M1925" s="8">
        <v>94430</v>
      </c>
    </row>
    <row r="1926" spans="1:13" x14ac:dyDescent="0.25">
      <c r="A1926">
        <v>0</v>
      </c>
      <c r="B1926" s="40">
        <f t="shared" si="92"/>
        <v>43435</v>
      </c>
      <c r="C1926">
        <v>12</v>
      </c>
      <c r="D1926">
        <f t="shared" si="93"/>
        <v>2018</v>
      </c>
      <c r="E1926" t="s">
        <v>449</v>
      </c>
      <c r="F1926" t="s">
        <v>351</v>
      </c>
      <c r="G1926" t="s">
        <v>37</v>
      </c>
      <c r="H1926" t="s">
        <v>424</v>
      </c>
      <c r="I1926">
        <v>1</v>
      </c>
      <c r="J1926">
        <v>0</v>
      </c>
      <c r="K1926">
        <v>1</v>
      </c>
      <c r="L1926" s="8">
        <v>33458</v>
      </c>
      <c r="M1926" s="8">
        <v>33459</v>
      </c>
    </row>
    <row r="1927" spans="1:13" x14ac:dyDescent="0.25">
      <c r="A1927">
        <v>0</v>
      </c>
      <c r="B1927" s="40">
        <f t="shared" si="92"/>
        <v>43435</v>
      </c>
      <c r="C1927">
        <v>12</v>
      </c>
      <c r="D1927">
        <f t="shared" si="93"/>
        <v>2018</v>
      </c>
      <c r="E1927" t="s">
        <v>449</v>
      </c>
      <c r="F1927" t="s">
        <v>352</v>
      </c>
      <c r="G1927" t="s">
        <v>37</v>
      </c>
      <c r="H1927" t="s">
        <v>423</v>
      </c>
      <c r="I1927">
        <v>20</v>
      </c>
      <c r="J1927">
        <v>14</v>
      </c>
      <c r="K1927">
        <v>34</v>
      </c>
      <c r="L1927" s="8">
        <v>8995</v>
      </c>
      <c r="M1927" s="8">
        <v>9029</v>
      </c>
    </row>
    <row r="1928" spans="1:13" x14ac:dyDescent="0.25">
      <c r="A1928">
        <v>0</v>
      </c>
      <c r="B1928" s="40">
        <f t="shared" si="92"/>
        <v>43435</v>
      </c>
      <c r="C1928">
        <v>12</v>
      </c>
      <c r="D1928">
        <f t="shared" si="93"/>
        <v>2018</v>
      </c>
      <c r="E1928" t="s">
        <v>449</v>
      </c>
      <c r="F1928" t="s">
        <v>352</v>
      </c>
      <c r="G1928" t="s">
        <v>37</v>
      </c>
      <c r="H1928" t="s">
        <v>424</v>
      </c>
      <c r="I1928">
        <v>0</v>
      </c>
      <c r="J1928">
        <v>0</v>
      </c>
      <c r="K1928">
        <v>0</v>
      </c>
      <c r="L1928" s="8">
        <v>4180</v>
      </c>
      <c r="M1928" s="8">
        <v>4180</v>
      </c>
    </row>
    <row r="1929" spans="1:13" x14ac:dyDescent="0.25">
      <c r="A1929">
        <v>0</v>
      </c>
      <c r="B1929" s="40">
        <f t="shared" si="92"/>
        <v>43435</v>
      </c>
      <c r="C1929">
        <v>12</v>
      </c>
      <c r="D1929">
        <f t="shared" si="93"/>
        <v>2018</v>
      </c>
      <c r="E1929" t="s">
        <v>449</v>
      </c>
      <c r="F1929" t="s">
        <v>146</v>
      </c>
      <c r="G1929" t="s">
        <v>37</v>
      </c>
      <c r="H1929" t="s">
        <v>423</v>
      </c>
      <c r="I1929" s="8">
        <v>3081</v>
      </c>
      <c r="J1929" s="8">
        <v>1568</v>
      </c>
      <c r="K1929" s="8">
        <v>4649</v>
      </c>
      <c r="L1929" s="8">
        <v>540536</v>
      </c>
      <c r="M1929" s="8">
        <v>545185</v>
      </c>
    </row>
    <row r="1930" spans="1:13" x14ac:dyDescent="0.25">
      <c r="A1930">
        <v>0</v>
      </c>
      <c r="B1930" s="40">
        <f t="shared" si="92"/>
        <v>43435</v>
      </c>
      <c r="C1930">
        <v>12</v>
      </c>
      <c r="D1930">
        <f t="shared" si="93"/>
        <v>2018</v>
      </c>
      <c r="E1930" t="s">
        <v>449</v>
      </c>
      <c r="F1930" t="s">
        <v>146</v>
      </c>
      <c r="G1930" t="s">
        <v>37</v>
      </c>
      <c r="H1930" t="s">
        <v>424</v>
      </c>
      <c r="I1930">
        <v>1</v>
      </c>
      <c r="J1930">
        <v>0</v>
      </c>
      <c r="K1930">
        <v>1</v>
      </c>
      <c r="L1930" s="8">
        <v>125911</v>
      </c>
      <c r="M1930" s="8">
        <v>125912</v>
      </c>
    </row>
    <row r="1931" spans="1:13" x14ac:dyDescent="0.25">
      <c r="A1931">
        <v>1</v>
      </c>
      <c r="B1931" s="40">
        <f t="shared" si="92"/>
        <v>43435</v>
      </c>
      <c r="C1931">
        <v>12</v>
      </c>
      <c r="D1931">
        <f t="shared" si="93"/>
        <v>2018</v>
      </c>
      <c r="E1931" t="s">
        <v>449</v>
      </c>
      <c r="F1931" t="s">
        <v>42</v>
      </c>
      <c r="G1931" t="s">
        <v>37</v>
      </c>
      <c r="H1931" t="s">
        <v>423</v>
      </c>
      <c r="I1931">
        <v>498</v>
      </c>
      <c r="J1931">
        <v>402</v>
      </c>
      <c r="K1931">
        <v>900</v>
      </c>
      <c r="L1931" s="8">
        <v>317374</v>
      </c>
      <c r="M1931" s="8">
        <v>318274</v>
      </c>
    </row>
    <row r="1932" spans="1:13" x14ac:dyDescent="0.25">
      <c r="A1932">
        <v>1</v>
      </c>
      <c r="B1932" s="40">
        <f t="shared" si="92"/>
        <v>43435</v>
      </c>
      <c r="C1932">
        <v>12</v>
      </c>
      <c r="D1932">
        <f t="shared" si="93"/>
        <v>2018</v>
      </c>
      <c r="E1932" t="s">
        <v>449</v>
      </c>
      <c r="F1932" t="s">
        <v>42</v>
      </c>
      <c r="G1932" t="s">
        <v>37</v>
      </c>
      <c r="H1932" t="s">
        <v>424</v>
      </c>
      <c r="I1932">
        <v>1</v>
      </c>
      <c r="J1932">
        <v>0</v>
      </c>
      <c r="K1932">
        <v>1</v>
      </c>
      <c r="L1932" s="8">
        <v>97925</v>
      </c>
      <c r="M1932" s="8">
        <v>97926</v>
      </c>
    </row>
    <row r="1933" spans="1:13" x14ac:dyDescent="0.25">
      <c r="A1933">
        <v>1</v>
      </c>
      <c r="B1933" s="40">
        <f t="shared" si="92"/>
        <v>43435</v>
      </c>
      <c r="C1933">
        <v>12</v>
      </c>
      <c r="D1933">
        <f t="shared" si="93"/>
        <v>2018</v>
      </c>
      <c r="E1933" t="s">
        <v>449</v>
      </c>
      <c r="F1933" t="s">
        <v>353</v>
      </c>
      <c r="G1933" t="s">
        <v>37</v>
      </c>
      <c r="H1933" t="s">
        <v>423</v>
      </c>
      <c r="I1933">
        <v>18</v>
      </c>
      <c r="J1933">
        <v>34</v>
      </c>
      <c r="K1933">
        <v>52</v>
      </c>
      <c r="L1933" s="8">
        <v>32682</v>
      </c>
      <c r="M1933" s="8">
        <v>32734</v>
      </c>
    </row>
    <row r="1934" spans="1:13" x14ac:dyDescent="0.25">
      <c r="A1934">
        <v>1</v>
      </c>
      <c r="B1934" s="40">
        <f t="shared" si="92"/>
        <v>43435</v>
      </c>
      <c r="C1934">
        <v>12</v>
      </c>
      <c r="D1934">
        <f t="shared" si="93"/>
        <v>2018</v>
      </c>
      <c r="E1934" t="s">
        <v>449</v>
      </c>
      <c r="F1934" t="s">
        <v>353</v>
      </c>
      <c r="G1934" t="s">
        <v>37</v>
      </c>
      <c r="H1934" t="s">
        <v>424</v>
      </c>
      <c r="I1934">
        <v>0</v>
      </c>
      <c r="J1934">
        <v>0</v>
      </c>
      <c r="K1934">
        <v>0</v>
      </c>
      <c r="L1934" s="8">
        <v>19639</v>
      </c>
      <c r="M1934" s="8">
        <v>19639</v>
      </c>
    </row>
    <row r="1935" spans="1:13" x14ac:dyDescent="0.25">
      <c r="A1935">
        <v>0</v>
      </c>
      <c r="B1935" s="40">
        <f t="shared" si="92"/>
        <v>43435</v>
      </c>
      <c r="C1935">
        <v>12</v>
      </c>
      <c r="D1935">
        <f t="shared" si="93"/>
        <v>2018</v>
      </c>
      <c r="E1935" t="s">
        <v>449</v>
      </c>
      <c r="F1935" t="s">
        <v>354</v>
      </c>
      <c r="G1935" t="s">
        <v>37</v>
      </c>
      <c r="H1935" t="s">
        <v>423</v>
      </c>
      <c r="I1935">
        <v>860</v>
      </c>
      <c r="J1935">
        <v>614</v>
      </c>
      <c r="K1935" s="8">
        <v>1474</v>
      </c>
      <c r="L1935" s="8">
        <v>201381</v>
      </c>
      <c r="M1935" s="8">
        <v>202855</v>
      </c>
    </row>
    <row r="1936" spans="1:13" x14ac:dyDescent="0.25">
      <c r="A1936">
        <v>0</v>
      </c>
      <c r="B1936" s="40">
        <f t="shared" si="92"/>
        <v>43435</v>
      </c>
      <c r="C1936">
        <v>12</v>
      </c>
      <c r="D1936">
        <f t="shared" si="93"/>
        <v>2018</v>
      </c>
      <c r="E1936" t="s">
        <v>449</v>
      </c>
      <c r="F1936" t="s">
        <v>354</v>
      </c>
      <c r="G1936" t="s">
        <v>37</v>
      </c>
      <c r="H1936" t="s">
        <v>424</v>
      </c>
      <c r="I1936">
        <v>0</v>
      </c>
      <c r="J1936">
        <v>0</v>
      </c>
      <c r="K1936">
        <v>0</v>
      </c>
      <c r="L1936" s="8">
        <v>56858</v>
      </c>
      <c r="M1936" s="8">
        <v>56858</v>
      </c>
    </row>
    <row r="1937" spans="1:13" x14ac:dyDescent="0.25">
      <c r="A1937">
        <v>0</v>
      </c>
      <c r="B1937" s="40">
        <f t="shared" si="92"/>
        <v>43435</v>
      </c>
      <c r="C1937">
        <v>12</v>
      </c>
      <c r="D1937">
        <f t="shared" si="93"/>
        <v>2018</v>
      </c>
      <c r="E1937" t="s">
        <v>449</v>
      </c>
      <c r="F1937" t="s">
        <v>355</v>
      </c>
      <c r="G1937" t="s">
        <v>37</v>
      </c>
      <c r="H1937" t="s">
        <v>423</v>
      </c>
      <c r="I1937">
        <v>3</v>
      </c>
      <c r="J1937">
        <v>2</v>
      </c>
      <c r="K1937">
        <v>5</v>
      </c>
      <c r="L1937" s="8">
        <v>3062</v>
      </c>
      <c r="M1937" s="8">
        <v>3067</v>
      </c>
    </row>
    <row r="1938" spans="1:13" x14ac:dyDescent="0.25">
      <c r="A1938">
        <v>0</v>
      </c>
      <c r="B1938" s="40">
        <f t="shared" si="92"/>
        <v>43435</v>
      </c>
      <c r="C1938">
        <v>12</v>
      </c>
      <c r="D1938">
        <f t="shared" si="93"/>
        <v>2018</v>
      </c>
      <c r="E1938" t="s">
        <v>449</v>
      </c>
      <c r="F1938" t="s">
        <v>355</v>
      </c>
      <c r="G1938" t="s">
        <v>37</v>
      </c>
      <c r="H1938" t="s">
        <v>424</v>
      </c>
      <c r="I1938">
        <v>0</v>
      </c>
      <c r="J1938">
        <v>0</v>
      </c>
      <c r="K1938">
        <v>0</v>
      </c>
      <c r="L1938" s="8">
        <v>1795</v>
      </c>
      <c r="M1938" s="8">
        <v>1795</v>
      </c>
    </row>
    <row r="1939" spans="1:13" x14ac:dyDescent="0.25">
      <c r="A1939">
        <v>0</v>
      </c>
      <c r="B1939" s="40">
        <f t="shared" si="92"/>
        <v>43435</v>
      </c>
      <c r="C1939">
        <v>12</v>
      </c>
      <c r="D1939">
        <f t="shared" si="93"/>
        <v>2018</v>
      </c>
      <c r="E1939" t="s">
        <v>449</v>
      </c>
      <c r="F1939" t="s">
        <v>59</v>
      </c>
      <c r="G1939" t="s">
        <v>37</v>
      </c>
      <c r="H1939" t="s">
        <v>423</v>
      </c>
      <c r="I1939">
        <v>47</v>
      </c>
      <c r="J1939">
        <v>51</v>
      </c>
      <c r="K1939">
        <v>98</v>
      </c>
      <c r="L1939" s="8">
        <v>36931</v>
      </c>
      <c r="M1939" s="8">
        <v>37029</v>
      </c>
    </row>
    <row r="1940" spans="1:13" x14ac:dyDescent="0.25">
      <c r="A1940">
        <v>0</v>
      </c>
      <c r="B1940" s="40">
        <f t="shared" si="92"/>
        <v>43435</v>
      </c>
      <c r="C1940">
        <v>12</v>
      </c>
      <c r="D1940">
        <f t="shared" si="93"/>
        <v>2018</v>
      </c>
      <c r="E1940" t="s">
        <v>449</v>
      </c>
      <c r="F1940" t="s">
        <v>59</v>
      </c>
      <c r="G1940" t="s">
        <v>37</v>
      </c>
      <c r="H1940" t="s">
        <v>424</v>
      </c>
      <c r="I1940">
        <v>0</v>
      </c>
      <c r="J1940">
        <v>0</v>
      </c>
      <c r="K1940">
        <v>0</v>
      </c>
      <c r="L1940" s="8">
        <v>13974</v>
      </c>
      <c r="M1940" s="8">
        <v>13974</v>
      </c>
    </row>
    <row r="1941" spans="1:13" x14ac:dyDescent="0.25">
      <c r="A1941">
        <v>0</v>
      </c>
      <c r="B1941" s="40">
        <f t="shared" si="92"/>
        <v>43435</v>
      </c>
      <c r="C1941">
        <v>12</v>
      </c>
      <c r="D1941">
        <f t="shared" si="93"/>
        <v>2018</v>
      </c>
      <c r="E1941" t="s">
        <v>449</v>
      </c>
      <c r="F1941" t="s">
        <v>356</v>
      </c>
      <c r="G1941" t="s">
        <v>37</v>
      </c>
      <c r="H1941" t="s">
        <v>423</v>
      </c>
      <c r="I1941">
        <v>821</v>
      </c>
      <c r="J1941">
        <v>393</v>
      </c>
      <c r="K1941" s="8">
        <v>1214</v>
      </c>
      <c r="L1941" s="8">
        <v>152320</v>
      </c>
      <c r="M1941" s="8">
        <v>153534</v>
      </c>
    </row>
    <row r="1942" spans="1:13" x14ac:dyDescent="0.25">
      <c r="A1942">
        <v>0</v>
      </c>
      <c r="B1942" s="40">
        <f t="shared" si="92"/>
        <v>43435</v>
      </c>
      <c r="C1942">
        <v>12</v>
      </c>
      <c r="D1942">
        <f t="shared" si="93"/>
        <v>2018</v>
      </c>
      <c r="E1942" t="s">
        <v>449</v>
      </c>
      <c r="F1942" t="s">
        <v>356</v>
      </c>
      <c r="G1942" t="s">
        <v>37</v>
      </c>
      <c r="H1942" t="s">
        <v>424</v>
      </c>
      <c r="I1942">
        <v>1</v>
      </c>
      <c r="J1942">
        <v>0</v>
      </c>
      <c r="K1942">
        <v>1</v>
      </c>
      <c r="L1942" s="8">
        <v>43868</v>
      </c>
      <c r="M1942" s="8">
        <v>43869</v>
      </c>
    </row>
    <row r="1943" spans="1:13" x14ac:dyDescent="0.25">
      <c r="A1943">
        <v>1</v>
      </c>
      <c r="B1943" s="40">
        <f t="shared" si="92"/>
        <v>43435</v>
      </c>
      <c r="C1943">
        <v>12</v>
      </c>
      <c r="D1943">
        <f t="shared" si="93"/>
        <v>2018</v>
      </c>
      <c r="E1943" t="s">
        <v>449</v>
      </c>
      <c r="F1943" t="s">
        <v>357</v>
      </c>
      <c r="G1943" t="s">
        <v>37</v>
      </c>
      <c r="H1943" t="s">
        <v>423</v>
      </c>
      <c r="I1943">
        <v>24</v>
      </c>
      <c r="J1943">
        <v>40</v>
      </c>
      <c r="K1943">
        <v>64</v>
      </c>
      <c r="L1943" s="8">
        <v>23343</v>
      </c>
      <c r="M1943" s="8">
        <v>23407</v>
      </c>
    </row>
    <row r="1944" spans="1:13" x14ac:dyDescent="0.25">
      <c r="A1944">
        <v>1</v>
      </c>
      <c r="B1944" s="40">
        <f t="shared" si="92"/>
        <v>43435</v>
      </c>
      <c r="C1944">
        <v>12</v>
      </c>
      <c r="D1944">
        <f t="shared" si="93"/>
        <v>2018</v>
      </c>
      <c r="E1944" t="s">
        <v>449</v>
      </c>
      <c r="F1944" t="s">
        <v>357</v>
      </c>
      <c r="G1944" t="s">
        <v>37</v>
      </c>
      <c r="H1944" t="s">
        <v>424</v>
      </c>
      <c r="I1944">
        <v>0</v>
      </c>
      <c r="J1944">
        <v>0</v>
      </c>
      <c r="K1944">
        <v>0</v>
      </c>
      <c r="L1944" s="8">
        <v>8803</v>
      </c>
      <c r="M1944" s="8">
        <v>8803</v>
      </c>
    </row>
    <row r="1945" spans="1:13" x14ac:dyDescent="0.25">
      <c r="A1945">
        <v>0</v>
      </c>
      <c r="B1945" s="40">
        <f t="shared" si="92"/>
        <v>43435</v>
      </c>
      <c r="C1945">
        <v>12</v>
      </c>
      <c r="D1945">
        <f t="shared" si="93"/>
        <v>2018</v>
      </c>
      <c r="E1945" t="s">
        <v>449</v>
      </c>
      <c r="F1945" t="s">
        <v>56</v>
      </c>
      <c r="G1945" t="s">
        <v>37</v>
      </c>
      <c r="H1945" t="s">
        <v>423</v>
      </c>
      <c r="I1945">
        <v>94</v>
      </c>
      <c r="J1945">
        <v>106</v>
      </c>
      <c r="K1945">
        <v>200</v>
      </c>
      <c r="L1945" s="8">
        <v>168817</v>
      </c>
      <c r="M1945" s="8">
        <v>169017</v>
      </c>
    </row>
    <row r="1946" spans="1:13" x14ac:dyDescent="0.25">
      <c r="A1946">
        <v>0</v>
      </c>
      <c r="B1946" s="40">
        <f t="shared" si="92"/>
        <v>43435</v>
      </c>
      <c r="C1946">
        <v>12</v>
      </c>
      <c r="D1946">
        <f t="shared" si="93"/>
        <v>2018</v>
      </c>
      <c r="E1946" t="s">
        <v>449</v>
      </c>
      <c r="F1946" t="s">
        <v>56</v>
      </c>
      <c r="G1946" t="s">
        <v>37</v>
      </c>
      <c r="H1946" t="s">
        <v>424</v>
      </c>
      <c r="I1946">
        <v>0</v>
      </c>
      <c r="J1946">
        <v>0</v>
      </c>
      <c r="K1946">
        <v>0</v>
      </c>
      <c r="L1946" s="8">
        <v>61022</v>
      </c>
      <c r="M1946" s="8">
        <v>61022</v>
      </c>
    </row>
    <row r="1947" spans="1:13" x14ac:dyDescent="0.25">
      <c r="A1947">
        <v>0</v>
      </c>
      <c r="B1947" s="40">
        <f t="shared" si="92"/>
        <v>43466</v>
      </c>
      <c r="C1947">
        <v>1</v>
      </c>
      <c r="D1947">
        <f t="shared" si="93"/>
        <v>2019</v>
      </c>
      <c r="E1947" t="s">
        <v>450</v>
      </c>
      <c r="F1947" t="s">
        <v>422</v>
      </c>
      <c r="G1947" t="s">
        <v>37</v>
      </c>
      <c r="H1947" t="s">
        <v>423</v>
      </c>
      <c r="I1947">
        <v>0</v>
      </c>
      <c r="J1947">
        <v>0</v>
      </c>
      <c r="K1947">
        <v>0</v>
      </c>
      <c r="L1947">
        <v>2</v>
      </c>
      <c r="M1947">
        <v>2</v>
      </c>
    </row>
    <row r="1948" spans="1:13" x14ac:dyDescent="0.25">
      <c r="A1948">
        <v>0</v>
      </c>
      <c r="B1948" s="40">
        <f t="shared" ref="B1948:B2011" si="94">DATE(D1948,C1948,1)</f>
        <v>43466</v>
      </c>
      <c r="C1948">
        <v>1</v>
      </c>
      <c r="D1948">
        <f t="shared" ref="D1948:D2011" si="95">VALUE(RIGHT(E1948,4))</f>
        <v>2019</v>
      </c>
      <c r="E1948" t="s">
        <v>450</v>
      </c>
      <c r="F1948" t="s">
        <v>422</v>
      </c>
      <c r="G1948" t="s">
        <v>37</v>
      </c>
      <c r="H1948" t="s">
        <v>424</v>
      </c>
      <c r="I1948">
        <v>0</v>
      </c>
      <c r="J1948">
        <v>0</v>
      </c>
      <c r="K1948">
        <v>0</v>
      </c>
      <c r="L1948">
        <v>2</v>
      </c>
      <c r="M1948">
        <v>2</v>
      </c>
    </row>
    <row r="1949" spans="1:13" x14ac:dyDescent="0.25">
      <c r="A1949">
        <v>1</v>
      </c>
      <c r="B1949" s="40">
        <f t="shared" si="94"/>
        <v>43466</v>
      </c>
      <c r="C1949">
        <v>1</v>
      </c>
      <c r="D1949">
        <f t="shared" si="95"/>
        <v>2019</v>
      </c>
      <c r="E1949" t="s">
        <v>450</v>
      </c>
      <c r="F1949" t="s">
        <v>331</v>
      </c>
      <c r="G1949" t="s">
        <v>37</v>
      </c>
      <c r="H1949" t="s">
        <v>423</v>
      </c>
      <c r="I1949">
        <v>6</v>
      </c>
      <c r="J1949">
        <v>5</v>
      </c>
      <c r="K1949">
        <v>11</v>
      </c>
      <c r="L1949" s="8">
        <v>13006</v>
      </c>
      <c r="M1949" s="8">
        <v>13017</v>
      </c>
    </row>
    <row r="1950" spans="1:13" x14ac:dyDescent="0.25">
      <c r="A1950">
        <v>1</v>
      </c>
      <c r="B1950" s="40">
        <f t="shared" si="94"/>
        <v>43466</v>
      </c>
      <c r="C1950">
        <v>1</v>
      </c>
      <c r="D1950">
        <f t="shared" si="95"/>
        <v>2019</v>
      </c>
      <c r="E1950" t="s">
        <v>450</v>
      </c>
      <c r="F1950" t="s">
        <v>331</v>
      </c>
      <c r="G1950" t="s">
        <v>37</v>
      </c>
      <c r="H1950" t="s">
        <v>424</v>
      </c>
      <c r="I1950">
        <v>0</v>
      </c>
      <c r="J1950">
        <v>0</v>
      </c>
      <c r="K1950">
        <v>0</v>
      </c>
      <c r="L1950" s="8">
        <v>5338</v>
      </c>
      <c r="M1950" s="8">
        <v>5338</v>
      </c>
    </row>
    <row r="1951" spans="1:13" x14ac:dyDescent="0.25">
      <c r="A1951">
        <v>1</v>
      </c>
      <c r="B1951" s="40">
        <f t="shared" si="94"/>
        <v>43466</v>
      </c>
      <c r="C1951">
        <v>1</v>
      </c>
      <c r="D1951">
        <f t="shared" si="95"/>
        <v>2019</v>
      </c>
      <c r="E1951" t="s">
        <v>450</v>
      </c>
      <c r="F1951" t="s">
        <v>332</v>
      </c>
      <c r="G1951" t="s">
        <v>37</v>
      </c>
      <c r="H1951" t="s">
        <v>423</v>
      </c>
      <c r="I1951">
        <v>10</v>
      </c>
      <c r="J1951">
        <v>10</v>
      </c>
      <c r="K1951">
        <v>20</v>
      </c>
      <c r="L1951" s="8">
        <v>13071</v>
      </c>
      <c r="M1951" s="8">
        <v>13091</v>
      </c>
    </row>
    <row r="1952" spans="1:13" x14ac:dyDescent="0.25">
      <c r="A1952">
        <v>1</v>
      </c>
      <c r="B1952" s="40">
        <f t="shared" si="94"/>
        <v>43466</v>
      </c>
      <c r="C1952">
        <v>1</v>
      </c>
      <c r="D1952">
        <f t="shared" si="95"/>
        <v>2019</v>
      </c>
      <c r="E1952" t="s">
        <v>450</v>
      </c>
      <c r="F1952" t="s">
        <v>332</v>
      </c>
      <c r="G1952" t="s">
        <v>37</v>
      </c>
      <c r="H1952" t="s">
        <v>424</v>
      </c>
      <c r="I1952">
        <v>0</v>
      </c>
      <c r="J1952">
        <v>0</v>
      </c>
      <c r="K1952">
        <v>0</v>
      </c>
      <c r="L1952" s="8">
        <v>6875</v>
      </c>
      <c r="M1952" s="8">
        <v>6875</v>
      </c>
    </row>
    <row r="1953" spans="1:13" x14ac:dyDescent="0.25">
      <c r="A1953">
        <v>0</v>
      </c>
      <c r="B1953" s="40">
        <f t="shared" si="94"/>
        <v>43466</v>
      </c>
      <c r="C1953">
        <v>1</v>
      </c>
      <c r="D1953">
        <f t="shared" si="95"/>
        <v>2019</v>
      </c>
      <c r="E1953" t="s">
        <v>450</v>
      </c>
      <c r="F1953" t="s">
        <v>333</v>
      </c>
      <c r="G1953" t="s">
        <v>37</v>
      </c>
      <c r="H1953" t="s">
        <v>423</v>
      </c>
      <c r="I1953">
        <v>252</v>
      </c>
      <c r="J1953">
        <v>251</v>
      </c>
      <c r="K1953">
        <v>503</v>
      </c>
      <c r="L1953" s="8">
        <v>136369</v>
      </c>
      <c r="M1953" s="8">
        <v>136872</v>
      </c>
    </row>
    <row r="1954" spans="1:13" x14ac:dyDescent="0.25">
      <c r="A1954">
        <v>0</v>
      </c>
      <c r="B1954" s="40">
        <f t="shared" si="94"/>
        <v>43466</v>
      </c>
      <c r="C1954">
        <v>1</v>
      </c>
      <c r="D1954">
        <f t="shared" si="95"/>
        <v>2019</v>
      </c>
      <c r="E1954" t="s">
        <v>450</v>
      </c>
      <c r="F1954" t="s">
        <v>333</v>
      </c>
      <c r="G1954" t="s">
        <v>37</v>
      </c>
      <c r="H1954" t="s">
        <v>424</v>
      </c>
      <c r="I1954">
        <v>0</v>
      </c>
      <c r="J1954">
        <v>0</v>
      </c>
      <c r="K1954">
        <v>0</v>
      </c>
      <c r="L1954" s="8">
        <v>42966</v>
      </c>
      <c r="M1954" s="8">
        <v>42966</v>
      </c>
    </row>
    <row r="1955" spans="1:13" x14ac:dyDescent="0.25">
      <c r="A1955">
        <v>0</v>
      </c>
      <c r="B1955" s="40">
        <f t="shared" si="94"/>
        <v>43466</v>
      </c>
      <c r="C1955">
        <v>1</v>
      </c>
      <c r="D1955">
        <f t="shared" si="95"/>
        <v>2019</v>
      </c>
      <c r="E1955" t="s">
        <v>450</v>
      </c>
      <c r="F1955" t="s">
        <v>119</v>
      </c>
      <c r="G1955" t="s">
        <v>37</v>
      </c>
      <c r="H1955" t="s">
        <v>423</v>
      </c>
      <c r="I1955">
        <v>154</v>
      </c>
      <c r="J1955">
        <v>73</v>
      </c>
      <c r="K1955">
        <v>227</v>
      </c>
      <c r="L1955" s="8">
        <v>56001</v>
      </c>
      <c r="M1955" s="8">
        <v>56228</v>
      </c>
    </row>
    <row r="1956" spans="1:13" x14ac:dyDescent="0.25">
      <c r="A1956">
        <v>0</v>
      </c>
      <c r="B1956" s="40">
        <f t="shared" si="94"/>
        <v>43466</v>
      </c>
      <c r="C1956">
        <v>1</v>
      </c>
      <c r="D1956">
        <f t="shared" si="95"/>
        <v>2019</v>
      </c>
      <c r="E1956" t="s">
        <v>450</v>
      </c>
      <c r="F1956" t="s">
        <v>119</v>
      </c>
      <c r="G1956" t="s">
        <v>37</v>
      </c>
      <c r="H1956" t="s">
        <v>424</v>
      </c>
      <c r="I1956">
        <v>0</v>
      </c>
      <c r="J1956">
        <v>0</v>
      </c>
      <c r="K1956">
        <v>0</v>
      </c>
      <c r="L1956" s="8">
        <v>22879</v>
      </c>
      <c r="M1956" s="8">
        <v>22879</v>
      </c>
    </row>
    <row r="1957" spans="1:13" x14ac:dyDescent="0.25">
      <c r="A1957">
        <v>0</v>
      </c>
      <c r="B1957" s="40">
        <f t="shared" si="94"/>
        <v>43466</v>
      </c>
      <c r="C1957">
        <v>1</v>
      </c>
      <c r="D1957">
        <f t="shared" si="95"/>
        <v>2019</v>
      </c>
      <c r="E1957" t="s">
        <v>450</v>
      </c>
      <c r="F1957" t="s">
        <v>334</v>
      </c>
      <c r="G1957" t="s">
        <v>37</v>
      </c>
      <c r="H1957" t="s">
        <v>423</v>
      </c>
      <c r="I1957">
        <v>168</v>
      </c>
      <c r="J1957">
        <v>140</v>
      </c>
      <c r="K1957">
        <v>308</v>
      </c>
      <c r="L1957" s="8">
        <v>51830</v>
      </c>
      <c r="M1957" s="8">
        <v>52138</v>
      </c>
    </row>
    <row r="1958" spans="1:13" x14ac:dyDescent="0.25">
      <c r="A1958">
        <v>0</v>
      </c>
      <c r="B1958" s="40">
        <f t="shared" si="94"/>
        <v>43466</v>
      </c>
      <c r="C1958">
        <v>1</v>
      </c>
      <c r="D1958">
        <f t="shared" si="95"/>
        <v>2019</v>
      </c>
      <c r="E1958" t="s">
        <v>450</v>
      </c>
      <c r="F1958" t="s">
        <v>334</v>
      </c>
      <c r="G1958" t="s">
        <v>37</v>
      </c>
      <c r="H1958" t="s">
        <v>424</v>
      </c>
      <c r="I1958">
        <v>0</v>
      </c>
      <c r="J1958">
        <v>0</v>
      </c>
      <c r="K1958">
        <v>0</v>
      </c>
      <c r="L1958" s="8">
        <v>22360</v>
      </c>
      <c r="M1958" s="8">
        <v>22360</v>
      </c>
    </row>
    <row r="1959" spans="1:13" x14ac:dyDescent="0.25">
      <c r="A1959">
        <v>0</v>
      </c>
      <c r="B1959" s="40">
        <f t="shared" si="94"/>
        <v>43466</v>
      </c>
      <c r="C1959">
        <v>1</v>
      </c>
      <c r="D1959">
        <f t="shared" si="95"/>
        <v>2019</v>
      </c>
      <c r="E1959" t="s">
        <v>450</v>
      </c>
      <c r="F1959" t="s">
        <v>335</v>
      </c>
      <c r="G1959" t="s">
        <v>37</v>
      </c>
      <c r="H1959" t="s">
        <v>423</v>
      </c>
      <c r="I1959" s="8">
        <v>1451</v>
      </c>
      <c r="J1959">
        <v>895</v>
      </c>
      <c r="K1959" s="8">
        <v>2346</v>
      </c>
      <c r="L1959" s="8">
        <v>318965</v>
      </c>
      <c r="M1959" s="8">
        <v>321311</v>
      </c>
    </row>
    <row r="1960" spans="1:13" x14ac:dyDescent="0.25">
      <c r="A1960">
        <v>0</v>
      </c>
      <c r="B1960" s="40">
        <f t="shared" si="94"/>
        <v>43466</v>
      </c>
      <c r="C1960">
        <v>1</v>
      </c>
      <c r="D1960">
        <f t="shared" si="95"/>
        <v>2019</v>
      </c>
      <c r="E1960" t="s">
        <v>450</v>
      </c>
      <c r="F1960" t="s">
        <v>335</v>
      </c>
      <c r="G1960" t="s">
        <v>37</v>
      </c>
      <c r="H1960" t="s">
        <v>424</v>
      </c>
      <c r="I1960">
        <v>0</v>
      </c>
      <c r="J1960">
        <v>0</v>
      </c>
      <c r="K1960">
        <v>0</v>
      </c>
      <c r="L1960" s="8">
        <v>82330</v>
      </c>
      <c r="M1960" s="8">
        <v>82330</v>
      </c>
    </row>
    <row r="1961" spans="1:13" x14ac:dyDescent="0.25">
      <c r="A1961">
        <v>0</v>
      </c>
      <c r="B1961" s="40">
        <f t="shared" si="94"/>
        <v>43466</v>
      </c>
      <c r="C1961">
        <v>1</v>
      </c>
      <c r="D1961">
        <f t="shared" si="95"/>
        <v>2019</v>
      </c>
      <c r="E1961" t="s">
        <v>450</v>
      </c>
      <c r="F1961" t="s">
        <v>44</v>
      </c>
      <c r="G1961" t="s">
        <v>37</v>
      </c>
      <c r="H1961" t="s">
        <v>423</v>
      </c>
      <c r="I1961">
        <v>2</v>
      </c>
      <c r="J1961">
        <v>2</v>
      </c>
      <c r="K1961">
        <v>4</v>
      </c>
      <c r="L1961" s="8">
        <v>2470</v>
      </c>
      <c r="M1961" s="8">
        <v>2474</v>
      </c>
    </row>
    <row r="1962" spans="1:13" x14ac:dyDescent="0.25">
      <c r="A1962">
        <v>0</v>
      </c>
      <c r="B1962" s="40">
        <f t="shared" si="94"/>
        <v>43466</v>
      </c>
      <c r="C1962">
        <v>1</v>
      </c>
      <c r="D1962">
        <f t="shared" si="95"/>
        <v>2019</v>
      </c>
      <c r="E1962" t="s">
        <v>450</v>
      </c>
      <c r="F1962" t="s">
        <v>44</v>
      </c>
      <c r="G1962" t="s">
        <v>37</v>
      </c>
      <c r="H1962" t="s">
        <v>424</v>
      </c>
      <c r="I1962">
        <v>0</v>
      </c>
      <c r="J1962">
        <v>0</v>
      </c>
      <c r="K1962">
        <v>0</v>
      </c>
      <c r="L1962" s="8">
        <v>1614</v>
      </c>
      <c r="M1962" s="8">
        <v>1614</v>
      </c>
    </row>
    <row r="1963" spans="1:13" x14ac:dyDescent="0.25">
      <c r="A1963">
        <v>0</v>
      </c>
      <c r="B1963" s="40">
        <f t="shared" si="94"/>
        <v>43466</v>
      </c>
      <c r="C1963">
        <v>1</v>
      </c>
      <c r="D1963">
        <f t="shared" si="95"/>
        <v>2019</v>
      </c>
      <c r="E1963" t="s">
        <v>450</v>
      </c>
      <c r="F1963" t="s">
        <v>336</v>
      </c>
      <c r="G1963" t="s">
        <v>37</v>
      </c>
      <c r="H1963" t="s">
        <v>423</v>
      </c>
      <c r="I1963">
        <v>92</v>
      </c>
      <c r="J1963">
        <v>110</v>
      </c>
      <c r="K1963">
        <v>202</v>
      </c>
      <c r="L1963" s="8">
        <v>73935</v>
      </c>
      <c r="M1963" s="8">
        <v>74137</v>
      </c>
    </row>
    <row r="1964" spans="1:13" x14ac:dyDescent="0.25">
      <c r="A1964">
        <v>0</v>
      </c>
      <c r="B1964" s="40">
        <f t="shared" si="94"/>
        <v>43466</v>
      </c>
      <c r="C1964">
        <v>1</v>
      </c>
      <c r="D1964">
        <f t="shared" si="95"/>
        <v>2019</v>
      </c>
      <c r="E1964" t="s">
        <v>450</v>
      </c>
      <c r="F1964" t="s">
        <v>336</v>
      </c>
      <c r="G1964" t="s">
        <v>37</v>
      </c>
      <c r="H1964" t="s">
        <v>424</v>
      </c>
      <c r="I1964">
        <v>0</v>
      </c>
      <c r="J1964">
        <v>0</v>
      </c>
      <c r="K1964">
        <v>0</v>
      </c>
      <c r="L1964" s="8">
        <v>29621</v>
      </c>
      <c r="M1964" s="8">
        <v>29621</v>
      </c>
    </row>
    <row r="1965" spans="1:13" x14ac:dyDescent="0.25">
      <c r="A1965">
        <v>0</v>
      </c>
      <c r="B1965" s="40">
        <f t="shared" si="94"/>
        <v>43466</v>
      </c>
      <c r="C1965">
        <v>1</v>
      </c>
      <c r="D1965">
        <f t="shared" si="95"/>
        <v>2019</v>
      </c>
      <c r="E1965" t="s">
        <v>450</v>
      </c>
      <c r="F1965" t="s">
        <v>125</v>
      </c>
      <c r="G1965" t="s">
        <v>37</v>
      </c>
      <c r="H1965" t="s">
        <v>423</v>
      </c>
      <c r="I1965">
        <v>57</v>
      </c>
      <c r="J1965">
        <v>31</v>
      </c>
      <c r="K1965">
        <v>88</v>
      </c>
      <c r="L1965" s="8">
        <v>28763</v>
      </c>
      <c r="M1965" s="8">
        <v>28851</v>
      </c>
    </row>
    <row r="1966" spans="1:13" x14ac:dyDescent="0.25">
      <c r="A1966">
        <v>0</v>
      </c>
      <c r="B1966" s="40">
        <f t="shared" si="94"/>
        <v>43466</v>
      </c>
      <c r="C1966">
        <v>1</v>
      </c>
      <c r="D1966">
        <f t="shared" si="95"/>
        <v>2019</v>
      </c>
      <c r="E1966" t="s">
        <v>450</v>
      </c>
      <c r="F1966" t="s">
        <v>125</v>
      </c>
      <c r="G1966" t="s">
        <v>37</v>
      </c>
      <c r="H1966" t="s">
        <v>424</v>
      </c>
      <c r="I1966">
        <v>0</v>
      </c>
      <c r="J1966">
        <v>0</v>
      </c>
      <c r="K1966">
        <v>0</v>
      </c>
      <c r="L1966" s="8">
        <v>12652</v>
      </c>
      <c r="M1966" s="8">
        <v>12652</v>
      </c>
    </row>
    <row r="1967" spans="1:13" x14ac:dyDescent="0.25">
      <c r="A1967">
        <v>1</v>
      </c>
      <c r="B1967" s="40">
        <f t="shared" si="94"/>
        <v>43466</v>
      </c>
      <c r="C1967">
        <v>1</v>
      </c>
      <c r="D1967">
        <f t="shared" si="95"/>
        <v>2019</v>
      </c>
      <c r="E1967" t="s">
        <v>450</v>
      </c>
      <c r="F1967" t="s">
        <v>337</v>
      </c>
      <c r="G1967" t="s">
        <v>37</v>
      </c>
      <c r="H1967" t="s">
        <v>423</v>
      </c>
      <c r="I1967">
        <v>3</v>
      </c>
      <c r="J1967">
        <v>2</v>
      </c>
      <c r="K1967">
        <v>5</v>
      </c>
      <c r="L1967" s="8">
        <v>4657</v>
      </c>
      <c r="M1967" s="8">
        <v>4662</v>
      </c>
    </row>
    <row r="1968" spans="1:13" x14ac:dyDescent="0.25">
      <c r="A1968">
        <v>1</v>
      </c>
      <c r="B1968" s="40">
        <f t="shared" si="94"/>
        <v>43466</v>
      </c>
      <c r="C1968">
        <v>1</v>
      </c>
      <c r="D1968">
        <f t="shared" si="95"/>
        <v>2019</v>
      </c>
      <c r="E1968" t="s">
        <v>450</v>
      </c>
      <c r="F1968" t="s">
        <v>337</v>
      </c>
      <c r="G1968" t="s">
        <v>37</v>
      </c>
      <c r="H1968" t="s">
        <v>424</v>
      </c>
      <c r="I1968">
        <v>0</v>
      </c>
      <c r="J1968">
        <v>0</v>
      </c>
      <c r="K1968">
        <v>0</v>
      </c>
      <c r="L1968" s="8">
        <v>3805</v>
      </c>
      <c r="M1968" s="8">
        <v>3805</v>
      </c>
    </row>
    <row r="1969" spans="1:13" x14ac:dyDescent="0.25">
      <c r="A1969">
        <v>0</v>
      </c>
      <c r="B1969" s="40">
        <f t="shared" si="94"/>
        <v>43466</v>
      </c>
      <c r="C1969">
        <v>1</v>
      </c>
      <c r="D1969">
        <f t="shared" si="95"/>
        <v>2019</v>
      </c>
      <c r="E1969" t="s">
        <v>450</v>
      </c>
      <c r="F1969" t="s">
        <v>105</v>
      </c>
      <c r="G1969" t="s">
        <v>37</v>
      </c>
      <c r="H1969" t="s">
        <v>423</v>
      </c>
      <c r="I1969">
        <v>65</v>
      </c>
      <c r="J1969">
        <v>64</v>
      </c>
      <c r="K1969">
        <v>129</v>
      </c>
      <c r="L1969" s="8">
        <v>60781</v>
      </c>
      <c r="M1969" s="8">
        <v>60910</v>
      </c>
    </row>
    <row r="1970" spans="1:13" x14ac:dyDescent="0.25">
      <c r="A1970">
        <v>0</v>
      </c>
      <c r="B1970" s="40">
        <f t="shared" si="94"/>
        <v>43466</v>
      </c>
      <c r="C1970">
        <v>1</v>
      </c>
      <c r="D1970">
        <f t="shared" si="95"/>
        <v>2019</v>
      </c>
      <c r="E1970" t="s">
        <v>450</v>
      </c>
      <c r="F1970" t="s">
        <v>105</v>
      </c>
      <c r="G1970" t="s">
        <v>37</v>
      </c>
      <c r="H1970" t="s">
        <v>424</v>
      </c>
      <c r="I1970">
        <v>0</v>
      </c>
      <c r="J1970">
        <v>0</v>
      </c>
      <c r="K1970">
        <v>0</v>
      </c>
      <c r="L1970" s="8">
        <v>19845</v>
      </c>
      <c r="M1970" s="8">
        <v>19845</v>
      </c>
    </row>
    <row r="1971" spans="1:13" x14ac:dyDescent="0.25">
      <c r="A1971">
        <v>0</v>
      </c>
      <c r="B1971" s="40">
        <f t="shared" si="94"/>
        <v>43466</v>
      </c>
      <c r="C1971">
        <v>1</v>
      </c>
      <c r="D1971">
        <f t="shared" si="95"/>
        <v>2019</v>
      </c>
      <c r="E1971" t="s">
        <v>450</v>
      </c>
      <c r="F1971" t="s">
        <v>338</v>
      </c>
      <c r="G1971" t="s">
        <v>37</v>
      </c>
      <c r="H1971" t="s">
        <v>423</v>
      </c>
      <c r="I1971">
        <v>1</v>
      </c>
      <c r="J1971">
        <v>1</v>
      </c>
      <c r="K1971">
        <v>2</v>
      </c>
      <c r="L1971" s="8">
        <v>1396</v>
      </c>
      <c r="M1971" s="8">
        <v>1398</v>
      </c>
    </row>
    <row r="1972" spans="1:13" x14ac:dyDescent="0.25">
      <c r="A1972">
        <v>0</v>
      </c>
      <c r="B1972" s="40">
        <f t="shared" si="94"/>
        <v>43466</v>
      </c>
      <c r="C1972">
        <v>1</v>
      </c>
      <c r="D1972">
        <f t="shared" si="95"/>
        <v>2019</v>
      </c>
      <c r="E1972" t="s">
        <v>450</v>
      </c>
      <c r="F1972" t="s">
        <v>338</v>
      </c>
      <c r="G1972" t="s">
        <v>37</v>
      </c>
      <c r="H1972" t="s">
        <v>424</v>
      </c>
      <c r="I1972">
        <v>0</v>
      </c>
      <c r="J1972">
        <v>0</v>
      </c>
      <c r="K1972">
        <v>0</v>
      </c>
      <c r="L1972" s="8">
        <v>1015</v>
      </c>
      <c r="M1972" s="8">
        <v>1015</v>
      </c>
    </row>
    <row r="1973" spans="1:13" x14ac:dyDescent="0.25">
      <c r="A1973">
        <v>0</v>
      </c>
      <c r="B1973" s="40">
        <f t="shared" si="94"/>
        <v>43466</v>
      </c>
      <c r="C1973">
        <v>1</v>
      </c>
      <c r="D1973">
        <f t="shared" si="95"/>
        <v>2019</v>
      </c>
      <c r="E1973" t="s">
        <v>450</v>
      </c>
      <c r="F1973" t="s">
        <v>339</v>
      </c>
      <c r="G1973" t="s">
        <v>37</v>
      </c>
      <c r="H1973" t="s">
        <v>423</v>
      </c>
      <c r="I1973">
        <v>40</v>
      </c>
      <c r="J1973">
        <v>62</v>
      </c>
      <c r="K1973">
        <v>102</v>
      </c>
      <c r="L1973" s="8">
        <v>66749</v>
      </c>
      <c r="M1973" s="8">
        <v>66851</v>
      </c>
    </row>
    <row r="1974" spans="1:13" x14ac:dyDescent="0.25">
      <c r="A1974">
        <v>0</v>
      </c>
      <c r="B1974" s="40">
        <f t="shared" si="94"/>
        <v>43466</v>
      </c>
      <c r="C1974">
        <v>1</v>
      </c>
      <c r="D1974">
        <f t="shared" si="95"/>
        <v>2019</v>
      </c>
      <c r="E1974" t="s">
        <v>450</v>
      </c>
      <c r="F1974" t="s">
        <v>339</v>
      </c>
      <c r="G1974" t="s">
        <v>37</v>
      </c>
      <c r="H1974" t="s">
        <v>424</v>
      </c>
      <c r="I1974">
        <v>0</v>
      </c>
      <c r="J1974">
        <v>0</v>
      </c>
      <c r="K1974">
        <v>0</v>
      </c>
      <c r="L1974" s="8">
        <v>27613</v>
      </c>
      <c r="M1974" s="8">
        <v>27613</v>
      </c>
    </row>
    <row r="1975" spans="1:13" x14ac:dyDescent="0.25">
      <c r="A1975">
        <v>0</v>
      </c>
      <c r="B1975" s="40">
        <f t="shared" si="94"/>
        <v>43466</v>
      </c>
      <c r="C1975">
        <v>1</v>
      </c>
      <c r="D1975">
        <f t="shared" si="95"/>
        <v>2019</v>
      </c>
      <c r="E1975" t="s">
        <v>450</v>
      </c>
      <c r="F1975" t="s">
        <v>425</v>
      </c>
      <c r="G1975" t="s">
        <v>37</v>
      </c>
      <c r="H1975" t="s">
        <v>423</v>
      </c>
      <c r="I1975">
        <v>88</v>
      </c>
      <c r="J1975">
        <v>89</v>
      </c>
      <c r="K1975">
        <v>177</v>
      </c>
      <c r="L1975" s="8">
        <v>49143</v>
      </c>
      <c r="M1975" s="8">
        <v>49320</v>
      </c>
    </row>
    <row r="1976" spans="1:13" x14ac:dyDescent="0.25">
      <c r="A1976">
        <v>0</v>
      </c>
      <c r="B1976" s="40">
        <f t="shared" si="94"/>
        <v>43466</v>
      </c>
      <c r="C1976">
        <v>1</v>
      </c>
      <c r="D1976">
        <f t="shared" si="95"/>
        <v>2019</v>
      </c>
      <c r="E1976" t="s">
        <v>450</v>
      </c>
      <c r="F1976" t="s">
        <v>425</v>
      </c>
      <c r="G1976" t="s">
        <v>37</v>
      </c>
      <c r="H1976" t="s">
        <v>424</v>
      </c>
      <c r="I1976">
        <v>0</v>
      </c>
      <c r="J1976">
        <v>0</v>
      </c>
      <c r="K1976">
        <v>0</v>
      </c>
      <c r="L1976" s="8">
        <v>21157</v>
      </c>
      <c r="M1976" s="8">
        <v>21157</v>
      </c>
    </row>
    <row r="1977" spans="1:13" x14ac:dyDescent="0.25">
      <c r="A1977">
        <v>0</v>
      </c>
      <c r="B1977" s="40">
        <f t="shared" si="94"/>
        <v>43466</v>
      </c>
      <c r="C1977">
        <v>1</v>
      </c>
      <c r="D1977">
        <f t="shared" si="95"/>
        <v>2019</v>
      </c>
      <c r="E1977" t="s">
        <v>450</v>
      </c>
      <c r="F1977" t="s">
        <v>341</v>
      </c>
      <c r="G1977" t="s">
        <v>37</v>
      </c>
      <c r="H1977" t="s">
        <v>423</v>
      </c>
      <c r="I1977">
        <v>316</v>
      </c>
      <c r="J1977">
        <v>255</v>
      </c>
      <c r="K1977">
        <v>571</v>
      </c>
      <c r="L1977" s="8">
        <v>66028</v>
      </c>
      <c r="M1977" s="8">
        <v>66599</v>
      </c>
    </row>
    <row r="1978" spans="1:13" x14ac:dyDescent="0.25">
      <c r="A1978">
        <v>0</v>
      </c>
      <c r="B1978" s="40">
        <f t="shared" si="94"/>
        <v>43466</v>
      </c>
      <c r="C1978">
        <v>1</v>
      </c>
      <c r="D1978">
        <f t="shared" si="95"/>
        <v>2019</v>
      </c>
      <c r="E1978" t="s">
        <v>450</v>
      </c>
      <c r="F1978" t="s">
        <v>341</v>
      </c>
      <c r="G1978" t="s">
        <v>37</v>
      </c>
      <c r="H1978" t="s">
        <v>424</v>
      </c>
      <c r="I1978">
        <v>0</v>
      </c>
      <c r="J1978">
        <v>0</v>
      </c>
      <c r="K1978">
        <v>0</v>
      </c>
      <c r="L1978" s="8">
        <v>22147</v>
      </c>
      <c r="M1978" s="8">
        <v>22147</v>
      </c>
    </row>
    <row r="1979" spans="1:13" x14ac:dyDescent="0.25">
      <c r="A1979">
        <v>0</v>
      </c>
      <c r="B1979" s="40">
        <f t="shared" si="94"/>
        <v>43466</v>
      </c>
      <c r="C1979">
        <v>1</v>
      </c>
      <c r="D1979">
        <f t="shared" si="95"/>
        <v>2019</v>
      </c>
      <c r="E1979" t="s">
        <v>450</v>
      </c>
      <c r="F1979" t="s">
        <v>126</v>
      </c>
      <c r="G1979" t="s">
        <v>37</v>
      </c>
      <c r="H1979" t="s">
        <v>423</v>
      </c>
      <c r="I1979">
        <v>193</v>
      </c>
      <c r="J1979">
        <v>128</v>
      </c>
      <c r="K1979">
        <v>321</v>
      </c>
      <c r="L1979" s="8">
        <v>25760</v>
      </c>
      <c r="M1979" s="8">
        <v>26081</v>
      </c>
    </row>
    <row r="1980" spans="1:13" x14ac:dyDescent="0.25">
      <c r="A1980">
        <v>0</v>
      </c>
      <c r="B1980" s="40">
        <f t="shared" si="94"/>
        <v>43466</v>
      </c>
      <c r="C1980">
        <v>1</v>
      </c>
      <c r="D1980">
        <f t="shared" si="95"/>
        <v>2019</v>
      </c>
      <c r="E1980" t="s">
        <v>450</v>
      </c>
      <c r="F1980" t="s">
        <v>126</v>
      </c>
      <c r="G1980" t="s">
        <v>37</v>
      </c>
      <c r="H1980" t="s">
        <v>424</v>
      </c>
      <c r="I1980">
        <v>0</v>
      </c>
      <c r="J1980">
        <v>0</v>
      </c>
      <c r="K1980">
        <v>0</v>
      </c>
      <c r="L1980" s="8">
        <v>10006</v>
      </c>
      <c r="M1980" s="8">
        <v>10006</v>
      </c>
    </row>
    <row r="1981" spans="1:13" x14ac:dyDescent="0.25">
      <c r="A1981">
        <v>0</v>
      </c>
      <c r="B1981" s="40">
        <f t="shared" si="94"/>
        <v>43466</v>
      </c>
      <c r="C1981">
        <v>1</v>
      </c>
      <c r="D1981">
        <f t="shared" si="95"/>
        <v>2019</v>
      </c>
      <c r="E1981" t="s">
        <v>450</v>
      </c>
      <c r="F1981" t="s">
        <v>342</v>
      </c>
      <c r="G1981" t="s">
        <v>37</v>
      </c>
      <c r="H1981" t="s">
        <v>423</v>
      </c>
      <c r="I1981" s="8">
        <v>17621</v>
      </c>
      <c r="J1981" s="8">
        <v>6837</v>
      </c>
      <c r="K1981" s="8">
        <v>24458</v>
      </c>
      <c r="L1981" s="8">
        <v>1393561</v>
      </c>
      <c r="M1981" s="8">
        <v>1418019</v>
      </c>
    </row>
    <row r="1982" spans="1:13" x14ac:dyDescent="0.25">
      <c r="A1982">
        <v>0</v>
      </c>
      <c r="B1982" s="40">
        <f t="shared" si="94"/>
        <v>43466</v>
      </c>
      <c r="C1982">
        <v>1</v>
      </c>
      <c r="D1982">
        <f t="shared" si="95"/>
        <v>2019</v>
      </c>
      <c r="E1982" t="s">
        <v>450</v>
      </c>
      <c r="F1982" t="s">
        <v>342</v>
      </c>
      <c r="G1982" t="s">
        <v>37</v>
      </c>
      <c r="H1982" t="s">
        <v>424</v>
      </c>
      <c r="I1982">
        <v>7</v>
      </c>
      <c r="J1982">
        <v>1</v>
      </c>
      <c r="K1982">
        <v>8</v>
      </c>
      <c r="L1982" s="8">
        <v>185162</v>
      </c>
      <c r="M1982" s="8">
        <v>185170</v>
      </c>
    </row>
    <row r="1983" spans="1:13" x14ac:dyDescent="0.25">
      <c r="A1983">
        <v>0</v>
      </c>
      <c r="B1983" s="40">
        <f t="shared" si="94"/>
        <v>43466</v>
      </c>
      <c r="C1983">
        <v>1</v>
      </c>
      <c r="D1983">
        <f t="shared" si="95"/>
        <v>2019</v>
      </c>
      <c r="E1983" t="s">
        <v>450</v>
      </c>
      <c r="F1983" t="s">
        <v>343</v>
      </c>
      <c r="G1983" t="s">
        <v>37</v>
      </c>
      <c r="H1983" t="s">
        <v>423</v>
      </c>
      <c r="I1983" s="8">
        <v>1083</v>
      </c>
      <c r="J1983">
        <v>583</v>
      </c>
      <c r="K1983" s="8">
        <v>1666</v>
      </c>
      <c r="L1983" s="8">
        <v>185774</v>
      </c>
      <c r="M1983" s="8">
        <v>187440</v>
      </c>
    </row>
    <row r="1984" spans="1:13" x14ac:dyDescent="0.25">
      <c r="A1984">
        <v>0</v>
      </c>
      <c r="B1984" s="40">
        <f t="shared" si="94"/>
        <v>43466</v>
      </c>
      <c r="C1984">
        <v>1</v>
      </c>
      <c r="D1984">
        <f t="shared" si="95"/>
        <v>2019</v>
      </c>
      <c r="E1984" t="s">
        <v>450</v>
      </c>
      <c r="F1984" t="s">
        <v>343</v>
      </c>
      <c r="G1984" t="s">
        <v>37</v>
      </c>
      <c r="H1984" t="s">
        <v>424</v>
      </c>
      <c r="I1984">
        <v>1</v>
      </c>
      <c r="J1984">
        <v>0</v>
      </c>
      <c r="K1984">
        <v>1</v>
      </c>
      <c r="L1984" s="8">
        <v>55500</v>
      </c>
      <c r="M1984" s="8">
        <v>55501</v>
      </c>
    </row>
    <row r="1985" spans="1:13" x14ac:dyDescent="0.25">
      <c r="A1985">
        <v>0</v>
      </c>
      <c r="B1985" s="40">
        <f t="shared" si="94"/>
        <v>43466</v>
      </c>
      <c r="C1985">
        <v>1</v>
      </c>
      <c r="D1985">
        <f t="shared" si="95"/>
        <v>2019</v>
      </c>
      <c r="E1985" t="s">
        <v>450</v>
      </c>
      <c r="F1985" t="s">
        <v>344</v>
      </c>
      <c r="G1985" t="s">
        <v>37</v>
      </c>
      <c r="H1985" t="s">
        <v>423</v>
      </c>
      <c r="I1985">
        <v>78</v>
      </c>
      <c r="J1985">
        <v>45</v>
      </c>
      <c r="K1985">
        <v>123</v>
      </c>
      <c r="L1985" s="8">
        <v>31051</v>
      </c>
      <c r="M1985" s="8">
        <v>31174</v>
      </c>
    </row>
    <row r="1986" spans="1:13" x14ac:dyDescent="0.25">
      <c r="A1986">
        <v>0</v>
      </c>
      <c r="B1986" s="40">
        <f t="shared" si="94"/>
        <v>43466</v>
      </c>
      <c r="C1986">
        <v>1</v>
      </c>
      <c r="D1986">
        <f t="shared" si="95"/>
        <v>2019</v>
      </c>
      <c r="E1986" t="s">
        <v>450</v>
      </c>
      <c r="F1986" t="s">
        <v>344</v>
      </c>
      <c r="G1986" t="s">
        <v>37</v>
      </c>
      <c r="H1986" t="s">
        <v>424</v>
      </c>
      <c r="I1986">
        <v>0</v>
      </c>
      <c r="J1986">
        <v>0</v>
      </c>
      <c r="K1986">
        <v>0</v>
      </c>
      <c r="L1986" s="8">
        <v>15095</v>
      </c>
      <c r="M1986" s="8">
        <v>15095</v>
      </c>
    </row>
    <row r="1987" spans="1:13" x14ac:dyDescent="0.25">
      <c r="A1987">
        <v>0</v>
      </c>
      <c r="B1987" s="40">
        <f t="shared" si="94"/>
        <v>43466</v>
      </c>
      <c r="C1987">
        <v>1</v>
      </c>
      <c r="D1987">
        <f t="shared" si="95"/>
        <v>2019</v>
      </c>
      <c r="E1987" t="s">
        <v>450</v>
      </c>
      <c r="F1987" t="s">
        <v>345</v>
      </c>
      <c r="G1987" t="s">
        <v>37</v>
      </c>
      <c r="H1987" t="s">
        <v>423</v>
      </c>
      <c r="I1987">
        <v>34</v>
      </c>
      <c r="J1987">
        <v>34</v>
      </c>
      <c r="K1987">
        <v>68</v>
      </c>
      <c r="L1987" s="8">
        <v>15981</v>
      </c>
      <c r="M1987" s="8">
        <v>16049</v>
      </c>
    </row>
    <row r="1988" spans="1:13" x14ac:dyDescent="0.25">
      <c r="A1988">
        <v>0</v>
      </c>
      <c r="B1988" s="40">
        <f t="shared" si="94"/>
        <v>43466</v>
      </c>
      <c r="C1988">
        <v>1</v>
      </c>
      <c r="D1988">
        <f t="shared" si="95"/>
        <v>2019</v>
      </c>
      <c r="E1988" t="s">
        <v>450</v>
      </c>
      <c r="F1988" t="s">
        <v>345</v>
      </c>
      <c r="G1988" t="s">
        <v>37</v>
      </c>
      <c r="H1988" t="s">
        <v>424</v>
      </c>
      <c r="I1988">
        <v>0</v>
      </c>
      <c r="J1988">
        <v>0</v>
      </c>
      <c r="K1988">
        <v>0</v>
      </c>
      <c r="L1988" s="8">
        <v>8580</v>
      </c>
      <c r="M1988" s="8">
        <v>8580</v>
      </c>
    </row>
    <row r="1989" spans="1:13" x14ac:dyDescent="0.25">
      <c r="A1989">
        <v>0</v>
      </c>
      <c r="B1989" s="40">
        <f t="shared" si="94"/>
        <v>43466</v>
      </c>
      <c r="C1989">
        <v>1</v>
      </c>
      <c r="D1989">
        <f t="shared" si="95"/>
        <v>2019</v>
      </c>
      <c r="E1989" t="s">
        <v>450</v>
      </c>
      <c r="F1989" t="s">
        <v>346</v>
      </c>
      <c r="G1989" t="s">
        <v>37</v>
      </c>
      <c r="H1989" t="s">
        <v>423</v>
      </c>
      <c r="I1989">
        <v>106</v>
      </c>
      <c r="J1989">
        <v>89</v>
      </c>
      <c r="K1989">
        <v>195</v>
      </c>
      <c r="L1989" s="8">
        <v>60354</v>
      </c>
      <c r="M1989" s="8">
        <v>60549</v>
      </c>
    </row>
    <row r="1990" spans="1:13" x14ac:dyDescent="0.25">
      <c r="A1990">
        <v>0</v>
      </c>
      <c r="B1990" s="40">
        <f t="shared" si="94"/>
        <v>43466</v>
      </c>
      <c r="C1990">
        <v>1</v>
      </c>
      <c r="D1990">
        <f t="shared" si="95"/>
        <v>2019</v>
      </c>
      <c r="E1990" t="s">
        <v>450</v>
      </c>
      <c r="F1990" t="s">
        <v>346</v>
      </c>
      <c r="G1990" t="s">
        <v>37</v>
      </c>
      <c r="H1990" t="s">
        <v>424</v>
      </c>
      <c r="I1990">
        <v>0</v>
      </c>
      <c r="J1990">
        <v>0</v>
      </c>
      <c r="K1990">
        <v>0</v>
      </c>
      <c r="L1990" s="8">
        <v>26892</v>
      </c>
      <c r="M1990" s="8">
        <v>26892</v>
      </c>
    </row>
    <row r="1991" spans="1:13" x14ac:dyDescent="0.25">
      <c r="A1991">
        <v>1</v>
      </c>
      <c r="B1991" s="40">
        <f t="shared" si="94"/>
        <v>43466</v>
      </c>
      <c r="C1991">
        <v>1</v>
      </c>
      <c r="D1991">
        <f t="shared" si="95"/>
        <v>2019</v>
      </c>
      <c r="E1991" t="s">
        <v>450</v>
      </c>
      <c r="F1991" t="s">
        <v>53</v>
      </c>
      <c r="G1991" t="s">
        <v>37</v>
      </c>
      <c r="H1991" t="s">
        <v>423</v>
      </c>
      <c r="I1991">
        <v>6</v>
      </c>
      <c r="J1991">
        <v>7</v>
      </c>
      <c r="K1991">
        <v>13</v>
      </c>
      <c r="L1991" s="8">
        <v>8164</v>
      </c>
      <c r="M1991" s="8">
        <v>8177</v>
      </c>
    </row>
    <row r="1992" spans="1:13" x14ac:dyDescent="0.25">
      <c r="A1992">
        <v>1</v>
      </c>
      <c r="B1992" s="40">
        <f t="shared" si="94"/>
        <v>43466</v>
      </c>
      <c r="C1992">
        <v>1</v>
      </c>
      <c r="D1992">
        <f t="shared" si="95"/>
        <v>2019</v>
      </c>
      <c r="E1992" t="s">
        <v>450</v>
      </c>
      <c r="F1992" t="s">
        <v>53</v>
      </c>
      <c r="G1992" t="s">
        <v>37</v>
      </c>
      <c r="H1992" t="s">
        <v>424</v>
      </c>
      <c r="I1992">
        <v>0</v>
      </c>
      <c r="J1992">
        <v>0</v>
      </c>
      <c r="K1992">
        <v>0</v>
      </c>
      <c r="L1992" s="8">
        <v>4878</v>
      </c>
      <c r="M1992" s="8">
        <v>4878</v>
      </c>
    </row>
    <row r="1993" spans="1:13" x14ac:dyDescent="0.25">
      <c r="A1993">
        <v>0</v>
      </c>
      <c r="B1993" s="40">
        <f t="shared" si="94"/>
        <v>43466</v>
      </c>
      <c r="C1993">
        <v>1</v>
      </c>
      <c r="D1993">
        <f t="shared" si="95"/>
        <v>2019</v>
      </c>
      <c r="E1993" t="s">
        <v>450</v>
      </c>
      <c r="F1993" t="s">
        <v>347</v>
      </c>
      <c r="G1993" t="s">
        <v>37</v>
      </c>
      <c r="H1993" t="s">
        <v>423</v>
      </c>
      <c r="I1993">
        <v>138</v>
      </c>
      <c r="J1993">
        <v>111</v>
      </c>
      <c r="K1993">
        <v>249</v>
      </c>
      <c r="L1993" s="8">
        <v>48607</v>
      </c>
      <c r="M1993" s="8">
        <v>48856</v>
      </c>
    </row>
    <row r="1994" spans="1:13" x14ac:dyDescent="0.25">
      <c r="A1994">
        <v>0</v>
      </c>
      <c r="B1994" s="40">
        <f t="shared" si="94"/>
        <v>43466</v>
      </c>
      <c r="C1994">
        <v>1</v>
      </c>
      <c r="D1994">
        <f t="shared" si="95"/>
        <v>2019</v>
      </c>
      <c r="E1994" t="s">
        <v>450</v>
      </c>
      <c r="F1994" t="s">
        <v>347</v>
      </c>
      <c r="G1994" t="s">
        <v>37</v>
      </c>
      <c r="H1994" t="s">
        <v>424</v>
      </c>
      <c r="I1994">
        <v>0</v>
      </c>
      <c r="J1994">
        <v>0</v>
      </c>
      <c r="K1994">
        <v>0</v>
      </c>
      <c r="L1994" s="8">
        <v>21227</v>
      </c>
      <c r="M1994" s="8">
        <v>21227</v>
      </c>
    </row>
    <row r="1995" spans="1:13" x14ac:dyDescent="0.25">
      <c r="A1995">
        <v>0</v>
      </c>
      <c r="B1995" s="40">
        <f t="shared" si="94"/>
        <v>43466</v>
      </c>
      <c r="C1995">
        <v>1</v>
      </c>
      <c r="D1995">
        <f t="shared" si="95"/>
        <v>2019</v>
      </c>
      <c r="E1995" t="s">
        <v>450</v>
      </c>
      <c r="F1995" t="s">
        <v>348</v>
      </c>
      <c r="G1995" t="s">
        <v>37</v>
      </c>
      <c r="H1995" t="s">
        <v>423</v>
      </c>
      <c r="I1995">
        <v>23</v>
      </c>
      <c r="J1995">
        <v>22</v>
      </c>
      <c r="K1995">
        <v>45</v>
      </c>
      <c r="L1995" s="8">
        <v>27375</v>
      </c>
      <c r="M1995" s="8">
        <v>27420</v>
      </c>
    </row>
    <row r="1996" spans="1:13" x14ac:dyDescent="0.25">
      <c r="A1996">
        <v>0</v>
      </c>
      <c r="B1996" s="40">
        <f t="shared" si="94"/>
        <v>43466</v>
      </c>
      <c r="C1996">
        <v>1</v>
      </c>
      <c r="D1996">
        <f t="shared" si="95"/>
        <v>2019</v>
      </c>
      <c r="E1996" t="s">
        <v>450</v>
      </c>
      <c r="F1996" t="s">
        <v>348</v>
      </c>
      <c r="G1996" t="s">
        <v>37</v>
      </c>
      <c r="H1996" t="s">
        <v>424</v>
      </c>
      <c r="I1996">
        <v>0</v>
      </c>
      <c r="J1996">
        <v>0</v>
      </c>
      <c r="K1996">
        <v>0</v>
      </c>
      <c r="L1996" s="8">
        <v>17427</v>
      </c>
      <c r="M1996" s="8">
        <v>17427</v>
      </c>
    </row>
    <row r="1997" spans="1:13" x14ac:dyDescent="0.25">
      <c r="A1997">
        <v>0</v>
      </c>
      <c r="B1997" s="40">
        <f t="shared" si="94"/>
        <v>43466</v>
      </c>
      <c r="C1997">
        <v>1</v>
      </c>
      <c r="D1997">
        <f t="shared" si="95"/>
        <v>2019</v>
      </c>
      <c r="E1997" t="s">
        <v>450</v>
      </c>
      <c r="F1997" t="s">
        <v>349</v>
      </c>
      <c r="G1997" t="s">
        <v>37</v>
      </c>
      <c r="H1997" t="s">
        <v>423</v>
      </c>
      <c r="I1997">
        <v>35</v>
      </c>
      <c r="J1997">
        <v>27</v>
      </c>
      <c r="K1997">
        <v>62</v>
      </c>
      <c r="L1997" s="8">
        <v>16438</v>
      </c>
      <c r="M1997" s="8">
        <v>16500</v>
      </c>
    </row>
    <row r="1998" spans="1:13" x14ac:dyDescent="0.25">
      <c r="A1998">
        <v>0</v>
      </c>
      <c r="B1998" s="40">
        <f t="shared" si="94"/>
        <v>43466</v>
      </c>
      <c r="C1998">
        <v>1</v>
      </c>
      <c r="D1998">
        <f t="shared" si="95"/>
        <v>2019</v>
      </c>
      <c r="E1998" t="s">
        <v>450</v>
      </c>
      <c r="F1998" t="s">
        <v>349</v>
      </c>
      <c r="G1998" t="s">
        <v>37</v>
      </c>
      <c r="H1998" t="s">
        <v>424</v>
      </c>
      <c r="I1998">
        <v>0</v>
      </c>
      <c r="J1998">
        <v>0</v>
      </c>
      <c r="K1998">
        <v>0</v>
      </c>
      <c r="L1998" s="8">
        <v>7955</v>
      </c>
      <c r="M1998" s="8">
        <v>7955</v>
      </c>
    </row>
    <row r="1999" spans="1:13" x14ac:dyDescent="0.25">
      <c r="A1999">
        <v>0</v>
      </c>
      <c r="B1999" s="40">
        <f t="shared" si="94"/>
        <v>43466</v>
      </c>
      <c r="C1999">
        <v>1</v>
      </c>
      <c r="D1999">
        <f t="shared" si="95"/>
        <v>2019</v>
      </c>
      <c r="E1999" t="s">
        <v>450</v>
      </c>
      <c r="F1999" t="s">
        <v>426</v>
      </c>
      <c r="G1999" t="s">
        <v>37</v>
      </c>
      <c r="H1999" t="s">
        <v>423</v>
      </c>
      <c r="I1999">
        <v>6</v>
      </c>
      <c r="J1999">
        <v>5</v>
      </c>
      <c r="K1999">
        <v>11</v>
      </c>
      <c r="L1999" s="8">
        <v>9914</v>
      </c>
      <c r="M1999" s="8">
        <v>9925</v>
      </c>
    </row>
    <row r="2000" spans="1:13" x14ac:dyDescent="0.25">
      <c r="A2000">
        <v>0</v>
      </c>
      <c r="B2000" s="40">
        <f t="shared" si="94"/>
        <v>43466</v>
      </c>
      <c r="C2000">
        <v>1</v>
      </c>
      <c r="D2000">
        <f t="shared" si="95"/>
        <v>2019</v>
      </c>
      <c r="E2000" t="s">
        <v>450</v>
      </c>
      <c r="F2000" t="s">
        <v>426</v>
      </c>
      <c r="G2000" t="s">
        <v>37</v>
      </c>
      <c r="H2000" t="s">
        <v>424</v>
      </c>
      <c r="I2000">
        <v>0</v>
      </c>
      <c r="J2000">
        <v>0</v>
      </c>
      <c r="K2000">
        <v>0</v>
      </c>
      <c r="L2000" s="8">
        <v>6009</v>
      </c>
      <c r="M2000" s="8">
        <v>6009</v>
      </c>
    </row>
    <row r="2001" spans="1:13" x14ac:dyDescent="0.25">
      <c r="A2001">
        <v>0</v>
      </c>
      <c r="B2001" s="40">
        <f t="shared" si="94"/>
        <v>43466</v>
      </c>
      <c r="C2001">
        <v>1</v>
      </c>
      <c r="D2001">
        <f t="shared" si="95"/>
        <v>2019</v>
      </c>
      <c r="E2001" t="s">
        <v>450</v>
      </c>
      <c r="F2001" t="s">
        <v>350</v>
      </c>
      <c r="G2001" t="s">
        <v>37</v>
      </c>
      <c r="H2001" t="s">
        <v>423</v>
      </c>
      <c r="I2001" s="8">
        <v>1847</v>
      </c>
      <c r="J2001" s="8">
        <v>1521</v>
      </c>
      <c r="K2001" s="8">
        <v>3368</v>
      </c>
      <c r="L2001" s="8">
        <v>558874</v>
      </c>
      <c r="M2001" s="8">
        <v>562242</v>
      </c>
    </row>
    <row r="2002" spans="1:13" x14ac:dyDescent="0.25">
      <c r="A2002">
        <v>0</v>
      </c>
      <c r="B2002" s="40">
        <f t="shared" si="94"/>
        <v>43466</v>
      </c>
      <c r="C2002">
        <v>1</v>
      </c>
      <c r="D2002">
        <f t="shared" si="95"/>
        <v>2019</v>
      </c>
      <c r="E2002" t="s">
        <v>450</v>
      </c>
      <c r="F2002" t="s">
        <v>350</v>
      </c>
      <c r="G2002" t="s">
        <v>37</v>
      </c>
      <c r="H2002" t="s">
        <v>424</v>
      </c>
      <c r="I2002">
        <v>0</v>
      </c>
      <c r="J2002">
        <v>0</v>
      </c>
      <c r="K2002">
        <v>0</v>
      </c>
      <c r="L2002" s="8">
        <v>144716</v>
      </c>
      <c r="M2002" s="8">
        <v>144716</v>
      </c>
    </row>
    <row r="2003" spans="1:13" x14ac:dyDescent="0.25">
      <c r="A2003">
        <v>0</v>
      </c>
      <c r="B2003" s="40">
        <f t="shared" si="94"/>
        <v>43466</v>
      </c>
      <c r="C2003">
        <v>1</v>
      </c>
      <c r="D2003">
        <f t="shared" si="95"/>
        <v>2019</v>
      </c>
      <c r="E2003" t="s">
        <v>450</v>
      </c>
      <c r="F2003" t="s">
        <v>41</v>
      </c>
      <c r="G2003" t="s">
        <v>37</v>
      </c>
      <c r="H2003" t="s">
        <v>423</v>
      </c>
      <c r="I2003">
        <v>203</v>
      </c>
      <c r="J2003">
        <v>71</v>
      </c>
      <c r="K2003">
        <v>274</v>
      </c>
      <c r="L2003" s="8">
        <v>14831</v>
      </c>
      <c r="M2003" s="8">
        <v>15105</v>
      </c>
    </row>
    <row r="2004" spans="1:13" x14ac:dyDescent="0.25">
      <c r="A2004">
        <v>0</v>
      </c>
      <c r="B2004" s="40">
        <f t="shared" si="94"/>
        <v>43466</v>
      </c>
      <c r="C2004">
        <v>1</v>
      </c>
      <c r="D2004">
        <f t="shared" si="95"/>
        <v>2019</v>
      </c>
      <c r="E2004" t="s">
        <v>450</v>
      </c>
      <c r="F2004" t="s">
        <v>41</v>
      </c>
      <c r="G2004" t="s">
        <v>37</v>
      </c>
      <c r="H2004" t="s">
        <v>424</v>
      </c>
      <c r="I2004">
        <v>0</v>
      </c>
      <c r="J2004">
        <v>0</v>
      </c>
      <c r="K2004">
        <v>0</v>
      </c>
      <c r="L2004" s="8">
        <v>6019</v>
      </c>
      <c r="M2004" s="8">
        <v>6019</v>
      </c>
    </row>
    <row r="2005" spans="1:13" x14ac:dyDescent="0.25">
      <c r="A2005">
        <v>0</v>
      </c>
      <c r="B2005" s="40">
        <f t="shared" si="94"/>
        <v>43466</v>
      </c>
      <c r="C2005">
        <v>1</v>
      </c>
      <c r="D2005">
        <f t="shared" si="95"/>
        <v>2019</v>
      </c>
      <c r="E2005" t="s">
        <v>450</v>
      </c>
      <c r="F2005" t="s">
        <v>351</v>
      </c>
      <c r="G2005" t="s">
        <v>37</v>
      </c>
      <c r="H2005" t="s">
        <v>423</v>
      </c>
      <c r="I2005">
        <v>320</v>
      </c>
      <c r="J2005">
        <v>202</v>
      </c>
      <c r="K2005">
        <v>522</v>
      </c>
      <c r="L2005" s="8">
        <v>94046</v>
      </c>
      <c r="M2005" s="8">
        <v>94568</v>
      </c>
    </row>
    <row r="2006" spans="1:13" x14ac:dyDescent="0.25">
      <c r="A2006">
        <v>0</v>
      </c>
      <c r="B2006" s="40">
        <f t="shared" si="94"/>
        <v>43466</v>
      </c>
      <c r="C2006">
        <v>1</v>
      </c>
      <c r="D2006">
        <f t="shared" si="95"/>
        <v>2019</v>
      </c>
      <c r="E2006" t="s">
        <v>450</v>
      </c>
      <c r="F2006" t="s">
        <v>351</v>
      </c>
      <c r="G2006" t="s">
        <v>37</v>
      </c>
      <c r="H2006" t="s">
        <v>424</v>
      </c>
      <c r="I2006">
        <v>1</v>
      </c>
      <c r="J2006">
        <v>0</v>
      </c>
      <c r="K2006">
        <v>1</v>
      </c>
      <c r="L2006" s="8">
        <v>33457</v>
      </c>
      <c r="M2006" s="8">
        <v>33458</v>
      </c>
    </row>
    <row r="2007" spans="1:13" x14ac:dyDescent="0.25">
      <c r="A2007">
        <v>0</v>
      </c>
      <c r="B2007" s="40">
        <f t="shared" si="94"/>
        <v>43466</v>
      </c>
      <c r="C2007">
        <v>1</v>
      </c>
      <c r="D2007">
        <f t="shared" si="95"/>
        <v>2019</v>
      </c>
      <c r="E2007" t="s">
        <v>450</v>
      </c>
      <c r="F2007" t="s">
        <v>352</v>
      </c>
      <c r="G2007" t="s">
        <v>37</v>
      </c>
      <c r="H2007" t="s">
        <v>423</v>
      </c>
      <c r="I2007">
        <v>21</v>
      </c>
      <c r="J2007">
        <v>16</v>
      </c>
      <c r="K2007">
        <v>37</v>
      </c>
      <c r="L2007" s="8">
        <v>9004</v>
      </c>
      <c r="M2007" s="8">
        <v>9041</v>
      </c>
    </row>
    <row r="2008" spans="1:13" x14ac:dyDescent="0.25">
      <c r="A2008">
        <v>0</v>
      </c>
      <c r="B2008" s="40">
        <f t="shared" si="94"/>
        <v>43466</v>
      </c>
      <c r="C2008">
        <v>1</v>
      </c>
      <c r="D2008">
        <f t="shared" si="95"/>
        <v>2019</v>
      </c>
      <c r="E2008" t="s">
        <v>450</v>
      </c>
      <c r="F2008" t="s">
        <v>352</v>
      </c>
      <c r="G2008" t="s">
        <v>37</v>
      </c>
      <c r="H2008" t="s">
        <v>424</v>
      </c>
      <c r="I2008">
        <v>0</v>
      </c>
      <c r="J2008">
        <v>0</v>
      </c>
      <c r="K2008">
        <v>0</v>
      </c>
      <c r="L2008" s="8">
        <v>4178</v>
      </c>
      <c r="M2008" s="8">
        <v>4178</v>
      </c>
    </row>
    <row r="2009" spans="1:13" x14ac:dyDescent="0.25">
      <c r="A2009">
        <v>0</v>
      </c>
      <c r="B2009" s="40">
        <f t="shared" si="94"/>
        <v>43466</v>
      </c>
      <c r="C2009">
        <v>1</v>
      </c>
      <c r="D2009">
        <f t="shared" si="95"/>
        <v>2019</v>
      </c>
      <c r="E2009" t="s">
        <v>450</v>
      </c>
      <c r="F2009" t="s">
        <v>146</v>
      </c>
      <c r="G2009" t="s">
        <v>37</v>
      </c>
      <c r="H2009" t="s">
        <v>423</v>
      </c>
      <c r="I2009" s="8">
        <v>3237</v>
      </c>
      <c r="J2009" s="8">
        <v>1612</v>
      </c>
      <c r="K2009" s="8">
        <v>4849</v>
      </c>
      <c r="L2009" s="8">
        <v>541630</v>
      </c>
      <c r="M2009" s="8">
        <v>546479</v>
      </c>
    </row>
    <row r="2010" spans="1:13" x14ac:dyDescent="0.25">
      <c r="A2010">
        <v>0</v>
      </c>
      <c r="B2010" s="40">
        <f t="shared" si="94"/>
        <v>43466</v>
      </c>
      <c r="C2010">
        <v>1</v>
      </c>
      <c r="D2010">
        <f t="shared" si="95"/>
        <v>2019</v>
      </c>
      <c r="E2010" t="s">
        <v>450</v>
      </c>
      <c r="F2010" t="s">
        <v>146</v>
      </c>
      <c r="G2010" t="s">
        <v>37</v>
      </c>
      <c r="H2010" t="s">
        <v>424</v>
      </c>
      <c r="I2010">
        <v>1</v>
      </c>
      <c r="J2010">
        <v>0</v>
      </c>
      <c r="K2010">
        <v>1</v>
      </c>
      <c r="L2010" s="8">
        <v>126032</v>
      </c>
      <c r="M2010" s="8">
        <v>126033</v>
      </c>
    </row>
    <row r="2011" spans="1:13" x14ac:dyDescent="0.25">
      <c r="A2011">
        <v>1</v>
      </c>
      <c r="B2011" s="40">
        <f t="shared" si="94"/>
        <v>43466</v>
      </c>
      <c r="C2011">
        <v>1</v>
      </c>
      <c r="D2011">
        <f t="shared" si="95"/>
        <v>2019</v>
      </c>
      <c r="E2011" t="s">
        <v>450</v>
      </c>
      <c r="F2011" t="s">
        <v>42</v>
      </c>
      <c r="G2011" t="s">
        <v>37</v>
      </c>
      <c r="H2011" t="s">
        <v>423</v>
      </c>
      <c r="I2011">
        <v>531</v>
      </c>
      <c r="J2011">
        <v>411</v>
      </c>
      <c r="K2011">
        <v>942</v>
      </c>
      <c r="L2011" s="8">
        <v>317907</v>
      </c>
      <c r="M2011" s="8">
        <v>318849</v>
      </c>
    </row>
    <row r="2012" spans="1:13" x14ac:dyDescent="0.25">
      <c r="A2012">
        <v>1</v>
      </c>
      <c r="B2012" s="40">
        <f t="shared" ref="B2012:B2075" si="96">DATE(D2012,C2012,1)</f>
        <v>43466</v>
      </c>
      <c r="C2012">
        <v>1</v>
      </c>
      <c r="D2012">
        <f t="shared" ref="D2012:D2075" si="97">VALUE(RIGHT(E2012,4))</f>
        <v>2019</v>
      </c>
      <c r="E2012" t="s">
        <v>450</v>
      </c>
      <c r="F2012" t="s">
        <v>42</v>
      </c>
      <c r="G2012" t="s">
        <v>37</v>
      </c>
      <c r="H2012" t="s">
        <v>424</v>
      </c>
      <c r="I2012">
        <v>1</v>
      </c>
      <c r="J2012">
        <v>0</v>
      </c>
      <c r="K2012">
        <v>1</v>
      </c>
      <c r="L2012" s="8">
        <v>98124</v>
      </c>
      <c r="M2012" s="8">
        <v>98125</v>
      </c>
    </row>
    <row r="2013" spans="1:13" x14ac:dyDescent="0.25">
      <c r="A2013">
        <v>1</v>
      </c>
      <c r="B2013" s="40">
        <f t="shared" si="96"/>
        <v>43466</v>
      </c>
      <c r="C2013">
        <v>1</v>
      </c>
      <c r="D2013">
        <f t="shared" si="97"/>
        <v>2019</v>
      </c>
      <c r="E2013" t="s">
        <v>450</v>
      </c>
      <c r="F2013" t="s">
        <v>353</v>
      </c>
      <c r="G2013" t="s">
        <v>37</v>
      </c>
      <c r="H2013" t="s">
        <v>423</v>
      </c>
      <c r="I2013">
        <v>20</v>
      </c>
      <c r="J2013">
        <v>35</v>
      </c>
      <c r="K2013">
        <v>55</v>
      </c>
      <c r="L2013" s="8">
        <v>32714</v>
      </c>
      <c r="M2013" s="8">
        <v>32769</v>
      </c>
    </row>
    <row r="2014" spans="1:13" x14ac:dyDescent="0.25">
      <c r="A2014">
        <v>1</v>
      </c>
      <c r="B2014" s="40">
        <f t="shared" si="96"/>
        <v>43466</v>
      </c>
      <c r="C2014">
        <v>1</v>
      </c>
      <c r="D2014">
        <f t="shared" si="97"/>
        <v>2019</v>
      </c>
      <c r="E2014" t="s">
        <v>450</v>
      </c>
      <c r="F2014" t="s">
        <v>353</v>
      </c>
      <c r="G2014" t="s">
        <v>37</v>
      </c>
      <c r="H2014" t="s">
        <v>424</v>
      </c>
      <c r="I2014">
        <v>0</v>
      </c>
      <c r="J2014">
        <v>0</v>
      </c>
      <c r="K2014">
        <v>0</v>
      </c>
      <c r="L2014" s="8">
        <v>19655</v>
      </c>
      <c r="M2014" s="8">
        <v>19655</v>
      </c>
    </row>
    <row r="2015" spans="1:13" x14ac:dyDescent="0.25">
      <c r="A2015">
        <v>0</v>
      </c>
      <c r="B2015" s="40">
        <f t="shared" si="96"/>
        <v>43466</v>
      </c>
      <c r="C2015">
        <v>1</v>
      </c>
      <c r="D2015">
        <f t="shared" si="97"/>
        <v>2019</v>
      </c>
      <c r="E2015" t="s">
        <v>450</v>
      </c>
      <c r="F2015" t="s">
        <v>354</v>
      </c>
      <c r="G2015" t="s">
        <v>37</v>
      </c>
      <c r="H2015" t="s">
        <v>423</v>
      </c>
      <c r="I2015">
        <v>894</v>
      </c>
      <c r="J2015">
        <v>634</v>
      </c>
      <c r="K2015" s="8">
        <v>1528</v>
      </c>
      <c r="L2015" s="8">
        <v>201767</v>
      </c>
      <c r="M2015" s="8">
        <v>203295</v>
      </c>
    </row>
    <row r="2016" spans="1:13" x14ac:dyDescent="0.25">
      <c r="A2016">
        <v>0</v>
      </c>
      <c r="B2016" s="40">
        <f t="shared" si="96"/>
        <v>43466</v>
      </c>
      <c r="C2016">
        <v>1</v>
      </c>
      <c r="D2016">
        <f t="shared" si="97"/>
        <v>2019</v>
      </c>
      <c r="E2016" t="s">
        <v>450</v>
      </c>
      <c r="F2016" t="s">
        <v>354</v>
      </c>
      <c r="G2016" t="s">
        <v>37</v>
      </c>
      <c r="H2016" t="s">
        <v>424</v>
      </c>
      <c r="I2016">
        <v>0</v>
      </c>
      <c r="J2016">
        <v>0</v>
      </c>
      <c r="K2016">
        <v>0</v>
      </c>
      <c r="L2016" s="8">
        <v>56896</v>
      </c>
      <c r="M2016" s="8">
        <v>56896</v>
      </c>
    </row>
    <row r="2017" spans="1:13" x14ac:dyDescent="0.25">
      <c r="A2017">
        <v>0</v>
      </c>
      <c r="B2017" s="40">
        <f t="shared" si="96"/>
        <v>43466</v>
      </c>
      <c r="C2017">
        <v>1</v>
      </c>
      <c r="D2017">
        <f t="shared" si="97"/>
        <v>2019</v>
      </c>
      <c r="E2017" t="s">
        <v>450</v>
      </c>
      <c r="F2017" t="s">
        <v>355</v>
      </c>
      <c r="G2017" t="s">
        <v>37</v>
      </c>
      <c r="H2017" t="s">
        <v>423</v>
      </c>
      <c r="I2017">
        <v>3</v>
      </c>
      <c r="J2017">
        <v>2</v>
      </c>
      <c r="K2017">
        <v>5</v>
      </c>
      <c r="L2017" s="8">
        <v>3087</v>
      </c>
      <c r="M2017" s="8">
        <v>3092</v>
      </c>
    </row>
    <row r="2018" spans="1:13" x14ac:dyDescent="0.25">
      <c r="A2018">
        <v>0</v>
      </c>
      <c r="B2018" s="40">
        <f t="shared" si="96"/>
        <v>43466</v>
      </c>
      <c r="C2018">
        <v>1</v>
      </c>
      <c r="D2018">
        <f t="shared" si="97"/>
        <v>2019</v>
      </c>
      <c r="E2018" t="s">
        <v>450</v>
      </c>
      <c r="F2018" t="s">
        <v>355</v>
      </c>
      <c r="G2018" t="s">
        <v>37</v>
      </c>
      <c r="H2018" t="s">
        <v>424</v>
      </c>
      <c r="I2018">
        <v>0</v>
      </c>
      <c r="J2018">
        <v>0</v>
      </c>
      <c r="K2018">
        <v>0</v>
      </c>
      <c r="L2018" s="8">
        <v>1787</v>
      </c>
      <c r="M2018" s="8">
        <v>1787</v>
      </c>
    </row>
    <row r="2019" spans="1:13" x14ac:dyDescent="0.25">
      <c r="A2019">
        <v>0</v>
      </c>
      <c r="B2019" s="40">
        <f t="shared" si="96"/>
        <v>43466</v>
      </c>
      <c r="C2019">
        <v>1</v>
      </c>
      <c r="D2019">
        <f t="shared" si="97"/>
        <v>2019</v>
      </c>
      <c r="E2019" t="s">
        <v>450</v>
      </c>
      <c r="F2019" t="s">
        <v>59</v>
      </c>
      <c r="G2019" t="s">
        <v>37</v>
      </c>
      <c r="H2019" t="s">
        <v>423</v>
      </c>
      <c r="I2019">
        <v>48</v>
      </c>
      <c r="J2019">
        <v>53</v>
      </c>
      <c r="K2019">
        <v>101</v>
      </c>
      <c r="L2019" s="8">
        <v>36998</v>
      </c>
      <c r="M2019" s="8">
        <v>37099</v>
      </c>
    </row>
    <row r="2020" spans="1:13" x14ac:dyDescent="0.25">
      <c r="A2020">
        <v>0</v>
      </c>
      <c r="B2020" s="40">
        <f t="shared" si="96"/>
        <v>43466</v>
      </c>
      <c r="C2020">
        <v>1</v>
      </c>
      <c r="D2020">
        <f t="shared" si="97"/>
        <v>2019</v>
      </c>
      <c r="E2020" t="s">
        <v>450</v>
      </c>
      <c r="F2020" t="s">
        <v>59</v>
      </c>
      <c r="G2020" t="s">
        <v>37</v>
      </c>
      <c r="H2020" t="s">
        <v>424</v>
      </c>
      <c r="I2020">
        <v>0</v>
      </c>
      <c r="J2020">
        <v>0</v>
      </c>
      <c r="K2020">
        <v>0</v>
      </c>
      <c r="L2020" s="8">
        <v>13977</v>
      </c>
      <c r="M2020" s="8">
        <v>13977</v>
      </c>
    </row>
    <row r="2021" spans="1:13" x14ac:dyDescent="0.25">
      <c r="A2021">
        <v>0</v>
      </c>
      <c r="B2021" s="40">
        <f t="shared" si="96"/>
        <v>43466</v>
      </c>
      <c r="C2021">
        <v>1</v>
      </c>
      <c r="D2021">
        <f t="shared" si="97"/>
        <v>2019</v>
      </c>
      <c r="E2021" t="s">
        <v>450</v>
      </c>
      <c r="F2021" t="s">
        <v>356</v>
      </c>
      <c r="G2021" t="s">
        <v>37</v>
      </c>
      <c r="H2021" t="s">
        <v>423</v>
      </c>
      <c r="I2021">
        <v>847</v>
      </c>
      <c r="J2021">
        <v>397</v>
      </c>
      <c r="K2021" s="8">
        <v>1244</v>
      </c>
      <c r="L2021" s="8">
        <v>152568</v>
      </c>
      <c r="M2021" s="8">
        <v>153812</v>
      </c>
    </row>
    <row r="2022" spans="1:13" x14ac:dyDescent="0.25">
      <c r="A2022">
        <v>0</v>
      </c>
      <c r="B2022" s="40">
        <f t="shared" si="96"/>
        <v>43466</v>
      </c>
      <c r="C2022">
        <v>1</v>
      </c>
      <c r="D2022">
        <f t="shared" si="97"/>
        <v>2019</v>
      </c>
      <c r="E2022" t="s">
        <v>450</v>
      </c>
      <c r="F2022" t="s">
        <v>356</v>
      </c>
      <c r="G2022" t="s">
        <v>37</v>
      </c>
      <c r="H2022" t="s">
        <v>424</v>
      </c>
      <c r="I2022">
        <v>1</v>
      </c>
      <c r="J2022">
        <v>0</v>
      </c>
      <c r="K2022">
        <v>1</v>
      </c>
      <c r="L2022" s="8">
        <v>43948</v>
      </c>
      <c r="M2022" s="8">
        <v>43949</v>
      </c>
    </row>
    <row r="2023" spans="1:13" x14ac:dyDescent="0.25">
      <c r="A2023">
        <v>1</v>
      </c>
      <c r="B2023" s="40">
        <f t="shared" si="96"/>
        <v>43466</v>
      </c>
      <c r="C2023">
        <v>1</v>
      </c>
      <c r="D2023">
        <f t="shared" si="97"/>
        <v>2019</v>
      </c>
      <c r="E2023" t="s">
        <v>450</v>
      </c>
      <c r="F2023" t="s">
        <v>357</v>
      </c>
      <c r="G2023" t="s">
        <v>37</v>
      </c>
      <c r="H2023" t="s">
        <v>423</v>
      </c>
      <c r="I2023">
        <v>24</v>
      </c>
      <c r="J2023">
        <v>42</v>
      </c>
      <c r="K2023">
        <v>66</v>
      </c>
      <c r="L2023" s="8">
        <v>23373</v>
      </c>
      <c r="M2023" s="8">
        <v>23439</v>
      </c>
    </row>
    <row r="2024" spans="1:13" x14ac:dyDescent="0.25">
      <c r="A2024">
        <v>1</v>
      </c>
      <c r="B2024" s="40">
        <f t="shared" si="96"/>
        <v>43466</v>
      </c>
      <c r="C2024">
        <v>1</v>
      </c>
      <c r="D2024">
        <f t="shared" si="97"/>
        <v>2019</v>
      </c>
      <c r="E2024" t="s">
        <v>450</v>
      </c>
      <c r="F2024" t="s">
        <v>357</v>
      </c>
      <c r="G2024" t="s">
        <v>37</v>
      </c>
      <c r="H2024" t="s">
        <v>424</v>
      </c>
      <c r="I2024">
        <v>0</v>
      </c>
      <c r="J2024">
        <v>0</v>
      </c>
      <c r="K2024">
        <v>0</v>
      </c>
      <c r="L2024" s="8">
        <v>8774</v>
      </c>
      <c r="M2024" s="8">
        <v>8774</v>
      </c>
    </row>
    <row r="2025" spans="1:13" x14ac:dyDescent="0.25">
      <c r="A2025">
        <v>0</v>
      </c>
      <c r="B2025" s="40">
        <f t="shared" si="96"/>
        <v>43466</v>
      </c>
      <c r="C2025">
        <v>1</v>
      </c>
      <c r="D2025">
        <f t="shared" si="97"/>
        <v>2019</v>
      </c>
      <c r="E2025" t="s">
        <v>450</v>
      </c>
      <c r="F2025" t="s">
        <v>56</v>
      </c>
      <c r="G2025" t="s">
        <v>37</v>
      </c>
      <c r="H2025" t="s">
        <v>423</v>
      </c>
      <c r="I2025">
        <v>97</v>
      </c>
      <c r="J2025">
        <v>107</v>
      </c>
      <c r="K2025">
        <v>204</v>
      </c>
      <c r="L2025" s="8">
        <v>168966</v>
      </c>
      <c r="M2025" s="8">
        <v>169170</v>
      </c>
    </row>
    <row r="2026" spans="1:13" x14ac:dyDescent="0.25">
      <c r="A2026">
        <v>0</v>
      </c>
      <c r="B2026" s="40">
        <f t="shared" si="96"/>
        <v>43466</v>
      </c>
      <c r="C2026">
        <v>1</v>
      </c>
      <c r="D2026">
        <f t="shared" si="97"/>
        <v>2019</v>
      </c>
      <c r="E2026" t="s">
        <v>450</v>
      </c>
      <c r="F2026" t="s">
        <v>56</v>
      </c>
      <c r="G2026" t="s">
        <v>37</v>
      </c>
      <c r="H2026" t="s">
        <v>424</v>
      </c>
      <c r="I2026">
        <v>0</v>
      </c>
      <c r="J2026">
        <v>0</v>
      </c>
      <c r="K2026">
        <v>0</v>
      </c>
      <c r="L2026" s="8">
        <v>61105</v>
      </c>
      <c r="M2026" s="8">
        <v>61105</v>
      </c>
    </row>
    <row r="2027" spans="1:13" x14ac:dyDescent="0.25">
      <c r="A2027">
        <v>0</v>
      </c>
      <c r="B2027" s="40">
        <f t="shared" si="96"/>
        <v>43497</v>
      </c>
      <c r="C2027">
        <v>2</v>
      </c>
      <c r="D2027">
        <f t="shared" si="97"/>
        <v>2019</v>
      </c>
      <c r="E2027" t="s">
        <v>451</v>
      </c>
      <c r="F2027" t="s">
        <v>422</v>
      </c>
      <c r="G2027" t="s">
        <v>37</v>
      </c>
      <c r="H2027" t="s">
        <v>423</v>
      </c>
      <c r="I2027">
        <v>0</v>
      </c>
      <c r="J2027">
        <v>0</v>
      </c>
      <c r="K2027">
        <v>0</v>
      </c>
      <c r="L2027">
        <v>2</v>
      </c>
      <c r="M2027">
        <v>2</v>
      </c>
    </row>
    <row r="2028" spans="1:13" x14ac:dyDescent="0.25">
      <c r="A2028">
        <v>0</v>
      </c>
      <c r="B2028" s="40">
        <f t="shared" si="96"/>
        <v>43497</v>
      </c>
      <c r="C2028">
        <v>2</v>
      </c>
      <c r="D2028">
        <f t="shared" si="97"/>
        <v>2019</v>
      </c>
      <c r="E2028" t="s">
        <v>451</v>
      </c>
      <c r="F2028" t="s">
        <v>422</v>
      </c>
      <c r="G2028" t="s">
        <v>37</v>
      </c>
      <c r="H2028" t="s">
        <v>424</v>
      </c>
      <c r="I2028">
        <v>0</v>
      </c>
      <c r="J2028">
        <v>0</v>
      </c>
      <c r="K2028">
        <v>0</v>
      </c>
      <c r="L2028">
        <v>2</v>
      </c>
      <c r="M2028">
        <v>2</v>
      </c>
    </row>
    <row r="2029" spans="1:13" x14ac:dyDescent="0.25">
      <c r="A2029">
        <v>1</v>
      </c>
      <c r="B2029" s="40">
        <f t="shared" si="96"/>
        <v>43497</v>
      </c>
      <c r="C2029">
        <v>2</v>
      </c>
      <c r="D2029">
        <f t="shared" si="97"/>
        <v>2019</v>
      </c>
      <c r="E2029" t="s">
        <v>451</v>
      </c>
      <c r="F2029" t="s">
        <v>331</v>
      </c>
      <c r="G2029" t="s">
        <v>37</v>
      </c>
      <c r="H2029" t="s">
        <v>423</v>
      </c>
      <c r="I2029">
        <v>5</v>
      </c>
      <c r="J2029">
        <v>5</v>
      </c>
      <c r="K2029">
        <v>10</v>
      </c>
      <c r="L2029" s="8">
        <v>12946</v>
      </c>
      <c r="M2029" s="8">
        <v>12956</v>
      </c>
    </row>
    <row r="2030" spans="1:13" x14ac:dyDescent="0.25">
      <c r="A2030">
        <v>1</v>
      </c>
      <c r="B2030" s="40">
        <f t="shared" si="96"/>
        <v>43497</v>
      </c>
      <c r="C2030">
        <v>2</v>
      </c>
      <c r="D2030">
        <f t="shared" si="97"/>
        <v>2019</v>
      </c>
      <c r="E2030" t="s">
        <v>451</v>
      </c>
      <c r="F2030" t="s">
        <v>331</v>
      </c>
      <c r="G2030" t="s">
        <v>37</v>
      </c>
      <c r="H2030" t="s">
        <v>424</v>
      </c>
      <c r="I2030">
        <v>0</v>
      </c>
      <c r="J2030">
        <v>0</v>
      </c>
      <c r="K2030">
        <v>0</v>
      </c>
      <c r="L2030" s="8">
        <v>5312</v>
      </c>
      <c r="M2030" s="8">
        <v>5312</v>
      </c>
    </row>
    <row r="2031" spans="1:13" x14ac:dyDescent="0.25">
      <c r="A2031">
        <v>1</v>
      </c>
      <c r="B2031" s="40">
        <f t="shared" si="96"/>
        <v>43497</v>
      </c>
      <c r="C2031">
        <v>2</v>
      </c>
      <c r="D2031">
        <f t="shared" si="97"/>
        <v>2019</v>
      </c>
      <c r="E2031" t="s">
        <v>451</v>
      </c>
      <c r="F2031" t="s">
        <v>332</v>
      </c>
      <c r="G2031" t="s">
        <v>37</v>
      </c>
      <c r="H2031" t="s">
        <v>423</v>
      </c>
      <c r="I2031">
        <v>10</v>
      </c>
      <c r="J2031">
        <v>10</v>
      </c>
      <c r="K2031">
        <v>20</v>
      </c>
      <c r="L2031" s="8">
        <v>13031</v>
      </c>
      <c r="M2031" s="8">
        <v>13051</v>
      </c>
    </row>
    <row r="2032" spans="1:13" x14ac:dyDescent="0.25">
      <c r="A2032">
        <v>1</v>
      </c>
      <c r="B2032" s="40">
        <f t="shared" si="96"/>
        <v>43497</v>
      </c>
      <c r="C2032">
        <v>2</v>
      </c>
      <c r="D2032">
        <f t="shared" si="97"/>
        <v>2019</v>
      </c>
      <c r="E2032" t="s">
        <v>451</v>
      </c>
      <c r="F2032" t="s">
        <v>332</v>
      </c>
      <c r="G2032" t="s">
        <v>37</v>
      </c>
      <c r="H2032" t="s">
        <v>424</v>
      </c>
      <c r="I2032">
        <v>0</v>
      </c>
      <c r="J2032">
        <v>0</v>
      </c>
      <c r="K2032">
        <v>0</v>
      </c>
      <c r="L2032" s="8">
        <v>6874</v>
      </c>
      <c r="M2032" s="8">
        <v>6874</v>
      </c>
    </row>
    <row r="2033" spans="1:13" x14ac:dyDescent="0.25">
      <c r="A2033">
        <v>0</v>
      </c>
      <c r="B2033" s="40">
        <f t="shared" si="96"/>
        <v>43497</v>
      </c>
      <c r="C2033">
        <v>2</v>
      </c>
      <c r="D2033">
        <f t="shared" si="97"/>
        <v>2019</v>
      </c>
      <c r="E2033" t="s">
        <v>451</v>
      </c>
      <c r="F2033" t="s">
        <v>333</v>
      </c>
      <c r="G2033" t="s">
        <v>37</v>
      </c>
      <c r="H2033" t="s">
        <v>423</v>
      </c>
      <c r="I2033">
        <v>253</v>
      </c>
      <c r="J2033">
        <v>253</v>
      </c>
      <c r="K2033">
        <v>506</v>
      </c>
      <c r="L2033" s="8">
        <v>136137</v>
      </c>
      <c r="M2033" s="8">
        <v>136643</v>
      </c>
    </row>
    <row r="2034" spans="1:13" x14ac:dyDescent="0.25">
      <c r="A2034">
        <v>0</v>
      </c>
      <c r="B2034" s="40">
        <f t="shared" si="96"/>
        <v>43497</v>
      </c>
      <c r="C2034">
        <v>2</v>
      </c>
      <c r="D2034">
        <f t="shared" si="97"/>
        <v>2019</v>
      </c>
      <c r="E2034" t="s">
        <v>451</v>
      </c>
      <c r="F2034" t="s">
        <v>333</v>
      </c>
      <c r="G2034" t="s">
        <v>37</v>
      </c>
      <c r="H2034" t="s">
        <v>424</v>
      </c>
      <c r="I2034">
        <v>0</v>
      </c>
      <c r="J2034">
        <v>0</v>
      </c>
      <c r="K2034">
        <v>0</v>
      </c>
      <c r="L2034" s="8">
        <v>42902</v>
      </c>
      <c r="M2034" s="8">
        <v>42902</v>
      </c>
    </row>
    <row r="2035" spans="1:13" x14ac:dyDescent="0.25">
      <c r="A2035">
        <v>0</v>
      </c>
      <c r="B2035" s="40">
        <f t="shared" si="96"/>
        <v>43497</v>
      </c>
      <c r="C2035">
        <v>2</v>
      </c>
      <c r="D2035">
        <f t="shared" si="97"/>
        <v>2019</v>
      </c>
      <c r="E2035" t="s">
        <v>451</v>
      </c>
      <c r="F2035" t="s">
        <v>119</v>
      </c>
      <c r="G2035" t="s">
        <v>37</v>
      </c>
      <c r="H2035" t="s">
        <v>423</v>
      </c>
      <c r="I2035">
        <v>163</v>
      </c>
      <c r="J2035">
        <v>76</v>
      </c>
      <c r="K2035">
        <v>239</v>
      </c>
      <c r="L2035" s="8">
        <v>55973</v>
      </c>
      <c r="M2035" s="8">
        <v>56212</v>
      </c>
    </row>
    <row r="2036" spans="1:13" x14ac:dyDescent="0.25">
      <c r="A2036">
        <v>0</v>
      </c>
      <c r="B2036" s="40">
        <f t="shared" si="96"/>
        <v>43497</v>
      </c>
      <c r="C2036">
        <v>2</v>
      </c>
      <c r="D2036">
        <f t="shared" si="97"/>
        <v>2019</v>
      </c>
      <c r="E2036" t="s">
        <v>451</v>
      </c>
      <c r="F2036" t="s">
        <v>119</v>
      </c>
      <c r="G2036" t="s">
        <v>37</v>
      </c>
      <c r="H2036" t="s">
        <v>424</v>
      </c>
      <c r="I2036">
        <v>0</v>
      </c>
      <c r="J2036">
        <v>0</v>
      </c>
      <c r="K2036">
        <v>0</v>
      </c>
      <c r="L2036" s="8">
        <v>22871</v>
      </c>
      <c r="M2036" s="8">
        <v>22871</v>
      </c>
    </row>
    <row r="2037" spans="1:13" x14ac:dyDescent="0.25">
      <c r="A2037">
        <v>0</v>
      </c>
      <c r="B2037" s="40">
        <f t="shared" si="96"/>
        <v>43497</v>
      </c>
      <c r="C2037">
        <v>2</v>
      </c>
      <c r="D2037">
        <f t="shared" si="97"/>
        <v>2019</v>
      </c>
      <c r="E2037" t="s">
        <v>451</v>
      </c>
      <c r="F2037" t="s">
        <v>334</v>
      </c>
      <c r="G2037" t="s">
        <v>37</v>
      </c>
      <c r="H2037" t="s">
        <v>423</v>
      </c>
      <c r="I2037">
        <v>170</v>
      </c>
      <c r="J2037">
        <v>140</v>
      </c>
      <c r="K2037">
        <v>310</v>
      </c>
      <c r="L2037" s="8">
        <v>51777</v>
      </c>
      <c r="M2037" s="8">
        <v>52087</v>
      </c>
    </row>
    <row r="2038" spans="1:13" x14ac:dyDescent="0.25">
      <c r="A2038">
        <v>0</v>
      </c>
      <c r="B2038" s="40">
        <f t="shared" si="96"/>
        <v>43497</v>
      </c>
      <c r="C2038">
        <v>2</v>
      </c>
      <c r="D2038">
        <f t="shared" si="97"/>
        <v>2019</v>
      </c>
      <c r="E2038" t="s">
        <v>451</v>
      </c>
      <c r="F2038" t="s">
        <v>334</v>
      </c>
      <c r="G2038" t="s">
        <v>37</v>
      </c>
      <c r="H2038" t="s">
        <v>424</v>
      </c>
      <c r="I2038">
        <v>0</v>
      </c>
      <c r="J2038">
        <v>0</v>
      </c>
      <c r="K2038">
        <v>0</v>
      </c>
      <c r="L2038" s="8">
        <v>22303</v>
      </c>
      <c r="M2038" s="8">
        <v>22303</v>
      </c>
    </row>
    <row r="2039" spans="1:13" x14ac:dyDescent="0.25">
      <c r="A2039">
        <v>0</v>
      </c>
      <c r="B2039" s="40">
        <f t="shared" si="96"/>
        <v>43497</v>
      </c>
      <c r="C2039">
        <v>2</v>
      </c>
      <c r="D2039">
        <f t="shared" si="97"/>
        <v>2019</v>
      </c>
      <c r="E2039" t="s">
        <v>451</v>
      </c>
      <c r="F2039" t="s">
        <v>335</v>
      </c>
      <c r="G2039" t="s">
        <v>37</v>
      </c>
      <c r="H2039" t="s">
        <v>423</v>
      </c>
      <c r="I2039" s="8">
        <v>1474</v>
      </c>
      <c r="J2039">
        <v>896</v>
      </c>
      <c r="K2039" s="8">
        <v>2370</v>
      </c>
      <c r="L2039" s="8">
        <v>318802</v>
      </c>
      <c r="M2039" s="8">
        <v>321172</v>
      </c>
    </row>
    <row r="2040" spans="1:13" x14ac:dyDescent="0.25">
      <c r="A2040">
        <v>0</v>
      </c>
      <c r="B2040" s="40">
        <f t="shared" si="96"/>
        <v>43497</v>
      </c>
      <c r="C2040">
        <v>2</v>
      </c>
      <c r="D2040">
        <f t="shared" si="97"/>
        <v>2019</v>
      </c>
      <c r="E2040" t="s">
        <v>451</v>
      </c>
      <c r="F2040" t="s">
        <v>335</v>
      </c>
      <c r="G2040" t="s">
        <v>37</v>
      </c>
      <c r="H2040" t="s">
        <v>424</v>
      </c>
      <c r="I2040">
        <v>0</v>
      </c>
      <c r="J2040">
        <v>0</v>
      </c>
      <c r="K2040">
        <v>0</v>
      </c>
      <c r="L2040" s="8">
        <v>82361</v>
      </c>
      <c r="M2040" s="8">
        <v>82361</v>
      </c>
    </row>
    <row r="2041" spans="1:13" x14ac:dyDescent="0.25">
      <c r="A2041">
        <v>0</v>
      </c>
      <c r="B2041" s="40">
        <f t="shared" si="96"/>
        <v>43497</v>
      </c>
      <c r="C2041">
        <v>2</v>
      </c>
      <c r="D2041">
        <f t="shared" si="97"/>
        <v>2019</v>
      </c>
      <c r="E2041" t="s">
        <v>451</v>
      </c>
      <c r="F2041" t="s">
        <v>44</v>
      </c>
      <c r="G2041" t="s">
        <v>37</v>
      </c>
      <c r="H2041" t="s">
        <v>423</v>
      </c>
      <c r="I2041">
        <v>2</v>
      </c>
      <c r="J2041">
        <v>2</v>
      </c>
      <c r="K2041">
        <v>4</v>
      </c>
      <c r="L2041" s="8">
        <v>2471</v>
      </c>
      <c r="M2041" s="8">
        <v>2475</v>
      </c>
    </row>
    <row r="2042" spans="1:13" x14ac:dyDescent="0.25">
      <c r="A2042">
        <v>0</v>
      </c>
      <c r="B2042" s="40">
        <f t="shared" si="96"/>
        <v>43497</v>
      </c>
      <c r="C2042">
        <v>2</v>
      </c>
      <c r="D2042">
        <f t="shared" si="97"/>
        <v>2019</v>
      </c>
      <c r="E2042" t="s">
        <v>451</v>
      </c>
      <c r="F2042" t="s">
        <v>44</v>
      </c>
      <c r="G2042" t="s">
        <v>37</v>
      </c>
      <c r="H2042" t="s">
        <v>424</v>
      </c>
      <c r="I2042">
        <v>0</v>
      </c>
      <c r="J2042">
        <v>0</v>
      </c>
      <c r="K2042">
        <v>0</v>
      </c>
      <c r="L2042" s="8">
        <v>1608</v>
      </c>
      <c r="M2042" s="8">
        <v>1608</v>
      </c>
    </row>
    <row r="2043" spans="1:13" x14ac:dyDescent="0.25">
      <c r="A2043">
        <v>0</v>
      </c>
      <c r="B2043" s="40">
        <f t="shared" si="96"/>
        <v>43497</v>
      </c>
      <c r="C2043">
        <v>2</v>
      </c>
      <c r="D2043">
        <f t="shared" si="97"/>
        <v>2019</v>
      </c>
      <c r="E2043" t="s">
        <v>451</v>
      </c>
      <c r="F2043" t="s">
        <v>336</v>
      </c>
      <c r="G2043" t="s">
        <v>37</v>
      </c>
      <c r="H2043" t="s">
        <v>423</v>
      </c>
      <c r="I2043">
        <v>95</v>
      </c>
      <c r="J2043">
        <v>113</v>
      </c>
      <c r="K2043">
        <v>208</v>
      </c>
      <c r="L2043" s="8">
        <v>73843</v>
      </c>
      <c r="M2043" s="8">
        <v>74051</v>
      </c>
    </row>
    <row r="2044" spans="1:13" x14ac:dyDescent="0.25">
      <c r="A2044">
        <v>0</v>
      </c>
      <c r="B2044" s="40">
        <f t="shared" si="96"/>
        <v>43497</v>
      </c>
      <c r="C2044">
        <v>2</v>
      </c>
      <c r="D2044">
        <f t="shared" si="97"/>
        <v>2019</v>
      </c>
      <c r="E2044" t="s">
        <v>451</v>
      </c>
      <c r="F2044" t="s">
        <v>336</v>
      </c>
      <c r="G2044" t="s">
        <v>37</v>
      </c>
      <c r="H2044" t="s">
        <v>424</v>
      </c>
      <c r="I2044">
        <v>0</v>
      </c>
      <c r="J2044">
        <v>0</v>
      </c>
      <c r="K2044">
        <v>0</v>
      </c>
      <c r="L2044" s="8">
        <v>29594</v>
      </c>
      <c r="M2044" s="8">
        <v>29594</v>
      </c>
    </row>
    <row r="2045" spans="1:13" x14ac:dyDescent="0.25">
      <c r="A2045">
        <v>0</v>
      </c>
      <c r="B2045" s="40">
        <f t="shared" si="96"/>
        <v>43497</v>
      </c>
      <c r="C2045">
        <v>2</v>
      </c>
      <c r="D2045">
        <f t="shared" si="97"/>
        <v>2019</v>
      </c>
      <c r="E2045" t="s">
        <v>451</v>
      </c>
      <c r="F2045" t="s">
        <v>125</v>
      </c>
      <c r="G2045" t="s">
        <v>37</v>
      </c>
      <c r="H2045" t="s">
        <v>423</v>
      </c>
      <c r="I2045">
        <v>58</v>
      </c>
      <c r="J2045">
        <v>31</v>
      </c>
      <c r="K2045">
        <v>89</v>
      </c>
      <c r="L2045" s="8">
        <v>28694</v>
      </c>
      <c r="M2045" s="8">
        <v>28783</v>
      </c>
    </row>
    <row r="2046" spans="1:13" x14ac:dyDescent="0.25">
      <c r="A2046">
        <v>0</v>
      </c>
      <c r="B2046" s="40">
        <f t="shared" si="96"/>
        <v>43497</v>
      </c>
      <c r="C2046">
        <v>2</v>
      </c>
      <c r="D2046">
        <f t="shared" si="97"/>
        <v>2019</v>
      </c>
      <c r="E2046" t="s">
        <v>451</v>
      </c>
      <c r="F2046" t="s">
        <v>125</v>
      </c>
      <c r="G2046" t="s">
        <v>37</v>
      </c>
      <c r="H2046" t="s">
        <v>424</v>
      </c>
      <c r="I2046">
        <v>0</v>
      </c>
      <c r="J2046">
        <v>0</v>
      </c>
      <c r="K2046">
        <v>0</v>
      </c>
      <c r="L2046" s="8">
        <v>12631</v>
      </c>
      <c r="M2046" s="8">
        <v>12631</v>
      </c>
    </row>
    <row r="2047" spans="1:13" x14ac:dyDescent="0.25">
      <c r="A2047">
        <v>1</v>
      </c>
      <c r="B2047" s="40">
        <f t="shared" si="96"/>
        <v>43497</v>
      </c>
      <c r="C2047">
        <v>2</v>
      </c>
      <c r="D2047">
        <f t="shared" si="97"/>
        <v>2019</v>
      </c>
      <c r="E2047" t="s">
        <v>451</v>
      </c>
      <c r="F2047" t="s">
        <v>337</v>
      </c>
      <c r="G2047" t="s">
        <v>37</v>
      </c>
      <c r="H2047" t="s">
        <v>423</v>
      </c>
      <c r="I2047">
        <v>3</v>
      </c>
      <c r="J2047">
        <v>2</v>
      </c>
      <c r="K2047">
        <v>5</v>
      </c>
      <c r="L2047" s="8">
        <v>4658</v>
      </c>
      <c r="M2047" s="8">
        <v>4663</v>
      </c>
    </row>
    <row r="2048" spans="1:13" x14ac:dyDescent="0.25">
      <c r="A2048">
        <v>1</v>
      </c>
      <c r="B2048" s="40">
        <f t="shared" si="96"/>
        <v>43497</v>
      </c>
      <c r="C2048">
        <v>2</v>
      </c>
      <c r="D2048">
        <f t="shared" si="97"/>
        <v>2019</v>
      </c>
      <c r="E2048" t="s">
        <v>451</v>
      </c>
      <c r="F2048" t="s">
        <v>337</v>
      </c>
      <c r="G2048" t="s">
        <v>37</v>
      </c>
      <c r="H2048" t="s">
        <v>424</v>
      </c>
      <c r="I2048">
        <v>0</v>
      </c>
      <c r="J2048">
        <v>0</v>
      </c>
      <c r="K2048">
        <v>0</v>
      </c>
      <c r="L2048" s="8">
        <v>3803</v>
      </c>
      <c r="M2048" s="8">
        <v>3803</v>
      </c>
    </row>
    <row r="2049" spans="1:13" x14ac:dyDescent="0.25">
      <c r="A2049">
        <v>0</v>
      </c>
      <c r="B2049" s="40">
        <f t="shared" si="96"/>
        <v>43497</v>
      </c>
      <c r="C2049">
        <v>2</v>
      </c>
      <c r="D2049">
        <f t="shared" si="97"/>
        <v>2019</v>
      </c>
      <c r="E2049" t="s">
        <v>451</v>
      </c>
      <c r="F2049" t="s">
        <v>105</v>
      </c>
      <c r="G2049" t="s">
        <v>37</v>
      </c>
      <c r="H2049" t="s">
        <v>423</v>
      </c>
      <c r="I2049">
        <v>66</v>
      </c>
      <c r="J2049">
        <v>65</v>
      </c>
      <c r="K2049">
        <v>131</v>
      </c>
      <c r="L2049" s="8">
        <v>60748</v>
      </c>
      <c r="M2049" s="8">
        <v>60879</v>
      </c>
    </row>
    <row r="2050" spans="1:13" x14ac:dyDescent="0.25">
      <c r="A2050">
        <v>0</v>
      </c>
      <c r="B2050" s="40">
        <f t="shared" si="96"/>
        <v>43497</v>
      </c>
      <c r="C2050">
        <v>2</v>
      </c>
      <c r="D2050">
        <f t="shared" si="97"/>
        <v>2019</v>
      </c>
      <c r="E2050" t="s">
        <v>451</v>
      </c>
      <c r="F2050" t="s">
        <v>105</v>
      </c>
      <c r="G2050" t="s">
        <v>37</v>
      </c>
      <c r="H2050" t="s">
        <v>424</v>
      </c>
      <c r="I2050">
        <v>0</v>
      </c>
      <c r="J2050">
        <v>0</v>
      </c>
      <c r="K2050">
        <v>0</v>
      </c>
      <c r="L2050" s="8">
        <v>19845</v>
      </c>
      <c r="M2050" s="8">
        <v>19845</v>
      </c>
    </row>
    <row r="2051" spans="1:13" x14ac:dyDescent="0.25">
      <c r="A2051">
        <v>0</v>
      </c>
      <c r="B2051" s="40">
        <f t="shared" si="96"/>
        <v>43497</v>
      </c>
      <c r="C2051">
        <v>2</v>
      </c>
      <c r="D2051">
        <f t="shared" si="97"/>
        <v>2019</v>
      </c>
      <c r="E2051" t="s">
        <v>451</v>
      </c>
      <c r="F2051" t="s">
        <v>338</v>
      </c>
      <c r="G2051" t="s">
        <v>37</v>
      </c>
      <c r="H2051" t="s">
        <v>423</v>
      </c>
      <c r="I2051">
        <v>1</v>
      </c>
      <c r="J2051">
        <v>1</v>
      </c>
      <c r="K2051">
        <v>2</v>
      </c>
      <c r="L2051" s="8">
        <v>1390</v>
      </c>
      <c r="M2051" s="8">
        <v>1392</v>
      </c>
    </row>
    <row r="2052" spans="1:13" x14ac:dyDescent="0.25">
      <c r="A2052">
        <v>0</v>
      </c>
      <c r="B2052" s="40">
        <f t="shared" si="96"/>
        <v>43497</v>
      </c>
      <c r="C2052">
        <v>2</v>
      </c>
      <c r="D2052">
        <f t="shared" si="97"/>
        <v>2019</v>
      </c>
      <c r="E2052" t="s">
        <v>451</v>
      </c>
      <c r="F2052" t="s">
        <v>338</v>
      </c>
      <c r="G2052" t="s">
        <v>37</v>
      </c>
      <c r="H2052" t="s">
        <v>424</v>
      </c>
      <c r="I2052">
        <v>0</v>
      </c>
      <c r="J2052">
        <v>0</v>
      </c>
      <c r="K2052">
        <v>0</v>
      </c>
      <c r="L2052" s="8">
        <v>1017</v>
      </c>
      <c r="M2052" s="8">
        <v>1017</v>
      </c>
    </row>
    <row r="2053" spans="1:13" x14ac:dyDescent="0.25">
      <c r="A2053">
        <v>0</v>
      </c>
      <c r="B2053" s="40">
        <f t="shared" si="96"/>
        <v>43497</v>
      </c>
      <c r="C2053">
        <v>2</v>
      </c>
      <c r="D2053">
        <f t="shared" si="97"/>
        <v>2019</v>
      </c>
      <c r="E2053" t="s">
        <v>451</v>
      </c>
      <c r="F2053" t="s">
        <v>339</v>
      </c>
      <c r="G2053" t="s">
        <v>37</v>
      </c>
      <c r="H2053" t="s">
        <v>423</v>
      </c>
      <c r="I2053">
        <v>43</v>
      </c>
      <c r="J2053">
        <v>64</v>
      </c>
      <c r="K2053">
        <v>107</v>
      </c>
      <c r="L2053" s="8">
        <v>66706</v>
      </c>
      <c r="M2053" s="8">
        <v>66813</v>
      </c>
    </row>
    <row r="2054" spans="1:13" x14ac:dyDescent="0.25">
      <c r="A2054">
        <v>0</v>
      </c>
      <c r="B2054" s="40">
        <f t="shared" si="96"/>
        <v>43497</v>
      </c>
      <c r="C2054">
        <v>2</v>
      </c>
      <c r="D2054">
        <f t="shared" si="97"/>
        <v>2019</v>
      </c>
      <c r="E2054" t="s">
        <v>451</v>
      </c>
      <c r="F2054" t="s">
        <v>339</v>
      </c>
      <c r="G2054" t="s">
        <v>37</v>
      </c>
      <c r="H2054" t="s">
        <v>424</v>
      </c>
      <c r="I2054">
        <v>0</v>
      </c>
      <c r="J2054">
        <v>0</v>
      </c>
      <c r="K2054">
        <v>0</v>
      </c>
      <c r="L2054" s="8">
        <v>27599</v>
      </c>
      <c r="M2054" s="8">
        <v>27599</v>
      </c>
    </row>
    <row r="2055" spans="1:13" x14ac:dyDescent="0.25">
      <c r="A2055">
        <v>0</v>
      </c>
      <c r="B2055" s="40">
        <f t="shared" si="96"/>
        <v>43497</v>
      </c>
      <c r="C2055">
        <v>2</v>
      </c>
      <c r="D2055">
        <f t="shared" si="97"/>
        <v>2019</v>
      </c>
      <c r="E2055" t="s">
        <v>451</v>
      </c>
      <c r="F2055" t="s">
        <v>425</v>
      </c>
      <c r="G2055" t="s">
        <v>37</v>
      </c>
      <c r="H2055" t="s">
        <v>423</v>
      </c>
      <c r="I2055">
        <v>89</v>
      </c>
      <c r="J2055">
        <v>94</v>
      </c>
      <c r="K2055">
        <v>183</v>
      </c>
      <c r="L2055" s="8">
        <v>49134</v>
      </c>
      <c r="M2055" s="8">
        <v>49317</v>
      </c>
    </row>
    <row r="2056" spans="1:13" x14ac:dyDescent="0.25">
      <c r="A2056">
        <v>0</v>
      </c>
      <c r="B2056" s="40">
        <f t="shared" si="96"/>
        <v>43497</v>
      </c>
      <c r="C2056">
        <v>2</v>
      </c>
      <c r="D2056">
        <f t="shared" si="97"/>
        <v>2019</v>
      </c>
      <c r="E2056" t="s">
        <v>451</v>
      </c>
      <c r="F2056" t="s">
        <v>425</v>
      </c>
      <c r="G2056" t="s">
        <v>37</v>
      </c>
      <c r="H2056" t="s">
        <v>424</v>
      </c>
      <c r="I2056">
        <v>0</v>
      </c>
      <c r="J2056">
        <v>0</v>
      </c>
      <c r="K2056">
        <v>0</v>
      </c>
      <c r="L2056" s="8">
        <v>21143</v>
      </c>
      <c r="M2056" s="8">
        <v>21143</v>
      </c>
    </row>
    <row r="2057" spans="1:13" x14ac:dyDescent="0.25">
      <c r="A2057">
        <v>0</v>
      </c>
      <c r="B2057" s="40">
        <f t="shared" si="96"/>
        <v>43497</v>
      </c>
      <c r="C2057">
        <v>2</v>
      </c>
      <c r="D2057">
        <f t="shared" si="97"/>
        <v>2019</v>
      </c>
      <c r="E2057" t="s">
        <v>451</v>
      </c>
      <c r="F2057" t="s">
        <v>341</v>
      </c>
      <c r="G2057" t="s">
        <v>37</v>
      </c>
      <c r="H2057" t="s">
        <v>423</v>
      </c>
      <c r="I2057">
        <v>321</v>
      </c>
      <c r="J2057">
        <v>260</v>
      </c>
      <c r="K2057">
        <v>581</v>
      </c>
      <c r="L2057" s="8">
        <v>65963</v>
      </c>
      <c r="M2057" s="8">
        <v>66544</v>
      </c>
    </row>
    <row r="2058" spans="1:13" x14ac:dyDescent="0.25">
      <c r="A2058">
        <v>0</v>
      </c>
      <c r="B2058" s="40">
        <f t="shared" si="96"/>
        <v>43497</v>
      </c>
      <c r="C2058">
        <v>2</v>
      </c>
      <c r="D2058">
        <f t="shared" si="97"/>
        <v>2019</v>
      </c>
      <c r="E2058" t="s">
        <v>451</v>
      </c>
      <c r="F2058" t="s">
        <v>341</v>
      </c>
      <c r="G2058" t="s">
        <v>37</v>
      </c>
      <c r="H2058" t="s">
        <v>424</v>
      </c>
      <c r="I2058">
        <v>0</v>
      </c>
      <c r="J2058">
        <v>0</v>
      </c>
      <c r="K2058">
        <v>0</v>
      </c>
      <c r="L2058" s="8">
        <v>22124</v>
      </c>
      <c r="M2058" s="8">
        <v>22124</v>
      </c>
    </row>
    <row r="2059" spans="1:13" x14ac:dyDescent="0.25">
      <c r="A2059">
        <v>0</v>
      </c>
      <c r="B2059" s="40">
        <f t="shared" si="96"/>
        <v>43497</v>
      </c>
      <c r="C2059">
        <v>2</v>
      </c>
      <c r="D2059">
        <f t="shared" si="97"/>
        <v>2019</v>
      </c>
      <c r="E2059" t="s">
        <v>451</v>
      </c>
      <c r="F2059" t="s">
        <v>126</v>
      </c>
      <c r="G2059" t="s">
        <v>37</v>
      </c>
      <c r="H2059" t="s">
        <v>423</v>
      </c>
      <c r="I2059">
        <v>195</v>
      </c>
      <c r="J2059">
        <v>129</v>
      </c>
      <c r="K2059">
        <v>324</v>
      </c>
      <c r="L2059" s="8">
        <v>25749</v>
      </c>
      <c r="M2059" s="8">
        <v>26073</v>
      </c>
    </row>
    <row r="2060" spans="1:13" x14ac:dyDescent="0.25">
      <c r="A2060">
        <v>0</v>
      </c>
      <c r="B2060" s="40">
        <f t="shared" si="96"/>
        <v>43497</v>
      </c>
      <c r="C2060">
        <v>2</v>
      </c>
      <c r="D2060">
        <f t="shared" si="97"/>
        <v>2019</v>
      </c>
      <c r="E2060" t="s">
        <v>451</v>
      </c>
      <c r="F2060" t="s">
        <v>126</v>
      </c>
      <c r="G2060" t="s">
        <v>37</v>
      </c>
      <c r="H2060" t="s">
        <v>424</v>
      </c>
      <c r="I2060">
        <v>0</v>
      </c>
      <c r="J2060">
        <v>0</v>
      </c>
      <c r="K2060">
        <v>0</v>
      </c>
      <c r="L2060" s="8">
        <v>9997</v>
      </c>
      <c r="M2060" s="8">
        <v>9997</v>
      </c>
    </row>
    <row r="2061" spans="1:13" x14ac:dyDescent="0.25">
      <c r="A2061">
        <v>0</v>
      </c>
      <c r="B2061" s="40">
        <f t="shared" si="96"/>
        <v>43497</v>
      </c>
      <c r="C2061">
        <v>2</v>
      </c>
      <c r="D2061">
        <f t="shared" si="97"/>
        <v>2019</v>
      </c>
      <c r="E2061" t="s">
        <v>451</v>
      </c>
      <c r="F2061" t="s">
        <v>342</v>
      </c>
      <c r="G2061" t="s">
        <v>37</v>
      </c>
      <c r="H2061" t="s">
        <v>423</v>
      </c>
      <c r="I2061" s="8">
        <v>17975</v>
      </c>
      <c r="J2061" s="8">
        <v>6920</v>
      </c>
      <c r="K2061" s="8">
        <v>24895</v>
      </c>
      <c r="L2061" s="8">
        <v>1392571</v>
      </c>
      <c r="M2061" s="8">
        <v>1417466</v>
      </c>
    </row>
    <row r="2062" spans="1:13" x14ac:dyDescent="0.25">
      <c r="A2062">
        <v>0</v>
      </c>
      <c r="B2062" s="40">
        <f t="shared" si="96"/>
        <v>43497</v>
      </c>
      <c r="C2062">
        <v>2</v>
      </c>
      <c r="D2062">
        <f t="shared" si="97"/>
        <v>2019</v>
      </c>
      <c r="E2062" t="s">
        <v>451</v>
      </c>
      <c r="F2062" t="s">
        <v>342</v>
      </c>
      <c r="G2062" t="s">
        <v>37</v>
      </c>
      <c r="H2062" t="s">
        <v>424</v>
      </c>
      <c r="I2062">
        <v>7</v>
      </c>
      <c r="J2062">
        <v>1</v>
      </c>
      <c r="K2062">
        <v>8</v>
      </c>
      <c r="L2062" s="8">
        <v>184814</v>
      </c>
      <c r="M2062" s="8">
        <v>184822</v>
      </c>
    </row>
    <row r="2063" spans="1:13" x14ac:dyDescent="0.25">
      <c r="A2063">
        <v>0</v>
      </c>
      <c r="B2063" s="40">
        <f t="shared" si="96"/>
        <v>43497</v>
      </c>
      <c r="C2063">
        <v>2</v>
      </c>
      <c r="D2063">
        <f t="shared" si="97"/>
        <v>2019</v>
      </c>
      <c r="E2063" t="s">
        <v>451</v>
      </c>
      <c r="F2063" t="s">
        <v>343</v>
      </c>
      <c r="G2063" t="s">
        <v>37</v>
      </c>
      <c r="H2063" t="s">
        <v>423</v>
      </c>
      <c r="I2063" s="8">
        <v>1090</v>
      </c>
      <c r="J2063">
        <v>598</v>
      </c>
      <c r="K2063" s="8">
        <v>1688</v>
      </c>
      <c r="L2063" s="8">
        <v>185572</v>
      </c>
      <c r="M2063" s="8">
        <v>187260</v>
      </c>
    </row>
    <row r="2064" spans="1:13" x14ac:dyDescent="0.25">
      <c r="A2064">
        <v>0</v>
      </c>
      <c r="B2064" s="40">
        <f t="shared" si="96"/>
        <v>43497</v>
      </c>
      <c r="C2064">
        <v>2</v>
      </c>
      <c r="D2064">
        <f t="shared" si="97"/>
        <v>2019</v>
      </c>
      <c r="E2064" t="s">
        <v>451</v>
      </c>
      <c r="F2064" t="s">
        <v>343</v>
      </c>
      <c r="G2064" t="s">
        <v>37</v>
      </c>
      <c r="H2064" t="s">
        <v>424</v>
      </c>
      <c r="I2064">
        <v>1</v>
      </c>
      <c r="J2064">
        <v>0</v>
      </c>
      <c r="K2064">
        <v>1</v>
      </c>
      <c r="L2064" s="8">
        <v>55465</v>
      </c>
      <c r="M2064" s="8">
        <v>55466</v>
      </c>
    </row>
    <row r="2065" spans="1:13" x14ac:dyDescent="0.25">
      <c r="A2065">
        <v>0</v>
      </c>
      <c r="B2065" s="40">
        <f t="shared" si="96"/>
        <v>43497</v>
      </c>
      <c r="C2065">
        <v>2</v>
      </c>
      <c r="D2065">
        <f t="shared" si="97"/>
        <v>2019</v>
      </c>
      <c r="E2065" t="s">
        <v>451</v>
      </c>
      <c r="F2065" t="s">
        <v>344</v>
      </c>
      <c r="G2065" t="s">
        <v>37</v>
      </c>
      <c r="H2065" t="s">
        <v>423</v>
      </c>
      <c r="I2065">
        <v>83</v>
      </c>
      <c r="J2065">
        <v>47</v>
      </c>
      <c r="K2065">
        <v>130</v>
      </c>
      <c r="L2065" s="8">
        <v>31021</v>
      </c>
      <c r="M2065" s="8">
        <v>31151</v>
      </c>
    </row>
    <row r="2066" spans="1:13" x14ac:dyDescent="0.25">
      <c r="A2066">
        <v>0</v>
      </c>
      <c r="B2066" s="40">
        <f t="shared" si="96"/>
        <v>43497</v>
      </c>
      <c r="C2066">
        <v>2</v>
      </c>
      <c r="D2066">
        <f t="shared" si="97"/>
        <v>2019</v>
      </c>
      <c r="E2066" t="s">
        <v>451</v>
      </c>
      <c r="F2066" t="s">
        <v>344</v>
      </c>
      <c r="G2066" t="s">
        <v>37</v>
      </c>
      <c r="H2066" t="s">
        <v>424</v>
      </c>
      <c r="I2066">
        <v>0</v>
      </c>
      <c r="J2066">
        <v>0</v>
      </c>
      <c r="K2066">
        <v>0</v>
      </c>
      <c r="L2066" s="8">
        <v>15101</v>
      </c>
      <c r="M2066" s="8">
        <v>15101</v>
      </c>
    </row>
    <row r="2067" spans="1:13" x14ac:dyDescent="0.25">
      <c r="A2067">
        <v>0</v>
      </c>
      <c r="B2067" s="40">
        <f t="shared" si="96"/>
        <v>43497</v>
      </c>
      <c r="C2067">
        <v>2</v>
      </c>
      <c r="D2067">
        <f t="shared" si="97"/>
        <v>2019</v>
      </c>
      <c r="E2067" t="s">
        <v>451</v>
      </c>
      <c r="F2067" t="s">
        <v>345</v>
      </c>
      <c r="G2067" t="s">
        <v>37</v>
      </c>
      <c r="H2067" t="s">
        <v>423</v>
      </c>
      <c r="I2067">
        <v>35</v>
      </c>
      <c r="J2067">
        <v>34</v>
      </c>
      <c r="K2067">
        <v>69</v>
      </c>
      <c r="L2067" s="8">
        <v>15940</v>
      </c>
      <c r="M2067" s="8">
        <v>16009</v>
      </c>
    </row>
    <row r="2068" spans="1:13" x14ac:dyDescent="0.25">
      <c r="A2068">
        <v>0</v>
      </c>
      <c r="B2068" s="40">
        <f t="shared" si="96"/>
        <v>43497</v>
      </c>
      <c r="C2068">
        <v>2</v>
      </c>
      <c r="D2068">
        <f t="shared" si="97"/>
        <v>2019</v>
      </c>
      <c r="E2068" t="s">
        <v>451</v>
      </c>
      <c r="F2068" t="s">
        <v>345</v>
      </c>
      <c r="G2068" t="s">
        <v>37</v>
      </c>
      <c r="H2068" t="s">
        <v>424</v>
      </c>
      <c r="I2068">
        <v>0</v>
      </c>
      <c r="J2068">
        <v>0</v>
      </c>
      <c r="K2068">
        <v>0</v>
      </c>
      <c r="L2068" s="8">
        <v>8558</v>
      </c>
      <c r="M2068" s="8">
        <v>8558</v>
      </c>
    </row>
    <row r="2069" spans="1:13" x14ac:dyDescent="0.25">
      <c r="A2069">
        <v>0</v>
      </c>
      <c r="B2069" s="40">
        <f t="shared" si="96"/>
        <v>43497</v>
      </c>
      <c r="C2069">
        <v>2</v>
      </c>
      <c r="D2069">
        <f t="shared" si="97"/>
        <v>2019</v>
      </c>
      <c r="E2069" t="s">
        <v>451</v>
      </c>
      <c r="F2069" t="s">
        <v>346</v>
      </c>
      <c r="G2069" t="s">
        <v>37</v>
      </c>
      <c r="H2069" t="s">
        <v>423</v>
      </c>
      <c r="I2069">
        <v>106</v>
      </c>
      <c r="J2069">
        <v>90</v>
      </c>
      <c r="K2069">
        <v>196</v>
      </c>
      <c r="L2069" s="8">
        <v>60290</v>
      </c>
      <c r="M2069" s="8">
        <v>60486</v>
      </c>
    </row>
    <row r="2070" spans="1:13" x14ac:dyDescent="0.25">
      <c r="A2070">
        <v>0</v>
      </c>
      <c r="B2070" s="40">
        <f t="shared" si="96"/>
        <v>43497</v>
      </c>
      <c r="C2070">
        <v>2</v>
      </c>
      <c r="D2070">
        <f t="shared" si="97"/>
        <v>2019</v>
      </c>
      <c r="E2070" t="s">
        <v>451</v>
      </c>
      <c r="F2070" t="s">
        <v>346</v>
      </c>
      <c r="G2070" t="s">
        <v>37</v>
      </c>
      <c r="H2070" t="s">
        <v>424</v>
      </c>
      <c r="I2070">
        <v>0</v>
      </c>
      <c r="J2070">
        <v>0</v>
      </c>
      <c r="K2070">
        <v>0</v>
      </c>
      <c r="L2070" s="8">
        <v>26907</v>
      </c>
      <c r="M2070" s="8">
        <v>26907</v>
      </c>
    </row>
    <row r="2071" spans="1:13" x14ac:dyDescent="0.25">
      <c r="A2071">
        <v>1</v>
      </c>
      <c r="B2071" s="40">
        <f t="shared" si="96"/>
        <v>43497</v>
      </c>
      <c r="C2071">
        <v>2</v>
      </c>
      <c r="D2071">
        <f t="shared" si="97"/>
        <v>2019</v>
      </c>
      <c r="E2071" t="s">
        <v>451</v>
      </c>
      <c r="F2071" t="s">
        <v>53</v>
      </c>
      <c r="G2071" t="s">
        <v>37</v>
      </c>
      <c r="H2071" t="s">
        <v>423</v>
      </c>
      <c r="I2071">
        <v>6</v>
      </c>
      <c r="J2071">
        <v>7</v>
      </c>
      <c r="K2071">
        <v>13</v>
      </c>
      <c r="L2071" s="8">
        <v>8143</v>
      </c>
      <c r="M2071" s="8">
        <v>8156</v>
      </c>
    </row>
    <row r="2072" spans="1:13" x14ac:dyDescent="0.25">
      <c r="A2072">
        <v>1</v>
      </c>
      <c r="B2072" s="40">
        <f t="shared" si="96"/>
        <v>43497</v>
      </c>
      <c r="C2072">
        <v>2</v>
      </c>
      <c r="D2072">
        <f t="shared" si="97"/>
        <v>2019</v>
      </c>
      <c r="E2072" t="s">
        <v>451</v>
      </c>
      <c r="F2072" t="s">
        <v>53</v>
      </c>
      <c r="G2072" t="s">
        <v>37</v>
      </c>
      <c r="H2072" t="s">
        <v>424</v>
      </c>
      <c r="I2072">
        <v>0</v>
      </c>
      <c r="J2072">
        <v>0</v>
      </c>
      <c r="K2072">
        <v>0</v>
      </c>
      <c r="L2072" s="8">
        <v>4873</v>
      </c>
      <c r="M2072" s="8">
        <v>4873</v>
      </c>
    </row>
    <row r="2073" spans="1:13" x14ac:dyDescent="0.25">
      <c r="A2073">
        <v>0</v>
      </c>
      <c r="B2073" s="40">
        <f t="shared" si="96"/>
        <v>43497</v>
      </c>
      <c r="C2073">
        <v>2</v>
      </c>
      <c r="D2073">
        <f t="shared" si="97"/>
        <v>2019</v>
      </c>
      <c r="E2073" t="s">
        <v>451</v>
      </c>
      <c r="F2073" t="s">
        <v>347</v>
      </c>
      <c r="G2073" t="s">
        <v>37</v>
      </c>
      <c r="H2073" t="s">
        <v>423</v>
      </c>
      <c r="I2073">
        <v>140</v>
      </c>
      <c r="J2073">
        <v>114</v>
      </c>
      <c r="K2073">
        <v>254</v>
      </c>
      <c r="L2073" s="8">
        <v>48586</v>
      </c>
      <c r="M2073" s="8">
        <v>48840</v>
      </c>
    </row>
    <row r="2074" spans="1:13" x14ac:dyDescent="0.25">
      <c r="A2074">
        <v>0</v>
      </c>
      <c r="B2074" s="40">
        <f t="shared" si="96"/>
        <v>43497</v>
      </c>
      <c r="C2074">
        <v>2</v>
      </c>
      <c r="D2074">
        <f t="shared" si="97"/>
        <v>2019</v>
      </c>
      <c r="E2074" t="s">
        <v>451</v>
      </c>
      <c r="F2074" t="s">
        <v>347</v>
      </c>
      <c r="G2074" t="s">
        <v>37</v>
      </c>
      <c r="H2074" t="s">
        <v>424</v>
      </c>
      <c r="I2074">
        <v>0</v>
      </c>
      <c r="J2074">
        <v>0</v>
      </c>
      <c r="K2074">
        <v>0</v>
      </c>
      <c r="L2074" s="8">
        <v>21239</v>
      </c>
      <c r="M2074" s="8">
        <v>21239</v>
      </c>
    </row>
    <row r="2075" spans="1:13" x14ac:dyDescent="0.25">
      <c r="A2075">
        <v>0</v>
      </c>
      <c r="B2075" s="40">
        <f t="shared" si="96"/>
        <v>43497</v>
      </c>
      <c r="C2075">
        <v>2</v>
      </c>
      <c r="D2075">
        <f t="shared" si="97"/>
        <v>2019</v>
      </c>
      <c r="E2075" t="s">
        <v>451</v>
      </c>
      <c r="F2075" t="s">
        <v>348</v>
      </c>
      <c r="G2075" t="s">
        <v>37</v>
      </c>
      <c r="H2075" t="s">
        <v>423</v>
      </c>
      <c r="I2075">
        <v>24</v>
      </c>
      <c r="J2075">
        <v>22</v>
      </c>
      <c r="K2075">
        <v>46</v>
      </c>
      <c r="L2075" s="8">
        <v>27292</v>
      </c>
      <c r="M2075" s="8">
        <v>27338</v>
      </c>
    </row>
    <row r="2076" spans="1:13" x14ac:dyDescent="0.25">
      <c r="A2076">
        <v>0</v>
      </c>
      <c r="B2076" s="40">
        <f t="shared" ref="B2076:B2139" si="98">DATE(D2076,C2076,1)</f>
        <v>43497</v>
      </c>
      <c r="C2076">
        <v>2</v>
      </c>
      <c r="D2076">
        <f t="shared" ref="D2076:D2139" si="99">VALUE(RIGHT(E2076,4))</f>
        <v>2019</v>
      </c>
      <c r="E2076" t="s">
        <v>451</v>
      </c>
      <c r="F2076" t="s">
        <v>348</v>
      </c>
      <c r="G2076" t="s">
        <v>37</v>
      </c>
      <c r="H2076" t="s">
        <v>424</v>
      </c>
      <c r="I2076">
        <v>0</v>
      </c>
      <c r="J2076">
        <v>0</v>
      </c>
      <c r="K2076">
        <v>0</v>
      </c>
      <c r="L2076" s="8">
        <v>17414</v>
      </c>
      <c r="M2076" s="8">
        <v>17414</v>
      </c>
    </row>
    <row r="2077" spans="1:13" x14ac:dyDescent="0.25">
      <c r="A2077">
        <v>0</v>
      </c>
      <c r="B2077" s="40">
        <f t="shared" si="98"/>
        <v>43497</v>
      </c>
      <c r="C2077">
        <v>2</v>
      </c>
      <c r="D2077">
        <f t="shared" si="99"/>
        <v>2019</v>
      </c>
      <c r="E2077" t="s">
        <v>451</v>
      </c>
      <c r="F2077" t="s">
        <v>349</v>
      </c>
      <c r="G2077" t="s">
        <v>37</v>
      </c>
      <c r="H2077" t="s">
        <v>423</v>
      </c>
      <c r="I2077">
        <v>35</v>
      </c>
      <c r="J2077">
        <v>27</v>
      </c>
      <c r="K2077">
        <v>62</v>
      </c>
      <c r="L2077" s="8">
        <v>16415</v>
      </c>
      <c r="M2077" s="8">
        <v>16477</v>
      </c>
    </row>
    <row r="2078" spans="1:13" x14ac:dyDescent="0.25">
      <c r="A2078">
        <v>0</v>
      </c>
      <c r="B2078" s="40">
        <f t="shared" si="98"/>
        <v>43497</v>
      </c>
      <c r="C2078">
        <v>2</v>
      </c>
      <c r="D2078">
        <f t="shared" si="99"/>
        <v>2019</v>
      </c>
      <c r="E2078" t="s">
        <v>451</v>
      </c>
      <c r="F2078" t="s">
        <v>349</v>
      </c>
      <c r="G2078" t="s">
        <v>37</v>
      </c>
      <c r="H2078" t="s">
        <v>424</v>
      </c>
      <c r="I2078">
        <v>0</v>
      </c>
      <c r="J2078">
        <v>0</v>
      </c>
      <c r="K2078">
        <v>0</v>
      </c>
      <c r="L2078" s="8">
        <v>7973</v>
      </c>
      <c r="M2078" s="8">
        <v>7973</v>
      </c>
    </row>
    <row r="2079" spans="1:13" x14ac:dyDescent="0.25">
      <c r="A2079">
        <v>0</v>
      </c>
      <c r="B2079" s="40">
        <f t="shared" si="98"/>
        <v>43497</v>
      </c>
      <c r="C2079">
        <v>2</v>
      </c>
      <c r="D2079">
        <f t="shared" si="99"/>
        <v>2019</v>
      </c>
      <c r="E2079" t="s">
        <v>451</v>
      </c>
      <c r="F2079" t="s">
        <v>426</v>
      </c>
      <c r="G2079" t="s">
        <v>37</v>
      </c>
      <c r="H2079" t="s">
        <v>423</v>
      </c>
      <c r="I2079">
        <v>6</v>
      </c>
      <c r="J2079">
        <v>5</v>
      </c>
      <c r="K2079">
        <v>11</v>
      </c>
      <c r="L2079" s="8">
        <v>9871</v>
      </c>
      <c r="M2079" s="8">
        <v>9882</v>
      </c>
    </row>
    <row r="2080" spans="1:13" x14ac:dyDescent="0.25">
      <c r="A2080">
        <v>0</v>
      </c>
      <c r="B2080" s="40">
        <f t="shared" si="98"/>
        <v>43497</v>
      </c>
      <c r="C2080">
        <v>2</v>
      </c>
      <c r="D2080">
        <f t="shared" si="99"/>
        <v>2019</v>
      </c>
      <c r="E2080" t="s">
        <v>451</v>
      </c>
      <c r="F2080" t="s">
        <v>426</v>
      </c>
      <c r="G2080" t="s">
        <v>37</v>
      </c>
      <c r="H2080" t="s">
        <v>424</v>
      </c>
      <c r="I2080">
        <v>0</v>
      </c>
      <c r="J2080">
        <v>0</v>
      </c>
      <c r="K2080">
        <v>0</v>
      </c>
      <c r="L2080" s="8">
        <v>6006</v>
      </c>
      <c r="M2080" s="8">
        <v>6006</v>
      </c>
    </row>
    <row r="2081" spans="1:13" x14ac:dyDescent="0.25">
      <c r="A2081">
        <v>0</v>
      </c>
      <c r="B2081" s="40">
        <f t="shared" si="98"/>
        <v>43497</v>
      </c>
      <c r="C2081">
        <v>2</v>
      </c>
      <c r="D2081">
        <f t="shared" si="99"/>
        <v>2019</v>
      </c>
      <c r="E2081" t="s">
        <v>451</v>
      </c>
      <c r="F2081" t="s">
        <v>350</v>
      </c>
      <c r="G2081" t="s">
        <v>37</v>
      </c>
      <c r="H2081" t="s">
        <v>423</v>
      </c>
      <c r="I2081" s="8">
        <v>1879</v>
      </c>
      <c r="J2081" s="8">
        <v>1528</v>
      </c>
      <c r="K2081" s="8">
        <v>3407</v>
      </c>
      <c r="L2081" s="8">
        <v>557988</v>
      </c>
      <c r="M2081" s="8">
        <v>561395</v>
      </c>
    </row>
    <row r="2082" spans="1:13" x14ac:dyDescent="0.25">
      <c r="A2082">
        <v>0</v>
      </c>
      <c r="B2082" s="40">
        <f t="shared" si="98"/>
        <v>43497</v>
      </c>
      <c r="C2082">
        <v>2</v>
      </c>
      <c r="D2082">
        <f t="shared" si="99"/>
        <v>2019</v>
      </c>
      <c r="E2082" t="s">
        <v>451</v>
      </c>
      <c r="F2082" t="s">
        <v>350</v>
      </c>
      <c r="G2082" t="s">
        <v>37</v>
      </c>
      <c r="H2082" t="s">
        <v>424</v>
      </c>
      <c r="I2082">
        <v>0</v>
      </c>
      <c r="J2082">
        <v>0</v>
      </c>
      <c r="K2082">
        <v>0</v>
      </c>
      <c r="L2082" s="8">
        <v>144618</v>
      </c>
      <c r="M2082" s="8">
        <v>144618</v>
      </c>
    </row>
    <row r="2083" spans="1:13" x14ac:dyDescent="0.25">
      <c r="A2083">
        <v>0</v>
      </c>
      <c r="B2083" s="40">
        <f t="shared" si="98"/>
        <v>43497</v>
      </c>
      <c r="C2083">
        <v>2</v>
      </c>
      <c r="D2083">
        <f t="shared" si="99"/>
        <v>2019</v>
      </c>
      <c r="E2083" t="s">
        <v>451</v>
      </c>
      <c r="F2083" t="s">
        <v>41</v>
      </c>
      <c r="G2083" t="s">
        <v>37</v>
      </c>
      <c r="H2083" t="s">
        <v>423</v>
      </c>
      <c r="I2083">
        <v>207</v>
      </c>
      <c r="J2083">
        <v>73</v>
      </c>
      <c r="K2083">
        <v>280</v>
      </c>
      <c r="L2083" s="8">
        <v>14852</v>
      </c>
      <c r="M2083" s="8">
        <v>15132</v>
      </c>
    </row>
    <row r="2084" spans="1:13" x14ac:dyDescent="0.25">
      <c r="A2084">
        <v>0</v>
      </c>
      <c r="B2084" s="40">
        <f t="shared" si="98"/>
        <v>43497</v>
      </c>
      <c r="C2084">
        <v>2</v>
      </c>
      <c r="D2084">
        <f t="shared" si="99"/>
        <v>2019</v>
      </c>
      <c r="E2084" t="s">
        <v>451</v>
      </c>
      <c r="F2084" t="s">
        <v>41</v>
      </c>
      <c r="G2084" t="s">
        <v>37</v>
      </c>
      <c r="H2084" t="s">
        <v>424</v>
      </c>
      <c r="I2084">
        <v>0</v>
      </c>
      <c r="J2084">
        <v>0</v>
      </c>
      <c r="K2084">
        <v>0</v>
      </c>
      <c r="L2084" s="8">
        <v>6016</v>
      </c>
      <c r="M2084" s="8">
        <v>6016</v>
      </c>
    </row>
    <row r="2085" spans="1:13" x14ac:dyDescent="0.25">
      <c r="A2085">
        <v>0</v>
      </c>
      <c r="B2085" s="40">
        <f t="shared" si="98"/>
        <v>43497</v>
      </c>
      <c r="C2085">
        <v>2</v>
      </c>
      <c r="D2085">
        <f t="shared" si="99"/>
        <v>2019</v>
      </c>
      <c r="E2085" t="s">
        <v>451</v>
      </c>
      <c r="F2085" t="s">
        <v>351</v>
      </c>
      <c r="G2085" t="s">
        <v>37</v>
      </c>
      <c r="H2085" t="s">
        <v>423</v>
      </c>
      <c r="I2085">
        <v>328</v>
      </c>
      <c r="J2085">
        <v>204</v>
      </c>
      <c r="K2085">
        <v>532</v>
      </c>
      <c r="L2085" s="8">
        <v>93951</v>
      </c>
      <c r="M2085" s="8">
        <v>94483</v>
      </c>
    </row>
    <row r="2086" spans="1:13" x14ac:dyDescent="0.25">
      <c r="A2086">
        <v>0</v>
      </c>
      <c r="B2086" s="40">
        <f t="shared" si="98"/>
        <v>43497</v>
      </c>
      <c r="C2086">
        <v>2</v>
      </c>
      <c r="D2086">
        <f t="shared" si="99"/>
        <v>2019</v>
      </c>
      <c r="E2086" t="s">
        <v>451</v>
      </c>
      <c r="F2086" t="s">
        <v>351</v>
      </c>
      <c r="G2086" t="s">
        <v>37</v>
      </c>
      <c r="H2086" t="s">
        <v>424</v>
      </c>
      <c r="I2086">
        <v>1</v>
      </c>
      <c r="J2086">
        <v>0</v>
      </c>
      <c r="K2086">
        <v>1</v>
      </c>
      <c r="L2086" s="8">
        <v>33412</v>
      </c>
      <c r="M2086" s="8">
        <v>33413</v>
      </c>
    </row>
    <row r="2087" spans="1:13" x14ac:dyDescent="0.25">
      <c r="A2087">
        <v>0</v>
      </c>
      <c r="B2087" s="40">
        <f t="shared" si="98"/>
        <v>43497</v>
      </c>
      <c r="C2087">
        <v>2</v>
      </c>
      <c r="D2087">
        <f t="shared" si="99"/>
        <v>2019</v>
      </c>
      <c r="E2087" t="s">
        <v>451</v>
      </c>
      <c r="F2087" t="s">
        <v>352</v>
      </c>
      <c r="G2087" t="s">
        <v>37</v>
      </c>
      <c r="H2087" t="s">
        <v>423</v>
      </c>
      <c r="I2087">
        <v>23</v>
      </c>
      <c r="J2087">
        <v>16</v>
      </c>
      <c r="K2087">
        <v>39</v>
      </c>
      <c r="L2087" s="8">
        <v>8982</v>
      </c>
      <c r="M2087" s="8">
        <v>9021</v>
      </c>
    </row>
    <row r="2088" spans="1:13" x14ac:dyDescent="0.25">
      <c r="A2088">
        <v>0</v>
      </c>
      <c r="B2088" s="40">
        <f t="shared" si="98"/>
        <v>43497</v>
      </c>
      <c r="C2088">
        <v>2</v>
      </c>
      <c r="D2088">
        <f t="shared" si="99"/>
        <v>2019</v>
      </c>
      <c r="E2088" t="s">
        <v>451</v>
      </c>
      <c r="F2088" t="s">
        <v>352</v>
      </c>
      <c r="G2088" t="s">
        <v>37</v>
      </c>
      <c r="H2088" t="s">
        <v>424</v>
      </c>
      <c r="I2088">
        <v>0</v>
      </c>
      <c r="J2088">
        <v>0</v>
      </c>
      <c r="K2088">
        <v>0</v>
      </c>
      <c r="L2088" s="8">
        <v>4167</v>
      </c>
      <c r="M2088" s="8">
        <v>4167</v>
      </c>
    </row>
    <row r="2089" spans="1:13" x14ac:dyDescent="0.25">
      <c r="A2089">
        <v>0</v>
      </c>
      <c r="B2089" s="40">
        <f t="shared" si="98"/>
        <v>43497</v>
      </c>
      <c r="C2089">
        <v>2</v>
      </c>
      <c r="D2089">
        <f t="shared" si="99"/>
        <v>2019</v>
      </c>
      <c r="E2089" t="s">
        <v>451</v>
      </c>
      <c r="F2089" t="s">
        <v>146</v>
      </c>
      <c r="G2089" t="s">
        <v>37</v>
      </c>
      <c r="H2089" t="s">
        <v>423</v>
      </c>
      <c r="I2089" s="8">
        <v>3321</v>
      </c>
      <c r="J2089" s="8">
        <v>1620</v>
      </c>
      <c r="K2089" s="8">
        <v>4941</v>
      </c>
      <c r="L2089" s="8">
        <v>541082</v>
      </c>
      <c r="M2089" s="8">
        <v>546023</v>
      </c>
    </row>
    <row r="2090" spans="1:13" x14ac:dyDescent="0.25">
      <c r="A2090">
        <v>0</v>
      </c>
      <c r="B2090" s="40">
        <f t="shared" si="98"/>
        <v>43497</v>
      </c>
      <c r="C2090">
        <v>2</v>
      </c>
      <c r="D2090">
        <f t="shared" si="99"/>
        <v>2019</v>
      </c>
      <c r="E2090" t="s">
        <v>451</v>
      </c>
      <c r="F2090" t="s">
        <v>146</v>
      </c>
      <c r="G2090" t="s">
        <v>37</v>
      </c>
      <c r="H2090" t="s">
        <v>424</v>
      </c>
      <c r="I2090">
        <v>1</v>
      </c>
      <c r="J2090">
        <v>0</v>
      </c>
      <c r="K2090">
        <v>1</v>
      </c>
      <c r="L2090" s="8">
        <v>125906</v>
      </c>
      <c r="M2090" s="8">
        <v>125907</v>
      </c>
    </row>
    <row r="2091" spans="1:13" x14ac:dyDescent="0.25">
      <c r="A2091">
        <v>1</v>
      </c>
      <c r="B2091" s="40">
        <f t="shared" si="98"/>
        <v>43497</v>
      </c>
      <c r="C2091">
        <v>2</v>
      </c>
      <c r="D2091">
        <f t="shared" si="99"/>
        <v>2019</v>
      </c>
      <c r="E2091" t="s">
        <v>451</v>
      </c>
      <c r="F2091" t="s">
        <v>42</v>
      </c>
      <c r="G2091" t="s">
        <v>37</v>
      </c>
      <c r="H2091" t="s">
        <v>423</v>
      </c>
      <c r="I2091">
        <v>541</v>
      </c>
      <c r="J2091">
        <v>419</v>
      </c>
      <c r="K2091">
        <v>960</v>
      </c>
      <c r="L2091" s="8">
        <v>317602</v>
      </c>
      <c r="M2091" s="8">
        <v>318562</v>
      </c>
    </row>
    <row r="2092" spans="1:13" x14ac:dyDescent="0.25">
      <c r="A2092">
        <v>1</v>
      </c>
      <c r="B2092" s="40">
        <f t="shared" si="98"/>
        <v>43497</v>
      </c>
      <c r="C2092">
        <v>2</v>
      </c>
      <c r="D2092">
        <f t="shared" si="99"/>
        <v>2019</v>
      </c>
      <c r="E2092" t="s">
        <v>451</v>
      </c>
      <c r="F2092" t="s">
        <v>42</v>
      </c>
      <c r="G2092" t="s">
        <v>37</v>
      </c>
      <c r="H2092" t="s">
        <v>424</v>
      </c>
      <c r="I2092">
        <v>1</v>
      </c>
      <c r="J2092">
        <v>0</v>
      </c>
      <c r="K2092">
        <v>1</v>
      </c>
      <c r="L2092" s="8">
        <v>98084</v>
      </c>
      <c r="M2092" s="8">
        <v>98085</v>
      </c>
    </row>
    <row r="2093" spans="1:13" x14ac:dyDescent="0.25">
      <c r="A2093">
        <v>1</v>
      </c>
      <c r="B2093" s="40">
        <f t="shared" si="98"/>
        <v>43497</v>
      </c>
      <c r="C2093">
        <v>2</v>
      </c>
      <c r="D2093">
        <f t="shared" si="99"/>
        <v>2019</v>
      </c>
      <c r="E2093" t="s">
        <v>451</v>
      </c>
      <c r="F2093" t="s">
        <v>353</v>
      </c>
      <c r="G2093" t="s">
        <v>37</v>
      </c>
      <c r="H2093" t="s">
        <v>423</v>
      </c>
      <c r="I2093">
        <v>20</v>
      </c>
      <c r="J2093">
        <v>36</v>
      </c>
      <c r="K2093">
        <v>56</v>
      </c>
      <c r="L2093" s="8">
        <v>32660</v>
      </c>
      <c r="M2093" s="8">
        <v>32716</v>
      </c>
    </row>
    <row r="2094" spans="1:13" x14ac:dyDescent="0.25">
      <c r="A2094">
        <v>1</v>
      </c>
      <c r="B2094" s="40">
        <f t="shared" si="98"/>
        <v>43497</v>
      </c>
      <c r="C2094">
        <v>2</v>
      </c>
      <c r="D2094">
        <f t="shared" si="99"/>
        <v>2019</v>
      </c>
      <c r="E2094" t="s">
        <v>451</v>
      </c>
      <c r="F2094" t="s">
        <v>353</v>
      </c>
      <c r="G2094" t="s">
        <v>37</v>
      </c>
      <c r="H2094" t="s">
        <v>424</v>
      </c>
      <c r="I2094">
        <v>0</v>
      </c>
      <c r="J2094">
        <v>0</v>
      </c>
      <c r="K2094">
        <v>0</v>
      </c>
      <c r="L2094" s="8">
        <v>19640</v>
      </c>
      <c r="M2094" s="8">
        <v>19640</v>
      </c>
    </row>
    <row r="2095" spans="1:13" x14ac:dyDescent="0.25">
      <c r="A2095">
        <v>0</v>
      </c>
      <c r="B2095" s="40">
        <f t="shared" si="98"/>
        <v>43497</v>
      </c>
      <c r="C2095">
        <v>2</v>
      </c>
      <c r="D2095">
        <f t="shared" si="99"/>
        <v>2019</v>
      </c>
      <c r="E2095" t="s">
        <v>451</v>
      </c>
      <c r="F2095" t="s">
        <v>354</v>
      </c>
      <c r="G2095" t="s">
        <v>37</v>
      </c>
      <c r="H2095" t="s">
        <v>423</v>
      </c>
      <c r="I2095">
        <v>907</v>
      </c>
      <c r="J2095">
        <v>636</v>
      </c>
      <c r="K2095" s="8">
        <v>1543</v>
      </c>
      <c r="L2095" s="8">
        <v>201509</v>
      </c>
      <c r="M2095" s="8">
        <v>203052</v>
      </c>
    </row>
    <row r="2096" spans="1:13" x14ac:dyDescent="0.25">
      <c r="A2096">
        <v>0</v>
      </c>
      <c r="B2096" s="40">
        <f t="shared" si="98"/>
        <v>43497</v>
      </c>
      <c r="C2096">
        <v>2</v>
      </c>
      <c r="D2096">
        <f t="shared" si="99"/>
        <v>2019</v>
      </c>
      <c r="E2096" t="s">
        <v>451</v>
      </c>
      <c r="F2096" t="s">
        <v>354</v>
      </c>
      <c r="G2096" t="s">
        <v>37</v>
      </c>
      <c r="H2096" t="s">
        <v>424</v>
      </c>
      <c r="I2096">
        <v>0</v>
      </c>
      <c r="J2096">
        <v>0</v>
      </c>
      <c r="K2096">
        <v>0</v>
      </c>
      <c r="L2096" s="8">
        <v>56852</v>
      </c>
      <c r="M2096" s="8">
        <v>56852</v>
      </c>
    </row>
    <row r="2097" spans="1:13" x14ac:dyDescent="0.25">
      <c r="A2097">
        <v>0</v>
      </c>
      <c r="B2097" s="40">
        <f t="shared" si="98"/>
        <v>43497</v>
      </c>
      <c r="C2097">
        <v>2</v>
      </c>
      <c r="D2097">
        <f t="shared" si="99"/>
        <v>2019</v>
      </c>
      <c r="E2097" t="s">
        <v>451</v>
      </c>
      <c r="F2097" t="s">
        <v>355</v>
      </c>
      <c r="G2097" t="s">
        <v>37</v>
      </c>
      <c r="H2097" t="s">
        <v>423</v>
      </c>
      <c r="I2097">
        <v>3</v>
      </c>
      <c r="J2097">
        <v>2</v>
      </c>
      <c r="K2097">
        <v>5</v>
      </c>
      <c r="L2097" s="8">
        <v>3100</v>
      </c>
      <c r="M2097" s="8">
        <v>3105</v>
      </c>
    </row>
    <row r="2098" spans="1:13" x14ac:dyDescent="0.25">
      <c r="A2098">
        <v>0</v>
      </c>
      <c r="B2098" s="40">
        <f t="shared" si="98"/>
        <v>43497</v>
      </c>
      <c r="C2098">
        <v>2</v>
      </c>
      <c r="D2098">
        <f t="shared" si="99"/>
        <v>2019</v>
      </c>
      <c r="E2098" t="s">
        <v>451</v>
      </c>
      <c r="F2098" t="s">
        <v>355</v>
      </c>
      <c r="G2098" t="s">
        <v>37</v>
      </c>
      <c r="H2098" t="s">
        <v>424</v>
      </c>
      <c r="I2098">
        <v>0</v>
      </c>
      <c r="J2098">
        <v>0</v>
      </c>
      <c r="K2098">
        <v>0</v>
      </c>
      <c r="L2098" s="8">
        <v>1795</v>
      </c>
      <c r="M2098" s="8">
        <v>1795</v>
      </c>
    </row>
    <row r="2099" spans="1:13" x14ac:dyDescent="0.25">
      <c r="A2099">
        <v>0</v>
      </c>
      <c r="B2099" s="40">
        <f t="shared" si="98"/>
        <v>43497</v>
      </c>
      <c r="C2099">
        <v>2</v>
      </c>
      <c r="D2099">
        <f t="shared" si="99"/>
        <v>2019</v>
      </c>
      <c r="E2099" t="s">
        <v>451</v>
      </c>
      <c r="F2099" t="s">
        <v>59</v>
      </c>
      <c r="G2099" t="s">
        <v>37</v>
      </c>
      <c r="H2099" t="s">
        <v>423</v>
      </c>
      <c r="I2099">
        <v>48</v>
      </c>
      <c r="J2099">
        <v>53</v>
      </c>
      <c r="K2099">
        <v>101</v>
      </c>
      <c r="L2099" s="8">
        <v>36939</v>
      </c>
      <c r="M2099" s="8">
        <v>37040</v>
      </c>
    </row>
    <row r="2100" spans="1:13" x14ac:dyDescent="0.25">
      <c r="A2100">
        <v>0</v>
      </c>
      <c r="B2100" s="40">
        <f t="shared" si="98"/>
        <v>43497</v>
      </c>
      <c r="C2100">
        <v>2</v>
      </c>
      <c r="D2100">
        <f t="shared" si="99"/>
        <v>2019</v>
      </c>
      <c r="E2100" t="s">
        <v>451</v>
      </c>
      <c r="F2100" t="s">
        <v>59</v>
      </c>
      <c r="G2100" t="s">
        <v>37</v>
      </c>
      <c r="H2100" t="s">
        <v>424</v>
      </c>
      <c r="I2100">
        <v>0</v>
      </c>
      <c r="J2100">
        <v>0</v>
      </c>
      <c r="K2100">
        <v>0</v>
      </c>
      <c r="L2100" s="8">
        <v>13978</v>
      </c>
      <c r="M2100" s="8">
        <v>13978</v>
      </c>
    </row>
    <row r="2101" spans="1:13" x14ac:dyDescent="0.25">
      <c r="A2101">
        <v>0</v>
      </c>
      <c r="B2101" s="40">
        <f t="shared" si="98"/>
        <v>43497</v>
      </c>
      <c r="C2101">
        <v>2</v>
      </c>
      <c r="D2101">
        <f t="shared" si="99"/>
        <v>2019</v>
      </c>
      <c r="E2101" t="s">
        <v>451</v>
      </c>
      <c r="F2101" t="s">
        <v>356</v>
      </c>
      <c r="G2101" t="s">
        <v>37</v>
      </c>
      <c r="H2101" t="s">
        <v>423</v>
      </c>
      <c r="I2101">
        <v>855</v>
      </c>
      <c r="J2101">
        <v>401</v>
      </c>
      <c r="K2101" s="8">
        <v>1256</v>
      </c>
      <c r="L2101" s="8">
        <v>152505</v>
      </c>
      <c r="M2101" s="8">
        <v>153761</v>
      </c>
    </row>
    <row r="2102" spans="1:13" x14ac:dyDescent="0.25">
      <c r="A2102">
        <v>0</v>
      </c>
      <c r="B2102" s="40">
        <f t="shared" si="98"/>
        <v>43497</v>
      </c>
      <c r="C2102">
        <v>2</v>
      </c>
      <c r="D2102">
        <f t="shared" si="99"/>
        <v>2019</v>
      </c>
      <c r="E2102" t="s">
        <v>451</v>
      </c>
      <c r="F2102" t="s">
        <v>356</v>
      </c>
      <c r="G2102" t="s">
        <v>37</v>
      </c>
      <c r="H2102" t="s">
        <v>424</v>
      </c>
      <c r="I2102">
        <v>1</v>
      </c>
      <c r="J2102">
        <v>0</v>
      </c>
      <c r="K2102">
        <v>1</v>
      </c>
      <c r="L2102" s="8">
        <v>43921</v>
      </c>
      <c r="M2102" s="8">
        <v>43922</v>
      </c>
    </row>
    <row r="2103" spans="1:13" x14ac:dyDescent="0.25">
      <c r="A2103">
        <v>1</v>
      </c>
      <c r="B2103" s="40">
        <f t="shared" si="98"/>
        <v>43497</v>
      </c>
      <c r="C2103">
        <v>2</v>
      </c>
      <c r="D2103">
        <f t="shared" si="99"/>
        <v>2019</v>
      </c>
      <c r="E2103" t="s">
        <v>451</v>
      </c>
      <c r="F2103" t="s">
        <v>357</v>
      </c>
      <c r="G2103" t="s">
        <v>37</v>
      </c>
      <c r="H2103" t="s">
        <v>423</v>
      </c>
      <c r="I2103">
        <v>25</v>
      </c>
      <c r="J2103">
        <v>43</v>
      </c>
      <c r="K2103">
        <v>68</v>
      </c>
      <c r="L2103" s="8">
        <v>23291</v>
      </c>
      <c r="M2103" s="8">
        <v>23359</v>
      </c>
    </row>
    <row r="2104" spans="1:13" x14ac:dyDescent="0.25">
      <c r="A2104">
        <v>1</v>
      </c>
      <c r="B2104" s="40">
        <f t="shared" si="98"/>
        <v>43497</v>
      </c>
      <c r="C2104">
        <v>2</v>
      </c>
      <c r="D2104">
        <f t="shared" si="99"/>
        <v>2019</v>
      </c>
      <c r="E2104" t="s">
        <v>451</v>
      </c>
      <c r="F2104" t="s">
        <v>357</v>
      </c>
      <c r="G2104" t="s">
        <v>37</v>
      </c>
      <c r="H2104" t="s">
        <v>424</v>
      </c>
      <c r="I2104">
        <v>0</v>
      </c>
      <c r="J2104">
        <v>0</v>
      </c>
      <c r="K2104">
        <v>0</v>
      </c>
      <c r="L2104" s="8">
        <v>8761</v>
      </c>
      <c r="M2104" s="8">
        <v>8761</v>
      </c>
    </row>
    <row r="2105" spans="1:13" x14ac:dyDescent="0.25">
      <c r="A2105">
        <v>0</v>
      </c>
      <c r="B2105" s="40">
        <f t="shared" si="98"/>
        <v>43497</v>
      </c>
      <c r="C2105">
        <v>2</v>
      </c>
      <c r="D2105">
        <f t="shared" si="99"/>
        <v>2019</v>
      </c>
      <c r="E2105" t="s">
        <v>451</v>
      </c>
      <c r="F2105" t="s">
        <v>56</v>
      </c>
      <c r="G2105" t="s">
        <v>37</v>
      </c>
      <c r="H2105" t="s">
        <v>423</v>
      </c>
      <c r="I2105">
        <v>99</v>
      </c>
      <c r="J2105">
        <v>108</v>
      </c>
      <c r="K2105">
        <v>207</v>
      </c>
      <c r="L2105" s="8">
        <v>168533</v>
      </c>
      <c r="M2105" s="8">
        <v>168740</v>
      </c>
    </row>
    <row r="2106" spans="1:13" x14ac:dyDescent="0.25">
      <c r="A2106">
        <v>0</v>
      </c>
      <c r="B2106" s="40">
        <f t="shared" si="98"/>
        <v>43497</v>
      </c>
      <c r="C2106">
        <v>2</v>
      </c>
      <c r="D2106">
        <f t="shared" si="99"/>
        <v>2019</v>
      </c>
      <c r="E2106" t="s">
        <v>451</v>
      </c>
      <c r="F2106" t="s">
        <v>56</v>
      </c>
      <c r="G2106" t="s">
        <v>37</v>
      </c>
      <c r="H2106" t="s">
        <v>424</v>
      </c>
      <c r="I2106">
        <v>0</v>
      </c>
      <c r="J2106">
        <v>0</v>
      </c>
      <c r="K2106">
        <v>0</v>
      </c>
      <c r="L2106" s="8">
        <v>61005</v>
      </c>
      <c r="M2106" s="8">
        <v>61005</v>
      </c>
    </row>
    <row r="2107" spans="1:13" x14ac:dyDescent="0.25">
      <c r="A2107">
        <v>0</v>
      </c>
      <c r="B2107" s="40">
        <f t="shared" si="98"/>
        <v>43525</v>
      </c>
      <c r="C2107">
        <v>3</v>
      </c>
      <c r="D2107">
        <f t="shared" si="99"/>
        <v>2019</v>
      </c>
      <c r="E2107" t="s">
        <v>452</v>
      </c>
      <c r="F2107" t="s">
        <v>422</v>
      </c>
      <c r="G2107" t="s">
        <v>37</v>
      </c>
      <c r="H2107" t="s">
        <v>423</v>
      </c>
      <c r="I2107">
        <v>0</v>
      </c>
      <c r="J2107">
        <v>0</v>
      </c>
      <c r="K2107">
        <v>0</v>
      </c>
      <c r="L2107">
        <v>2</v>
      </c>
      <c r="M2107">
        <v>2</v>
      </c>
    </row>
    <row r="2108" spans="1:13" x14ac:dyDescent="0.25">
      <c r="A2108">
        <v>0</v>
      </c>
      <c r="B2108" s="40">
        <f t="shared" si="98"/>
        <v>43525</v>
      </c>
      <c r="C2108">
        <v>3</v>
      </c>
      <c r="D2108">
        <f t="shared" si="99"/>
        <v>2019</v>
      </c>
      <c r="E2108" t="s">
        <v>452</v>
      </c>
      <c r="F2108" t="s">
        <v>422</v>
      </c>
      <c r="G2108" t="s">
        <v>37</v>
      </c>
      <c r="H2108" t="s">
        <v>424</v>
      </c>
      <c r="I2108">
        <v>0</v>
      </c>
      <c r="J2108">
        <v>0</v>
      </c>
      <c r="K2108">
        <v>0</v>
      </c>
      <c r="L2108">
        <v>2</v>
      </c>
      <c r="M2108">
        <v>2</v>
      </c>
    </row>
    <row r="2109" spans="1:13" x14ac:dyDescent="0.25">
      <c r="A2109">
        <v>1</v>
      </c>
      <c r="B2109" s="40">
        <f t="shared" si="98"/>
        <v>43525</v>
      </c>
      <c r="C2109">
        <v>3</v>
      </c>
      <c r="D2109">
        <f t="shared" si="99"/>
        <v>2019</v>
      </c>
      <c r="E2109" t="s">
        <v>452</v>
      </c>
      <c r="F2109" t="s">
        <v>331</v>
      </c>
      <c r="G2109" t="s">
        <v>37</v>
      </c>
      <c r="H2109" t="s">
        <v>423</v>
      </c>
      <c r="I2109">
        <v>5</v>
      </c>
      <c r="J2109">
        <v>5</v>
      </c>
      <c r="K2109">
        <v>10</v>
      </c>
      <c r="L2109" s="8">
        <v>12914</v>
      </c>
      <c r="M2109" s="8">
        <v>12924</v>
      </c>
    </row>
    <row r="2110" spans="1:13" x14ac:dyDescent="0.25">
      <c r="A2110">
        <v>1</v>
      </c>
      <c r="B2110" s="40">
        <f t="shared" si="98"/>
        <v>43525</v>
      </c>
      <c r="C2110">
        <v>3</v>
      </c>
      <c r="D2110">
        <f t="shared" si="99"/>
        <v>2019</v>
      </c>
      <c r="E2110" t="s">
        <v>452</v>
      </c>
      <c r="F2110" t="s">
        <v>331</v>
      </c>
      <c r="G2110" t="s">
        <v>37</v>
      </c>
      <c r="H2110" t="s">
        <v>424</v>
      </c>
      <c r="I2110">
        <v>0</v>
      </c>
      <c r="J2110">
        <v>0</v>
      </c>
      <c r="K2110">
        <v>0</v>
      </c>
      <c r="L2110" s="8">
        <v>5308</v>
      </c>
      <c r="M2110" s="8">
        <v>5308</v>
      </c>
    </row>
    <row r="2111" spans="1:13" x14ac:dyDescent="0.25">
      <c r="A2111">
        <v>1</v>
      </c>
      <c r="B2111" s="40">
        <f t="shared" si="98"/>
        <v>43525</v>
      </c>
      <c r="C2111">
        <v>3</v>
      </c>
      <c r="D2111">
        <f t="shared" si="99"/>
        <v>2019</v>
      </c>
      <c r="E2111" t="s">
        <v>452</v>
      </c>
      <c r="F2111" t="s">
        <v>332</v>
      </c>
      <c r="G2111" t="s">
        <v>37</v>
      </c>
      <c r="H2111" t="s">
        <v>423</v>
      </c>
      <c r="I2111">
        <v>10</v>
      </c>
      <c r="J2111">
        <v>10</v>
      </c>
      <c r="K2111">
        <v>20</v>
      </c>
      <c r="L2111" s="8">
        <v>13028</v>
      </c>
      <c r="M2111" s="8">
        <v>13048</v>
      </c>
    </row>
    <row r="2112" spans="1:13" x14ac:dyDescent="0.25">
      <c r="A2112">
        <v>1</v>
      </c>
      <c r="B2112" s="40">
        <f t="shared" si="98"/>
        <v>43525</v>
      </c>
      <c r="C2112">
        <v>3</v>
      </c>
      <c r="D2112">
        <f t="shared" si="99"/>
        <v>2019</v>
      </c>
      <c r="E2112" t="s">
        <v>452</v>
      </c>
      <c r="F2112" t="s">
        <v>332</v>
      </c>
      <c r="G2112" t="s">
        <v>37</v>
      </c>
      <c r="H2112" t="s">
        <v>424</v>
      </c>
      <c r="I2112">
        <v>0</v>
      </c>
      <c r="J2112">
        <v>0</v>
      </c>
      <c r="K2112">
        <v>0</v>
      </c>
      <c r="L2112" s="8">
        <v>6872</v>
      </c>
      <c r="M2112" s="8">
        <v>6872</v>
      </c>
    </row>
    <row r="2113" spans="1:13" x14ac:dyDescent="0.25">
      <c r="A2113">
        <v>0</v>
      </c>
      <c r="B2113" s="40">
        <f t="shared" si="98"/>
        <v>43525</v>
      </c>
      <c r="C2113">
        <v>3</v>
      </c>
      <c r="D2113">
        <f t="shared" si="99"/>
        <v>2019</v>
      </c>
      <c r="E2113" t="s">
        <v>452</v>
      </c>
      <c r="F2113" t="s">
        <v>333</v>
      </c>
      <c r="G2113" t="s">
        <v>37</v>
      </c>
      <c r="H2113" t="s">
        <v>423</v>
      </c>
      <c r="I2113">
        <v>257</v>
      </c>
      <c r="J2113">
        <v>258</v>
      </c>
      <c r="K2113">
        <v>515</v>
      </c>
      <c r="L2113" s="8">
        <v>136092</v>
      </c>
      <c r="M2113" s="8">
        <v>136607</v>
      </c>
    </row>
    <row r="2114" spans="1:13" x14ac:dyDescent="0.25">
      <c r="A2114">
        <v>0</v>
      </c>
      <c r="B2114" s="40">
        <f t="shared" si="98"/>
        <v>43525</v>
      </c>
      <c r="C2114">
        <v>3</v>
      </c>
      <c r="D2114">
        <f t="shared" si="99"/>
        <v>2019</v>
      </c>
      <c r="E2114" t="s">
        <v>452</v>
      </c>
      <c r="F2114" t="s">
        <v>333</v>
      </c>
      <c r="G2114" t="s">
        <v>37</v>
      </c>
      <c r="H2114" t="s">
        <v>424</v>
      </c>
      <c r="I2114">
        <v>0</v>
      </c>
      <c r="J2114">
        <v>0</v>
      </c>
      <c r="K2114">
        <v>0</v>
      </c>
      <c r="L2114" s="8">
        <v>42858</v>
      </c>
      <c r="M2114" s="8">
        <v>42858</v>
      </c>
    </row>
    <row r="2115" spans="1:13" x14ac:dyDescent="0.25">
      <c r="A2115">
        <v>0</v>
      </c>
      <c r="B2115" s="40">
        <f t="shared" si="98"/>
        <v>43525</v>
      </c>
      <c r="C2115">
        <v>3</v>
      </c>
      <c r="D2115">
        <f t="shared" si="99"/>
        <v>2019</v>
      </c>
      <c r="E2115" t="s">
        <v>452</v>
      </c>
      <c r="F2115" t="s">
        <v>119</v>
      </c>
      <c r="G2115" t="s">
        <v>37</v>
      </c>
      <c r="H2115" t="s">
        <v>423</v>
      </c>
      <c r="I2115">
        <v>163</v>
      </c>
      <c r="J2115">
        <v>76</v>
      </c>
      <c r="K2115">
        <v>239</v>
      </c>
      <c r="L2115" s="8">
        <v>55940</v>
      </c>
      <c r="M2115" s="8">
        <v>56179</v>
      </c>
    </row>
    <row r="2116" spans="1:13" x14ac:dyDescent="0.25">
      <c r="A2116">
        <v>0</v>
      </c>
      <c r="B2116" s="40">
        <f t="shared" si="98"/>
        <v>43525</v>
      </c>
      <c r="C2116">
        <v>3</v>
      </c>
      <c r="D2116">
        <f t="shared" si="99"/>
        <v>2019</v>
      </c>
      <c r="E2116" t="s">
        <v>452</v>
      </c>
      <c r="F2116" t="s">
        <v>119</v>
      </c>
      <c r="G2116" t="s">
        <v>37</v>
      </c>
      <c r="H2116" t="s">
        <v>424</v>
      </c>
      <c r="I2116">
        <v>0</v>
      </c>
      <c r="J2116">
        <v>0</v>
      </c>
      <c r="K2116">
        <v>0</v>
      </c>
      <c r="L2116" s="8">
        <v>22891</v>
      </c>
      <c r="M2116" s="8">
        <v>22891</v>
      </c>
    </row>
    <row r="2117" spans="1:13" x14ac:dyDescent="0.25">
      <c r="A2117">
        <v>0</v>
      </c>
      <c r="B2117" s="40">
        <f t="shared" si="98"/>
        <v>43525</v>
      </c>
      <c r="C2117">
        <v>3</v>
      </c>
      <c r="D2117">
        <f t="shared" si="99"/>
        <v>2019</v>
      </c>
      <c r="E2117" t="s">
        <v>452</v>
      </c>
      <c r="F2117" t="s">
        <v>334</v>
      </c>
      <c r="G2117" t="s">
        <v>37</v>
      </c>
      <c r="H2117" t="s">
        <v>423</v>
      </c>
      <c r="I2117">
        <v>172</v>
      </c>
      <c r="J2117">
        <v>142</v>
      </c>
      <c r="K2117">
        <v>314</v>
      </c>
      <c r="L2117" s="8">
        <v>51741</v>
      </c>
      <c r="M2117" s="8">
        <v>52055</v>
      </c>
    </row>
    <row r="2118" spans="1:13" x14ac:dyDescent="0.25">
      <c r="A2118">
        <v>0</v>
      </c>
      <c r="B2118" s="40">
        <f t="shared" si="98"/>
        <v>43525</v>
      </c>
      <c r="C2118">
        <v>3</v>
      </c>
      <c r="D2118">
        <f t="shared" si="99"/>
        <v>2019</v>
      </c>
      <c r="E2118" t="s">
        <v>452</v>
      </c>
      <c r="F2118" t="s">
        <v>334</v>
      </c>
      <c r="G2118" t="s">
        <v>37</v>
      </c>
      <c r="H2118" t="s">
        <v>424</v>
      </c>
      <c r="I2118">
        <v>0</v>
      </c>
      <c r="J2118">
        <v>0</v>
      </c>
      <c r="K2118">
        <v>0</v>
      </c>
      <c r="L2118" s="8">
        <v>22324</v>
      </c>
      <c r="M2118" s="8">
        <v>22324</v>
      </c>
    </row>
    <row r="2119" spans="1:13" x14ac:dyDescent="0.25">
      <c r="A2119">
        <v>0</v>
      </c>
      <c r="B2119" s="40">
        <f t="shared" si="98"/>
        <v>43525</v>
      </c>
      <c r="C2119">
        <v>3</v>
      </c>
      <c r="D2119">
        <f t="shared" si="99"/>
        <v>2019</v>
      </c>
      <c r="E2119" t="s">
        <v>452</v>
      </c>
      <c r="F2119" t="s">
        <v>335</v>
      </c>
      <c r="G2119" t="s">
        <v>37</v>
      </c>
      <c r="H2119" t="s">
        <v>423</v>
      </c>
      <c r="I2119" s="8">
        <v>1501</v>
      </c>
      <c r="J2119">
        <v>909</v>
      </c>
      <c r="K2119" s="8">
        <v>2410</v>
      </c>
      <c r="L2119" s="8">
        <v>318927</v>
      </c>
      <c r="M2119" s="8">
        <v>321337</v>
      </c>
    </row>
    <row r="2120" spans="1:13" x14ac:dyDescent="0.25">
      <c r="A2120">
        <v>0</v>
      </c>
      <c r="B2120" s="40">
        <f t="shared" si="98"/>
        <v>43525</v>
      </c>
      <c r="C2120">
        <v>3</v>
      </c>
      <c r="D2120">
        <f t="shared" si="99"/>
        <v>2019</v>
      </c>
      <c r="E2120" t="s">
        <v>452</v>
      </c>
      <c r="F2120" t="s">
        <v>335</v>
      </c>
      <c r="G2120" t="s">
        <v>37</v>
      </c>
      <c r="H2120" t="s">
        <v>424</v>
      </c>
      <c r="I2120">
        <v>0</v>
      </c>
      <c r="J2120">
        <v>0</v>
      </c>
      <c r="K2120">
        <v>0</v>
      </c>
      <c r="L2120" s="8">
        <v>82386</v>
      </c>
      <c r="M2120" s="8">
        <v>82386</v>
      </c>
    </row>
    <row r="2121" spans="1:13" x14ac:dyDescent="0.25">
      <c r="A2121">
        <v>0</v>
      </c>
      <c r="B2121" s="40">
        <f t="shared" si="98"/>
        <v>43525</v>
      </c>
      <c r="C2121">
        <v>3</v>
      </c>
      <c r="D2121">
        <f t="shared" si="99"/>
        <v>2019</v>
      </c>
      <c r="E2121" t="s">
        <v>452</v>
      </c>
      <c r="F2121" t="s">
        <v>44</v>
      </c>
      <c r="G2121" t="s">
        <v>37</v>
      </c>
      <c r="H2121" t="s">
        <v>423</v>
      </c>
      <c r="I2121">
        <v>2</v>
      </c>
      <c r="J2121">
        <v>2</v>
      </c>
      <c r="K2121">
        <v>4</v>
      </c>
      <c r="L2121" s="8">
        <v>2466</v>
      </c>
      <c r="M2121" s="8">
        <v>2470</v>
      </c>
    </row>
    <row r="2122" spans="1:13" x14ac:dyDescent="0.25">
      <c r="A2122">
        <v>0</v>
      </c>
      <c r="B2122" s="40">
        <f t="shared" si="98"/>
        <v>43525</v>
      </c>
      <c r="C2122">
        <v>3</v>
      </c>
      <c r="D2122">
        <f t="shared" si="99"/>
        <v>2019</v>
      </c>
      <c r="E2122" t="s">
        <v>452</v>
      </c>
      <c r="F2122" t="s">
        <v>44</v>
      </c>
      <c r="G2122" t="s">
        <v>37</v>
      </c>
      <c r="H2122" t="s">
        <v>424</v>
      </c>
      <c r="I2122">
        <v>0</v>
      </c>
      <c r="J2122">
        <v>0</v>
      </c>
      <c r="K2122">
        <v>0</v>
      </c>
      <c r="L2122" s="8">
        <v>1607</v>
      </c>
      <c r="M2122" s="8">
        <v>1607</v>
      </c>
    </row>
    <row r="2123" spans="1:13" x14ac:dyDescent="0.25">
      <c r="A2123">
        <v>0</v>
      </c>
      <c r="B2123" s="40">
        <f t="shared" si="98"/>
        <v>43525</v>
      </c>
      <c r="C2123">
        <v>3</v>
      </c>
      <c r="D2123">
        <f t="shared" si="99"/>
        <v>2019</v>
      </c>
      <c r="E2123" t="s">
        <v>452</v>
      </c>
      <c r="F2123" t="s">
        <v>336</v>
      </c>
      <c r="G2123" t="s">
        <v>37</v>
      </c>
      <c r="H2123" t="s">
        <v>423</v>
      </c>
      <c r="I2123">
        <v>98</v>
      </c>
      <c r="J2123">
        <v>114</v>
      </c>
      <c r="K2123">
        <v>212</v>
      </c>
      <c r="L2123" s="8">
        <v>73920</v>
      </c>
      <c r="M2123" s="8">
        <v>74132</v>
      </c>
    </row>
    <row r="2124" spans="1:13" x14ac:dyDescent="0.25">
      <c r="A2124">
        <v>0</v>
      </c>
      <c r="B2124" s="40">
        <f t="shared" si="98"/>
        <v>43525</v>
      </c>
      <c r="C2124">
        <v>3</v>
      </c>
      <c r="D2124">
        <f t="shared" si="99"/>
        <v>2019</v>
      </c>
      <c r="E2124" t="s">
        <v>452</v>
      </c>
      <c r="F2124" t="s">
        <v>336</v>
      </c>
      <c r="G2124" t="s">
        <v>37</v>
      </c>
      <c r="H2124" t="s">
        <v>424</v>
      </c>
      <c r="I2124">
        <v>0</v>
      </c>
      <c r="J2124">
        <v>0</v>
      </c>
      <c r="K2124">
        <v>0</v>
      </c>
      <c r="L2124" s="8">
        <v>29621</v>
      </c>
      <c r="M2124" s="8">
        <v>29621</v>
      </c>
    </row>
    <row r="2125" spans="1:13" x14ac:dyDescent="0.25">
      <c r="A2125">
        <v>0</v>
      </c>
      <c r="B2125" s="40">
        <f t="shared" si="98"/>
        <v>43525</v>
      </c>
      <c r="C2125">
        <v>3</v>
      </c>
      <c r="D2125">
        <f t="shared" si="99"/>
        <v>2019</v>
      </c>
      <c r="E2125" t="s">
        <v>452</v>
      </c>
      <c r="F2125" t="s">
        <v>125</v>
      </c>
      <c r="G2125" t="s">
        <v>37</v>
      </c>
      <c r="H2125" t="s">
        <v>423</v>
      </c>
      <c r="I2125">
        <v>58</v>
      </c>
      <c r="J2125">
        <v>32</v>
      </c>
      <c r="K2125">
        <v>90</v>
      </c>
      <c r="L2125" s="8">
        <v>28654</v>
      </c>
      <c r="M2125" s="8">
        <v>28744</v>
      </c>
    </row>
    <row r="2126" spans="1:13" x14ac:dyDescent="0.25">
      <c r="A2126">
        <v>0</v>
      </c>
      <c r="B2126" s="40">
        <f t="shared" si="98"/>
        <v>43525</v>
      </c>
      <c r="C2126">
        <v>3</v>
      </c>
      <c r="D2126">
        <f t="shared" si="99"/>
        <v>2019</v>
      </c>
      <c r="E2126" t="s">
        <v>452</v>
      </c>
      <c r="F2126" t="s">
        <v>125</v>
      </c>
      <c r="G2126" t="s">
        <v>37</v>
      </c>
      <c r="H2126" t="s">
        <v>424</v>
      </c>
      <c r="I2126">
        <v>0</v>
      </c>
      <c r="J2126">
        <v>0</v>
      </c>
      <c r="K2126">
        <v>0</v>
      </c>
      <c r="L2126" s="8">
        <v>12618</v>
      </c>
      <c r="M2126" s="8">
        <v>12618</v>
      </c>
    </row>
    <row r="2127" spans="1:13" x14ac:dyDescent="0.25">
      <c r="A2127">
        <v>1</v>
      </c>
      <c r="B2127" s="40">
        <f t="shared" si="98"/>
        <v>43525</v>
      </c>
      <c r="C2127">
        <v>3</v>
      </c>
      <c r="D2127">
        <f t="shared" si="99"/>
        <v>2019</v>
      </c>
      <c r="E2127" t="s">
        <v>452</v>
      </c>
      <c r="F2127" t="s">
        <v>337</v>
      </c>
      <c r="G2127" t="s">
        <v>37</v>
      </c>
      <c r="H2127" t="s">
        <v>423</v>
      </c>
      <c r="I2127">
        <v>3</v>
      </c>
      <c r="J2127">
        <v>2</v>
      </c>
      <c r="K2127">
        <v>5</v>
      </c>
      <c r="L2127" s="8">
        <v>4643</v>
      </c>
      <c r="M2127" s="8">
        <v>4648</v>
      </c>
    </row>
    <row r="2128" spans="1:13" x14ac:dyDescent="0.25">
      <c r="A2128">
        <v>1</v>
      </c>
      <c r="B2128" s="40">
        <f t="shared" si="98"/>
        <v>43525</v>
      </c>
      <c r="C2128">
        <v>3</v>
      </c>
      <c r="D2128">
        <f t="shared" si="99"/>
        <v>2019</v>
      </c>
      <c r="E2128" t="s">
        <v>452</v>
      </c>
      <c r="F2128" t="s">
        <v>337</v>
      </c>
      <c r="G2128" t="s">
        <v>37</v>
      </c>
      <c r="H2128" t="s">
        <v>424</v>
      </c>
      <c r="I2128">
        <v>0</v>
      </c>
      <c r="J2128">
        <v>0</v>
      </c>
      <c r="K2128">
        <v>0</v>
      </c>
      <c r="L2128" s="8">
        <v>3803</v>
      </c>
      <c r="M2128" s="8">
        <v>3803</v>
      </c>
    </row>
    <row r="2129" spans="1:13" x14ac:dyDescent="0.25">
      <c r="A2129">
        <v>0</v>
      </c>
      <c r="B2129" s="40">
        <f t="shared" si="98"/>
        <v>43525</v>
      </c>
      <c r="C2129">
        <v>3</v>
      </c>
      <c r="D2129">
        <f t="shared" si="99"/>
        <v>2019</v>
      </c>
      <c r="E2129" t="s">
        <v>452</v>
      </c>
      <c r="F2129" t="s">
        <v>105</v>
      </c>
      <c r="G2129" t="s">
        <v>37</v>
      </c>
      <c r="H2129" t="s">
        <v>423</v>
      </c>
      <c r="I2129">
        <v>68</v>
      </c>
      <c r="J2129">
        <v>65</v>
      </c>
      <c r="K2129">
        <v>133</v>
      </c>
      <c r="L2129" s="8">
        <v>60812</v>
      </c>
      <c r="M2129" s="8">
        <v>60945</v>
      </c>
    </row>
    <row r="2130" spans="1:13" x14ac:dyDescent="0.25">
      <c r="A2130">
        <v>0</v>
      </c>
      <c r="B2130" s="40">
        <f t="shared" si="98"/>
        <v>43525</v>
      </c>
      <c r="C2130">
        <v>3</v>
      </c>
      <c r="D2130">
        <f t="shared" si="99"/>
        <v>2019</v>
      </c>
      <c r="E2130" t="s">
        <v>452</v>
      </c>
      <c r="F2130" t="s">
        <v>105</v>
      </c>
      <c r="G2130" t="s">
        <v>37</v>
      </c>
      <c r="H2130" t="s">
        <v>424</v>
      </c>
      <c r="I2130">
        <v>0</v>
      </c>
      <c r="J2130">
        <v>0</v>
      </c>
      <c r="K2130">
        <v>0</v>
      </c>
      <c r="L2130" s="8">
        <v>19862</v>
      </c>
      <c r="M2130" s="8">
        <v>19862</v>
      </c>
    </row>
    <row r="2131" spans="1:13" x14ac:dyDescent="0.25">
      <c r="A2131">
        <v>0</v>
      </c>
      <c r="B2131" s="40">
        <f t="shared" si="98"/>
        <v>43525</v>
      </c>
      <c r="C2131">
        <v>3</v>
      </c>
      <c r="D2131">
        <f t="shared" si="99"/>
        <v>2019</v>
      </c>
      <c r="E2131" t="s">
        <v>452</v>
      </c>
      <c r="F2131" t="s">
        <v>338</v>
      </c>
      <c r="G2131" t="s">
        <v>37</v>
      </c>
      <c r="H2131" t="s">
        <v>423</v>
      </c>
      <c r="I2131">
        <v>1</v>
      </c>
      <c r="J2131">
        <v>1</v>
      </c>
      <c r="K2131">
        <v>2</v>
      </c>
      <c r="L2131" s="8">
        <v>1374</v>
      </c>
      <c r="M2131" s="8">
        <v>1376</v>
      </c>
    </row>
    <row r="2132" spans="1:13" x14ac:dyDescent="0.25">
      <c r="A2132">
        <v>0</v>
      </c>
      <c r="B2132" s="40">
        <f t="shared" si="98"/>
        <v>43525</v>
      </c>
      <c r="C2132">
        <v>3</v>
      </c>
      <c r="D2132">
        <f t="shared" si="99"/>
        <v>2019</v>
      </c>
      <c r="E2132" t="s">
        <v>452</v>
      </c>
      <c r="F2132" t="s">
        <v>338</v>
      </c>
      <c r="G2132" t="s">
        <v>37</v>
      </c>
      <c r="H2132" t="s">
        <v>424</v>
      </c>
      <c r="I2132">
        <v>0</v>
      </c>
      <c r="J2132">
        <v>0</v>
      </c>
      <c r="K2132">
        <v>0</v>
      </c>
      <c r="L2132" s="8">
        <v>1008</v>
      </c>
      <c r="M2132" s="8">
        <v>1008</v>
      </c>
    </row>
    <row r="2133" spans="1:13" x14ac:dyDescent="0.25">
      <c r="A2133">
        <v>0</v>
      </c>
      <c r="B2133" s="40">
        <f t="shared" si="98"/>
        <v>43525</v>
      </c>
      <c r="C2133">
        <v>3</v>
      </c>
      <c r="D2133">
        <f t="shared" si="99"/>
        <v>2019</v>
      </c>
      <c r="E2133" t="s">
        <v>452</v>
      </c>
      <c r="F2133" t="s">
        <v>339</v>
      </c>
      <c r="G2133" t="s">
        <v>37</v>
      </c>
      <c r="H2133" t="s">
        <v>423</v>
      </c>
      <c r="I2133">
        <v>45</v>
      </c>
      <c r="J2133">
        <v>65</v>
      </c>
      <c r="K2133">
        <v>110</v>
      </c>
      <c r="L2133" s="8">
        <v>66629</v>
      </c>
      <c r="M2133" s="8">
        <v>66739</v>
      </c>
    </row>
    <row r="2134" spans="1:13" x14ac:dyDescent="0.25">
      <c r="A2134">
        <v>0</v>
      </c>
      <c r="B2134" s="40">
        <f t="shared" si="98"/>
        <v>43525</v>
      </c>
      <c r="C2134">
        <v>3</v>
      </c>
      <c r="D2134">
        <f t="shared" si="99"/>
        <v>2019</v>
      </c>
      <c r="E2134" t="s">
        <v>452</v>
      </c>
      <c r="F2134" t="s">
        <v>339</v>
      </c>
      <c r="G2134" t="s">
        <v>37</v>
      </c>
      <c r="H2134" t="s">
        <v>424</v>
      </c>
      <c r="I2134">
        <v>0</v>
      </c>
      <c r="J2134">
        <v>0</v>
      </c>
      <c r="K2134">
        <v>0</v>
      </c>
      <c r="L2134" s="8">
        <v>27605</v>
      </c>
      <c r="M2134" s="8">
        <v>27605</v>
      </c>
    </row>
    <row r="2135" spans="1:13" x14ac:dyDescent="0.25">
      <c r="A2135">
        <v>0</v>
      </c>
      <c r="B2135" s="40">
        <f t="shared" si="98"/>
        <v>43525</v>
      </c>
      <c r="C2135">
        <v>3</v>
      </c>
      <c r="D2135">
        <f t="shared" si="99"/>
        <v>2019</v>
      </c>
      <c r="E2135" t="s">
        <v>452</v>
      </c>
      <c r="F2135" t="s">
        <v>425</v>
      </c>
      <c r="G2135" t="s">
        <v>37</v>
      </c>
      <c r="H2135" t="s">
        <v>423</v>
      </c>
      <c r="I2135">
        <v>93</v>
      </c>
      <c r="J2135">
        <v>95</v>
      </c>
      <c r="K2135">
        <v>188</v>
      </c>
      <c r="L2135" s="8">
        <v>49213</v>
      </c>
      <c r="M2135" s="8">
        <v>49401</v>
      </c>
    </row>
    <row r="2136" spans="1:13" x14ac:dyDescent="0.25">
      <c r="A2136">
        <v>0</v>
      </c>
      <c r="B2136" s="40">
        <f t="shared" si="98"/>
        <v>43525</v>
      </c>
      <c r="C2136">
        <v>3</v>
      </c>
      <c r="D2136">
        <f t="shared" si="99"/>
        <v>2019</v>
      </c>
      <c r="E2136" t="s">
        <v>452</v>
      </c>
      <c r="F2136" t="s">
        <v>425</v>
      </c>
      <c r="G2136" t="s">
        <v>37</v>
      </c>
      <c r="H2136" t="s">
        <v>424</v>
      </c>
      <c r="I2136">
        <v>0</v>
      </c>
      <c r="J2136">
        <v>0</v>
      </c>
      <c r="K2136">
        <v>0</v>
      </c>
      <c r="L2136" s="8">
        <v>21172</v>
      </c>
      <c r="M2136" s="8">
        <v>21172</v>
      </c>
    </row>
    <row r="2137" spans="1:13" x14ac:dyDescent="0.25">
      <c r="A2137">
        <v>0</v>
      </c>
      <c r="B2137" s="40">
        <f t="shared" si="98"/>
        <v>43525</v>
      </c>
      <c r="C2137">
        <v>3</v>
      </c>
      <c r="D2137">
        <f t="shared" si="99"/>
        <v>2019</v>
      </c>
      <c r="E2137" t="s">
        <v>452</v>
      </c>
      <c r="F2137" t="s">
        <v>341</v>
      </c>
      <c r="G2137" t="s">
        <v>37</v>
      </c>
      <c r="H2137" t="s">
        <v>423</v>
      </c>
      <c r="I2137">
        <v>328</v>
      </c>
      <c r="J2137">
        <v>261</v>
      </c>
      <c r="K2137">
        <v>589</v>
      </c>
      <c r="L2137" s="8">
        <v>65891</v>
      </c>
      <c r="M2137" s="8">
        <v>66480</v>
      </c>
    </row>
    <row r="2138" spans="1:13" x14ac:dyDescent="0.25">
      <c r="A2138">
        <v>0</v>
      </c>
      <c r="B2138" s="40">
        <f t="shared" si="98"/>
        <v>43525</v>
      </c>
      <c r="C2138">
        <v>3</v>
      </c>
      <c r="D2138">
        <f t="shared" si="99"/>
        <v>2019</v>
      </c>
      <c r="E2138" t="s">
        <v>452</v>
      </c>
      <c r="F2138" t="s">
        <v>341</v>
      </c>
      <c r="G2138" t="s">
        <v>37</v>
      </c>
      <c r="H2138" t="s">
        <v>424</v>
      </c>
      <c r="I2138">
        <v>0</v>
      </c>
      <c r="J2138">
        <v>0</v>
      </c>
      <c r="K2138">
        <v>0</v>
      </c>
      <c r="L2138" s="8">
        <v>22102</v>
      </c>
      <c r="M2138" s="8">
        <v>22102</v>
      </c>
    </row>
    <row r="2139" spans="1:13" x14ac:dyDescent="0.25">
      <c r="A2139">
        <v>0</v>
      </c>
      <c r="B2139" s="40">
        <f t="shared" si="98"/>
        <v>43525</v>
      </c>
      <c r="C2139">
        <v>3</v>
      </c>
      <c r="D2139">
        <f t="shared" si="99"/>
        <v>2019</v>
      </c>
      <c r="E2139" t="s">
        <v>452</v>
      </c>
      <c r="F2139" t="s">
        <v>126</v>
      </c>
      <c r="G2139" t="s">
        <v>37</v>
      </c>
      <c r="H2139" t="s">
        <v>423</v>
      </c>
      <c r="I2139">
        <v>194</v>
      </c>
      <c r="J2139">
        <v>134</v>
      </c>
      <c r="K2139">
        <v>328</v>
      </c>
      <c r="L2139" s="8">
        <v>25698</v>
      </c>
      <c r="M2139" s="8">
        <v>26026</v>
      </c>
    </row>
    <row r="2140" spans="1:13" x14ac:dyDescent="0.25">
      <c r="A2140">
        <v>0</v>
      </c>
      <c r="B2140" s="40">
        <f t="shared" ref="B2140:B2203" si="100">DATE(D2140,C2140,1)</f>
        <v>43525</v>
      </c>
      <c r="C2140">
        <v>3</v>
      </c>
      <c r="D2140">
        <f t="shared" ref="D2140:D2203" si="101">VALUE(RIGHT(E2140,4))</f>
        <v>2019</v>
      </c>
      <c r="E2140" t="s">
        <v>452</v>
      </c>
      <c r="F2140" t="s">
        <v>126</v>
      </c>
      <c r="G2140" t="s">
        <v>37</v>
      </c>
      <c r="H2140" t="s">
        <v>424</v>
      </c>
      <c r="I2140">
        <v>0</v>
      </c>
      <c r="J2140">
        <v>0</v>
      </c>
      <c r="K2140">
        <v>0</v>
      </c>
      <c r="L2140" s="8">
        <v>9998</v>
      </c>
      <c r="M2140" s="8">
        <v>9998</v>
      </c>
    </row>
    <row r="2141" spans="1:13" x14ac:dyDescent="0.25">
      <c r="A2141">
        <v>0</v>
      </c>
      <c r="B2141" s="40">
        <f t="shared" si="100"/>
        <v>43525</v>
      </c>
      <c r="C2141">
        <v>3</v>
      </c>
      <c r="D2141">
        <f t="shared" si="101"/>
        <v>2019</v>
      </c>
      <c r="E2141" t="s">
        <v>452</v>
      </c>
      <c r="F2141" t="s">
        <v>342</v>
      </c>
      <c r="G2141" t="s">
        <v>37</v>
      </c>
      <c r="H2141" t="s">
        <v>423</v>
      </c>
      <c r="I2141" s="8">
        <v>18124</v>
      </c>
      <c r="J2141" s="8">
        <v>6935</v>
      </c>
      <c r="K2141" s="8">
        <v>25059</v>
      </c>
      <c r="L2141" s="8">
        <v>1394201</v>
      </c>
      <c r="M2141" s="8">
        <v>1419260</v>
      </c>
    </row>
    <row r="2142" spans="1:13" x14ac:dyDescent="0.25">
      <c r="A2142">
        <v>0</v>
      </c>
      <c r="B2142" s="40">
        <f t="shared" si="100"/>
        <v>43525</v>
      </c>
      <c r="C2142">
        <v>3</v>
      </c>
      <c r="D2142">
        <f t="shared" si="101"/>
        <v>2019</v>
      </c>
      <c r="E2142" t="s">
        <v>452</v>
      </c>
      <c r="F2142" t="s">
        <v>342</v>
      </c>
      <c r="G2142" t="s">
        <v>37</v>
      </c>
      <c r="H2142" t="s">
        <v>424</v>
      </c>
      <c r="I2142">
        <v>6</v>
      </c>
      <c r="J2142">
        <v>1</v>
      </c>
      <c r="K2142">
        <v>7</v>
      </c>
      <c r="L2142" s="8">
        <v>184582</v>
      </c>
      <c r="M2142" s="8">
        <v>184589</v>
      </c>
    </row>
    <row r="2143" spans="1:13" x14ac:dyDescent="0.25">
      <c r="A2143">
        <v>0</v>
      </c>
      <c r="B2143" s="40">
        <f t="shared" si="100"/>
        <v>43525</v>
      </c>
      <c r="C2143">
        <v>3</v>
      </c>
      <c r="D2143">
        <f t="shared" si="101"/>
        <v>2019</v>
      </c>
      <c r="E2143" t="s">
        <v>452</v>
      </c>
      <c r="F2143" t="s">
        <v>343</v>
      </c>
      <c r="G2143" t="s">
        <v>37</v>
      </c>
      <c r="H2143" t="s">
        <v>423</v>
      </c>
      <c r="I2143" s="8">
        <v>1102</v>
      </c>
      <c r="J2143">
        <v>600</v>
      </c>
      <c r="K2143" s="8">
        <v>1702</v>
      </c>
      <c r="L2143" s="8">
        <v>185604</v>
      </c>
      <c r="M2143" s="8">
        <v>187306</v>
      </c>
    </row>
    <row r="2144" spans="1:13" x14ac:dyDescent="0.25">
      <c r="A2144">
        <v>0</v>
      </c>
      <c r="B2144" s="40">
        <f t="shared" si="100"/>
        <v>43525</v>
      </c>
      <c r="C2144">
        <v>3</v>
      </c>
      <c r="D2144">
        <f t="shared" si="101"/>
        <v>2019</v>
      </c>
      <c r="E2144" t="s">
        <v>452</v>
      </c>
      <c r="F2144" t="s">
        <v>343</v>
      </c>
      <c r="G2144" t="s">
        <v>37</v>
      </c>
      <c r="H2144" t="s">
        <v>424</v>
      </c>
      <c r="I2144">
        <v>1</v>
      </c>
      <c r="J2144">
        <v>0</v>
      </c>
      <c r="K2144">
        <v>1</v>
      </c>
      <c r="L2144" s="8">
        <v>55476</v>
      </c>
      <c r="M2144" s="8">
        <v>55477</v>
      </c>
    </row>
    <row r="2145" spans="1:13" x14ac:dyDescent="0.25">
      <c r="A2145">
        <v>0</v>
      </c>
      <c r="B2145" s="40">
        <f t="shared" si="100"/>
        <v>43525</v>
      </c>
      <c r="C2145">
        <v>3</v>
      </c>
      <c r="D2145">
        <f t="shared" si="101"/>
        <v>2019</v>
      </c>
      <c r="E2145" t="s">
        <v>452</v>
      </c>
      <c r="F2145" t="s">
        <v>344</v>
      </c>
      <c r="G2145" t="s">
        <v>37</v>
      </c>
      <c r="H2145" t="s">
        <v>423</v>
      </c>
      <c r="I2145">
        <v>85</v>
      </c>
      <c r="J2145">
        <v>49</v>
      </c>
      <c r="K2145">
        <v>134</v>
      </c>
      <c r="L2145" s="8">
        <v>30961</v>
      </c>
      <c r="M2145" s="8">
        <v>31095</v>
      </c>
    </row>
    <row r="2146" spans="1:13" x14ac:dyDescent="0.25">
      <c r="A2146">
        <v>0</v>
      </c>
      <c r="B2146" s="40">
        <f t="shared" si="100"/>
        <v>43525</v>
      </c>
      <c r="C2146">
        <v>3</v>
      </c>
      <c r="D2146">
        <f t="shared" si="101"/>
        <v>2019</v>
      </c>
      <c r="E2146" t="s">
        <v>452</v>
      </c>
      <c r="F2146" t="s">
        <v>344</v>
      </c>
      <c r="G2146" t="s">
        <v>37</v>
      </c>
      <c r="H2146" t="s">
        <v>424</v>
      </c>
      <c r="I2146">
        <v>0</v>
      </c>
      <c r="J2146">
        <v>0</v>
      </c>
      <c r="K2146">
        <v>0</v>
      </c>
      <c r="L2146" s="8">
        <v>15083</v>
      </c>
      <c r="M2146" s="8">
        <v>15083</v>
      </c>
    </row>
    <row r="2147" spans="1:13" x14ac:dyDescent="0.25">
      <c r="A2147">
        <v>0</v>
      </c>
      <c r="B2147" s="40">
        <f t="shared" si="100"/>
        <v>43525</v>
      </c>
      <c r="C2147">
        <v>3</v>
      </c>
      <c r="D2147">
        <f t="shared" si="101"/>
        <v>2019</v>
      </c>
      <c r="E2147" t="s">
        <v>452</v>
      </c>
      <c r="F2147" t="s">
        <v>345</v>
      </c>
      <c r="G2147" t="s">
        <v>37</v>
      </c>
      <c r="H2147" t="s">
        <v>423</v>
      </c>
      <c r="I2147">
        <v>37</v>
      </c>
      <c r="J2147">
        <v>33</v>
      </c>
      <c r="K2147">
        <v>70</v>
      </c>
      <c r="L2147" s="8">
        <v>15903</v>
      </c>
      <c r="M2147" s="8">
        <v>15973</v>
      </c>
    </row>
    <row r="2148" spans="1:13" x14ac:dyDescent="0.25">
      <c r="A2148">
        <v>0</v>
      </c>
      <c r="B2148" s="40">
        <f t="shared" si="100"/>
        <v>43525</v>
      </c>
      <c r="C2148">
        <v>3</v>
      </c>
      <c r="D2148">
        <f t="shared" si="101"/>
        <v>2019</v>
      </c>
      <c r="E2148" t="s">
        <v>452</v>
      </c>
      <c r="F2148" t="s">
        <v>345</v>
      </c>
      <c r="G2148" t="s">
        <v>37</v>
      </c>
      <c r="H2148" t="s">
        <v>424</v>
      </c>
      <c r="I2148">
        <v>0</v>
      </c>
      <c r="J2148">
        <v>0</v>
      </c>
      <c r="K2148">
        <v>0</v>
      </c>
      <c r="L2148" s="8">
        <v>8551</v>
      </c>
      <c r="M2148" s="8">
        <v>8551</v>
      </c>
    </row>
    <row r="2149" spans="1:13" x14ac:dyDescent="0.25">
      <c r="A2149">
        <v>0</v>
      </c>
      <c r="B2149" s="40">
        <f t="shared" si="100"/>
        <v>43525</v>
      </c>
      <c r="C2149">
        <v>3</v>
      </c>
      <c r="D2149">
        <f t="shared" si="101"/>
        <v>2019</v>
      </c>
      <c r="E2149" t="s">
        <v>452</v>
      </c>
      <c r="F2149" t="s">
        <v>346</v>
      </c>
      <c r="G2149" t="s">
        <v>37</v>
      </c>
      <c r="H2149" t="s">
        <v>423</v>
      </c>
      <c r="I2149">
        <v>107</v>
      </c>
      <c r="J2149">
        <v>95</v>
      </c>
      <c r="K2149">
        <v>202</v>
      </c>
      <c r="L2149" s="8">
        <v>60440</v>
      </c>
      <c r="M2149" s="8">
        <v>60642</v>
      </c>
    </row>
    <row r="2150" spans="1:13" x14ac:dyDescent="0.25">
      <c r="A2150">
        <v>0</v>
      </c>
      <c r="B2150" s="40">
        <f t="shared" si="100"/>
        <v>43525</v>
      </c>
      <c r="C2150">
        <v>3</v>
      </c>
      <c r="D2150">
        <f t="shared" si="101"/>
        <v>2019</v>
      </c>
      <c r="E2150" t="s">
        <v>452</v>
      </c>
      <c r="F2150" t="s">
        <v>346</v>
      </c>
      <c r="G2150" t="s">
        <v>37</v>
      </c>
      <c r="H2150" t="s">
        <v>424</v>
      </c>
      <c r="I2150">
        <v>0</v>
      </c>
      <c r="J2150">
        <v>0</v>
      </c>
      <c r="K2150">
        <v>0</v>
      </c>
      <c r="L2150" s="8">
        <v>26905</v>
      </c>
      <c r="M2150" s="8">
        <v>26905</v>
      </c>
    </row>
    <row r="2151" spans="1:13" x14ac:dyDescent="0.25">
      <c r="A2151">
        <v>1</v>
      </c>
      <c r="B2151" s="40">
        <f t="shared" si="100"/>
        <v>43525</v>
      </c>
      <c r="C2151">
        <v>3</v>
      </c>
      <c r="D2151">
        <f t="shared" si="101"/>
        <v>2019</v>
      </c>
      <c r="E2151" t="s">
        <v>452</v>
      </c>
      <c r="F2151" t="s">
        <v>53</v>
      </c>
      <c r="G2151" t="s">
        <v>37</v>
      </c>
      <c r="H2151" t="s">
        <v>423</v>
      </c>
      <c r="I2151">
        <v>5</v>
      </c>
      <c r="J2151">
        <v>9</v>
      </c>
      <c r="K2151">
        <v>14</v>
      </c>
      <c r="L2151" s="8">
        <v>8136</v>
      </c>
      <c r="M2151" s="8">
        <v>8150</v>
      </c>
    </row>
    <row r="2152" spans="1:13" x14ac:dyDescent="0.25">
      <c r="A2152">
        <v>1</v>
      </c>
      <c r="B2152" s="40">
        <f t="shared" si="100"/>
        <v>43525</v>
      </c>
      <c r="C2152">
        <v>3</v>
      </c>
      <c r="D2152">
        <f t="shared" si="101"/>
        <v>2019</v>
      </c>
      <c r="E2152" t="s">
        <v>452</v>
      </c>
      <c r="F2152" t="s">
        <v>53</v>
      </c>
      <c r="G2152" t="s">
        <v>37</v>
      </c>
      <c r="H2152" t="s">
        <v>424</v>
      </c>
      <c r="I2152">
        <v>0</v>
      </c>
      <c r="J2152">
        <v>0</v>
      </c>
      <c r="K2152">
        <v>0</v>
      </c>
      <c r="L2152" s="8">
        <v>4880</v>
      </c>
      <c r="M2152" s="8">
        <v>4880</v>
      </c>
    </row>
    <row r="2153" spans="1:13" x14ac:dyDescent="0.25">
      <c r="A2153">
        <v>0</v>
      </c>
      <c r="B2153" s="40">
        <f t="shared" si="100"/>
        <v>43525</v>
      </c>
      <c r="C2153">
        <v>3</v>
      </c>
      <c r="D2153">
        <f t="shared" si="101"/>
        <v>2019</v>
      </c>
      <c r="E2153" t="s">
        <v>452</v>
      </c>
      <c r="F2153" t="s">
        <v>347</v>
      </c>
      <c r="G2153" t="s">
        <v>37</v>
      </c>
      <c r="H2153" t="s">
        <v>423</v>
      </c>
      <c r="I2153">
        <v>142</v>
      </c>
      <c r="J2153">
        <v>116</v>
      </c>
      <c r="K2153">
        <v>258</v>
      </c>
      <c r="L2153" s="8">
        <v>48587</v>
      </c>
      <c r="M2153" s="8">
        <v>48845</v>
      </c>
    </row>
    <row r="2154" spans="1:13" x14ac:dyDescent="0.25">
      <c r="A2154">
        <v>0</v>
      </c>
      <c r="B2154" s="40">
        <f t="shared" si="100"/>
        <v>43525</v>
      </c>
      <c r="C2154">
        <v>3</v>
      </c>
      <c r="D2154">
        <f t="shared" si="101"/>
        <v>2019</v>
      </c>
      <c r="E2154" t="s">
        <v>452</v>
      </c>
      <c r="F2154" t="s">
        <v>347</v>
      </c>
      <c r="G2154" t="s">
        <v>37</v>
      </c>
      <c r="H2154" t="s">
        <v>424</v>
      </c>
      <c r="I2154">
        <v>0</v>
      </c>
      <c r="J2154">
        <v>0</v>
      </c>
      <c r="K2154">
        <v>0</v>
      </c>
      <c r="L2154" s="8">
        <v>21280</v>
      </c>
      <c r="M2154" s="8">
        <v>21280</v>
      </c>
    </row>
    <row r="2155" spans="1:13" x14ac:dyDescent="0.25">
      <c r="A2155">
        <v>0</v>
      </c>
      <c r="B2155" s="40">
        <f t="shared" si="100"/>
        <v>43525</v>
      </c>
      <c r="C2155">
        <v>3</v>
      </c>
      <c r="D2155">
        <f t="shared" si="101"/>
        <v>2019</v>
      </c>
      <c r="E2155" t="s">
        <v>452</v>
      </c>
      <c r="F2155" t="s">
        <v>348</v>
      </c>
      <c r="G2155" t="s">
        <v>37</v>
      </c>
      <c r="H2155" t="s">
        <v>423</v>
      </c>
      <c r="I2155">
        <v>24</v>
      </c>
      <c r="J2155">
        <v>22</v>
      </c>
      <c r="K2155">
        <v>46</v>
      </c>
      <c r="L2155" s="8">
        <v>27222</v>
      </c>
      <c r="M2155" s="8">
        <v>27268</v>
      </c>
    </row>
    <row r="2156" spans="1:13" x14ac:dyDescent="0.25">
      <c r="A2156">
        <v>0</v>
      </c>
      <c r="B2156" s="40">
        <f t="shared" si="100"/>
        <v>43525</v>
      </c>
      <c r="C2156">
        <v>3</v>
      </c>
      <c r="D2156">
        <f t="shared" si="101"/>
        <v>2019</v>
      </c>
      <c r="E2156" t="s">
        <v>452</v>
      </c>
      <c r="F2156" t="s">
        <v>348</v>
      </c>
      <c r="G2156" t="s">
        <v>37</v>
      </c>
      <c r="H2156" t="s">
        <v>424</v>
      </c>
      <c r="I2156">
        <v>0</v>
      </c>
      <c r="J2156">
        <v>0</v>
      </c>
      <c r="K2156">
        <v>0</v>
      </c>
      <c r="L2156" s="8">
        <v>17383</v>
      </c>
      <c r="M2156" s="8">
        <v>17383</v>
      </c>
    </row>
    <row r="2157" spans="1:13" x14ac:dyDescent="0.25">
      <c r="A2157">
        <v>0</v>
      </c>
      <c r="B2157" s="40">
        <f t="shared" si="100"/>
        <v>43525</v>
      </c>
      <c r="C2157">
        <v>3</v>
      </c>
      <c r="D2157">
        <f t="shared" si="101"/>
        <v>2019</v>
      </c>
      <c r="E2157" t="s">
        <v>452</v>
      </c>
      <c r="F2157" t="s">
        <v>349</v>
      </c>
      <c r="G2157" t="s">
        <v>37</v>
      </c>
      <c r="H2157" t="s">
        <v>423</v>
      </c>
      <c r="I2157">
        <v>37</v>
      </c>
      <c r="J2157">
        <v>27</v>
      </c>
      <c r="K2157">
        <v>64</v>
      </c>
      <c r="L2157" s="8">
        <v>16412</v>
      </c>
      <c r="M2157" s="8">
        <v>16476</v>
      </c>
    </row>
    <row r="2158" spans="1:13" x14ac:dyDescent="0.25">
      <c r="A2158">
        <v>0</v>
      </c>
      <c r="B2158" s="40">
        <f t="shared" si="100"/>
        <v>43525</v>
      </c>
      <c r="C2158">
        <v>3</v>
      </c>
      <c r="D2158">
        <f t="shared" si="101"/>
        <v>2019</v>
      </c>
      <c r="E2158" t="s">
        <v>452</v>
      </c>
      <c r="F2158" t="s">
        <v>349</v>
      </c>
      <c r="G2158" t="s">
        <v>37</v>
      </c>
      <c r="H2158" t="s">
        <v>424</v>
      </c>
      <c r="I2158">
        <v>0</v>
      </c>
      <c r="J2158">
        <v>0</v>
      </c>
      <c r="K2158">
        <v>0</v>
      </c>
      <c r="L2158" s="8">
        <v>7996</v>
      </c>
      <c r="M2158" s="8">
        <v>7996</v>
      </c>
    </row>
    <row r="2159" spans="1:13" x14ac:dyDescent="0.25">
      <c r="A2159">
        <v>0</v>
      </c>
      <c r="B2159" s="40">
        <f t="shared" si="100"/>
        <v>43525</v>
      </c>
      <c r="C2159">
        <v>3</v>
      </c>
      <c r="D2159">
        <f t="shared" si="101"/>
        <v>2019</v>
      </c>
      <c r="E2159" t="s">
        <v>452</v>
      </c>
      <c r="F2159" t="s">
        <v>426</v>
      </c>
      <c r="G2159" t="s">
        <v>37</v>
      </c>
      <c r="H2159" t="s">
        <v>423</v>
      </c>
      <c r="I2159">
        <v>6</v>
      </c>
      <c r="J2159">
        <v>5</v>
      </c>
      <c r="K2159">
        <v>11</v>
      </c>
      <c r="L2159" s="8">
        <v>9854</v>
      </c>
      <c r="M2159" s="8">
        <v>9865</v>
      </c>
    </row>
    <row r="2160" spans="1:13" x14ac:dyDescent="0.25">
      <c r="A2160">
        <v>0</v>
      </c>
      <c r="B2160" s="40">
        <f t="shared" si="100"/>
        <v>43525</v>
      </c>
      <c r="C2160">
        <v>3</v>
      </c>
      <c r="D2160">
        <f t="shared" si="101"/>
        <v>2019</v>
      </c>
      <c r="E2160" t="s">
        <v>452</v>
      </c>
      <c r="F2160" t="s">
        <v>426</v>
      </c>
      <c r="G2160" t="s">
        <v>37</v>
      </c>
      <c r="H2160" t="s">
        <v>424</v>
      </c>
      <c r="I2160">
        <v>0</v>
      </c>
      <c r="J2160">
        <v>0</v>
      </c>
      <c r="K2160">
        <v>0</v>
      </c>
      <c r="L2160" s="8">
        <v>5991</v>
      </c>
      <c r="M2160" s="8">
        <v>5991</v>
      </c>
    </row>
    <row r="2161" spans="1:13" x14ac:dyDescent="0.25">
      <c r="A2161">
        <v>0</v>
      </c>
      <c r="B2161" s="40">
        <f t="shared" si="100"/>
        <v>43525</v>
      </c>
      <c r="C2161">
        <v>3</v>
      </c>
      <c r="D2161">
        <f t="shared" si="101"/>
        <v>2019</v>
      </c>
      <c r="E2161" t="s">
        <v>452</v>
      </c>
      <c r="F2161" t="s">
        <v>350</v>
      </c>
      <c r="G2161" t="s">
        <v>37</v>
      </c>
      <c r="H2161" t="s">
        <v>423</v>
      </c>
      <c r="I2161" s="8">
        <v>1906</v>
      </c>
      <c r="J2161" s="8">
        <v>1547</v>
      </c>
      <c r="K2161" s="8">
        <v>3453</v>
      </c>
      <c r="L2161" s="8">
        <v>558290</v>
      </c>
      <c r="M2161" s="8">
        <v>561743</v>
      </c>
    </row>
    <row r="2162" spans="1:13" x14ac:dyDescent="0.25">
      <c r="A2162">
        <v>0</v>
      </c>
      <c r="B2162" s="40">
        <f t="shared" si="100"/>
        <v>43525</v>
      </c>
      <c r="C2162">
        <v>3</v>
      </c>
      <c r="D2162">
        <f t="shared" si="101"/>
        <v>2019</v>
      </c>
      <c r="E2162" t="s">
        <v>452</v>
      </c>
      <c r="F2162" t="s">
        <v>350</v>
      </c>
      <c r="G2162" t="s">
        <v>37</v>
      </c>
      <c r="H2162" t="s">
        <v>424</v>
      </c>
      <c r="I2162">
        <v>0</v>
      </c>
      <c r="J2162">
        <v>0</v>
      </c>
      <c r="K2162">
        <v>0</v>
      </c>
      <c r="L2162" s="8">
        <v>144639</v>
      </c>
      <c r="M2162" s="8">
        <v>144639</v>
      </c>
    </row>
    <row r="2163" spans="1:13" x14ac:dyDescent="0.25">
      <c r="A2163">
        <v>0</v>
      </c>
      <c r="B2163" s="40">
        <f t="shared" si="100"/>
        <v>43525</v>
      </c>
      <c r="C2163">
        <v>3</v>
      </c>
      <c r="D2163">
        <f t="shared" si="101"/>
        <v>2019</v>
      </c>
      <c r="E2163" t="s">
        <v>452</v>
      </c>
      <c r="F2163" t="s">
        <v>41</v>
      </c>
      <c r="G2163" t="s">
        <v>37</v>
      </c>
      <c r="H2163" t="s">
        <v>423</v>
      </c>
      <c r="I2163">
        <v>210</v>
      </c>
      <c r="J2163">
        <v>74</v>
      </c>
      <c r="K2163">
        <v>284</v>
      </c>
      <c r="L2163" s="8">
        <v>14821</v>
      </c>
      <c r="M2163" s="8">
        <v>15105</v>
      </c>
    </row>
    <row r="2164" spans="1:13" x14ac:dyDescent="0.25">
      <c r="A2164">
        <v>0</v>
      </c>
      <c r="B2164" s="40">
        <f t="shared" si="100"/>
        <v>43525</v>
      </c>
      <c r="C2164">
        <v>3</v>
      </c>
      <c r="D2164">
        <f t="shared" si="101"/>
        <v>2019</v>
      </c>
      <c r="E2164" t="s">
        <v>452</v>
      </c>
      <c r="F2164" t="s">
        <v>41</v>
      </c>
      <c r="G2164" t="s">
        <v>37</v>
      </c>
      <c r="H2164" t="s">
        <v>424</v>
      </c>
      <c r="I2164">
        <v>0</v>
      </c>
      <c r="J2164">
        <v>0</v>
      </c>
      <c r="K2164">
        <v>0</v>
      </c>
      <c r="L2164" s="8">
        <v>6032</v>
      </c>
      <c r="M2164" s="8">
        <v>6032</v>
      </c>
    </row>
    <row r="2165" spans="1:13" x14ac:dyDescent="0.25">
      <c r="A2165">
        <v>0</v>
      </c>
      <c r="B2165" s="40">
        <f t="shared" si="100"/>
        <v>43525</v>
      </c>
      <c r="C2165">
        <v>3</v>
      </c>
      <c r="D2165">
        <f t="shared" si="101"/>
        <v>2019</v>
      </c>
      <c r="E2165" t="s">
        <v>452</v>
      </c>
      <c r="F2165" t="s">
        <v>351</v>
      </c>
      <c r="G2165" t="s">
        <v>37</v>
      </c>
      <c r="H2165" t="s">
        <v>423</v>
      </c>
      <c r="I2165">
        <v>333</v>
      </c>
      <c r="J2165">
        <v>207</v>
      </c>
      <c r="K2165">
        <v>540</v>
      </c>
      <c r="L2165" s="8">
        <v>94011</v>
      </c>
      <c r="M2165" s="8">
        <v>94551</v>
      </c>
    </row>
    <row r="2166" spans="1:13" x14ac:dyDescent="0.25">
      <c r="A2166">
        <v>0</v>
      </c>
      <c r="B2166" s="40">
        <f t="shared" si="100"/>
        <v>43525</v>
      </c>
      <c r="C2166">
        <v>3</v>
      </c>
      <c r="D2166">
        <f t="shared" si="101"/>
        <v>2019</v>
      </c>
      <c r="E2166" t="s">
        <v>452</v>
      </c>
      <c r="F2166" t="s">
        <v>351</v>
      </c>
      <c r="G2166" t="s">
        <v>37</v>
      </c>
      <c r="H2166" t="s">
        <v>424</v>
      </c>
      <c r="I2166">
        <v>1</v>
      </c>
      <c r="J2166">
        <v>0</v>
      </c>
      <c r="K2166">
        <v>1</v>
      </c>
      <c r="L2166" s="8">
        <v>33335</v>
      </c>
      <c r="M2166" s="8">
        <v>33336</v>
      </c>
    </row>
    <row r="2167" spans="1:13" x14ac:dyDescent="0.25">
      <c r="A2167">
        <v>0</v>
      </c>
      <c r="B2167" s="40">
        <f t="shared" si="100"/>
        <v>43525</v>
      </c>
      <c r="C2167">
        <v>3</v>
      </c>
      <c r="D2167">
        <f t="shared" si="101"/>
        <v>2019</v>
      </c>
      <c r="E2167" t="s">
        <v>452</v>
      </c>
      <c r="F2167" t="s">
        <v>352</v>
      </c>
      <c r="G2167" t="s">
        <v>37</v>
      </c>
      <c r="H2167" t="s">
        <v>423</v>
      </c>
      <c r="I2167">
        <v>24</v>
      </c>
      <c r="J2167">
        <v>16</v>
      </c>
      <c r="K2167">
        <v>40</v>
      </c>
      <c r="L2167" s="8">
        <v>8983</v>
      </c>
      <c r="M2167" s="8">
        <v>9023</v>
      </c>
    </row>
    <row r="2168" spans="1:13" x14ac:dyDescent="0.25">
      <c r="A2168">
        <v>0</v>
      </c>
      <c r="B2168" s="40">
        <f t="shared" si="100"/>
        <v>43525</v>
      </c>
      <c r="C2168">
        <v>3</v>
      </c>
      <c r="D2168">
        <f t="shared" si="101"/>
        <v>2019</v>
      </c>
      <c r="E2168" t="s">
        <v>452</v>
      </c>
      <c r="F2168" t="s">
        <v>352</v>
      </c>
      <c r="G2168" t="s">
        <v>37</v>
      </c>
      <c r="H2168" t="s">
        <v>424</v>
      </c>
      <c r="I2168">
        <v>0</v>
      </c>
      <c r="J2168">
        <v>0</v>
      </c>
      <c r="K2168">
        <v>0</v>
      </c>
      <c r="L2168" s="8">
        <v>4187</v>
      </c>
      <c r="M2168" s="8">
        <v>4187</v>
      </c>
    </row>
    <row r="2169" spans="1:13" x14ac:dyDescent="0.25">
      <c r="A2169">
        <v>0</v>
      </c>
      <c r="B2169" s="40">
        <f t="shared" si="100"/>
        <v>43525</v>
      </c>
      <c r="C2169">
        <v>3</v>
      </c>
      <c r="D2169">
        <f t="shared" si="101"/>
        <v>2019</v>
      </c>
      <c r="E2169" t="s">
        <v>452</v>
      </c>
      <c r="F2169" t="s">
        <v>146</v>
      </c>
      <c r="G2169" t="s">
        <v>37</v>
      </c>
      <c r="H2169" t="s">
        <v>423</v>
      </c>
      <c r="I2169" s="8">
        <v>3373</v>
      </c>
      <c r="J2169" s="8">
        <v>1644</v>
      </c>
      <c r="K2169" s="8">
        <v>5017</v>
      </c>
      <c r="L2169" s="8">
        <v>541185</v>
      </c>
      <c r="M2169" s="8">
        <v>546202</v>
      </c>
    </row>
    <row r="2170" spans="1:13" x14ac:dyDescent="0.25">
      <c r="A2170">
        <v>0</v>
      </c>
      <c r="B2170" s="40">
        <f t="shared" si="100"/>
        <v>43525</v>
      </c>
      <c r="C2170">
        <v>3</v>
      </c>
      <c r="D2170">
        <f t="shared" si="101"/>
        <v>2019</v>
      </c>
      <c r="E2170" t="s">
        <v>452</v>
      </c>
      <c r="F2170" t="s">
        <v>146</v>
      </c>
      <c r="G2170" t="s">
        <v>37</v>
      </c>
      <c r="H2170" t="s">
        <v>424</v>
      </c>
      <c r="I2170">
        <v>1</v>
      </c>
      <c r="J2170">
        <v>0</v>
      </c>
      <c r="K2170">
        <v>1</v>
      </c>
      <c r="L2170" s="8">
        <v>125930</v>
      </c>
      <c r="M2170" s="8">
        <v>125931</v>
      </c>
    </row>
    <row r="2171" spans="1:13" x14ac:dyDescent="0.25">
      <c r="A2171">
        <v>1</v>
      </c>
      <c r="B2171" s="40">
        <f t="shared" si="100"/>
        <v>43525</v>
      </c>
      <c r="C2171">
        <v>3</v>
      </c>
      <c r="D2171">
        <f t="shared" si="101"/>
        <v>2019</v>
      </c>
      <c r="E2171" t="s">
        <v>452</v>
      </c>
      <c r="F2171" t="s">
        <v>42</v>
      </c>
      <c r="G2171" t="s">
        <v>37</v>
      </c>
      <c r="H2171" t="s">
        <v>423</v>
      </c>
      <c r="I2171">
        <v>549</v>
      </c>
      <c r="J2171">
        <v>424</v>
      </c>
      <c r="K2171">
        <v>973</v>
      </c>
      <c r="L2171" s="8">
        <v>318105</v>
      </c>
      <c r="M2171" s="8">
        <v>319078</v>
      </c>
    </row>
    <row r="2172" spans="1:13" x14ac:dyDescent="0.25">
      <c r="A2172">
        <v>1</v>
      </c>
      <c r="B2172" s="40">
        <f t="shared" si="100"/>
        <v>43525</v>
      </c>
      <c r="C2172">
        <v>3</v>
      </c>
      <c r="D2172">
        <f t="shared" si="101"/>
        <v>2019</v>
      </c>
      <c r="E2172" t="s">
        <v>452</v>
      </c>
      <c r="F2172" t="s">
        <v>42</v>
      </c>
      <c r="G2172" t="s">
        <v>37</v>
      </c>
      <c r="H2172" t="s">
        <v>424</v>
      </c>
      <c r="I2172">
        <v>1</v>
      </c>
      <c r="J2172">
        <v>0</v>
      </c>
      <c r="K2172">
        <v>1</v>
      </c>
      <c r="L2172" s="8">
        <v>98150</v>
      </c>
      <c r="M2172" s="8">
        <v>98151</v>
      </c>
    </row>
    <row r="2173" spans="1:13" x14ac:dyDescent="0.25">
      <c r="A2173">
        <v>1</v>
      </c>
      <c r="B2173" s="40">
        <f t="shared" si="100"/>
        <v>43525</v>
      </c>
      <c r="C2173">
        <v>3</v>
      </c>
      <c r="D2173">
        <f t="shared" si="101"/>
        <v>2019</v>
      </c>
      <c r="E2173" t="s">
        <v>452</v>
      </c>
      <c r="F2173" t="s">
        <v>353</v>
      </c>
      <c r="G2173" t="s">
        <v>37</v>
      </c>
      <c r="H2173" t="s">
        <v>423</v>
      </c>
      <c r="I2173">
        <v>20</v>
      </c>
      <c r="J2173">
        <v>36</v>
      </c>
      <c r="K2173">
        <v>56</v>
      </c>
      <c r="L2173" s="8">
        <v>32574</v>
      </c>
      <c r="M2173" s="8">
        <v>32630</v>
      </c>
    </row>
    <row r="2174" spans="1:13" x14ac:dyDescent="0.25">
      <c r="A2174">
        <v>1</v>
      </c>
      <c r="B2174" s="40">
        <f t="shared" si="100"/>
        <v>43525</v>
      </c>
      <c r="C2174">
        <v>3</v>
      </c>
      <c r="D2174">
        <f t="shared" si="101"/>
        <v>2019</v>
      </c>
      <c r="E2174" t="s">
        <v>452</v>
      </c>
      <c r="F2174" t="s">
        <v>353</v>
      </c>
      <c r="G2174" t="s">
        <v>37</v>
      </c>
      <c r="H2174" t="s">
        <v>424</v>
      </c>
      <c r="I2174">
        <v>0</v>
      </c>
      <c r="J2174">
        <v>0</v>
      </c>
      <c r="K2174">
        <v>0</v>
      </c>
      <c r="L2174" s="8">
        <v>19601</v>
      </c>
      <c r="M2174" s="8">
        <v>19601</v>
      </c>
    </row>
    <row r="2175" spans="1:13" x14ac:dyDescent="0.25">
      <c r="A2175">
        <v>0</v>
      </c>
      <c r="B2175" s="40">
        <f t="shared" si="100"/>
        <v>43525</v>
      </c>
      <c r="C2175">
        <v>3</v>
      </c>
      <c r="D2175">
        <f t="shared" si="101"/>
        <v>2019</v>
      </c>
      <c r="E2175" t="s">
        <v>452</v>
      </c>
      <c r="F2175" t="s">
        <v>354</v>
      </c>
      <c r="G2175" t="s">
        <v>37</v>
      </c>
      <c r="H2175" t="s">
        <v>423</v>
      </c>
      <c r="I2175">
        <v>925</v>
      </c>
      <c r="J2175">
        <v>646</v>
      </c>
      <c r="K2175" s="8">
        <v>1571</v>
      </c>
      <c r="L2175" s="8">
        <v>201730</v>
      </c>
      <c r="M2175" s="8">
        <v>203301</v>
      </c>
    </row>
    <row r="2176" spans="1:13" x14ac:dyDescent="0.25">
      <c r="A2176">
        <v>0</v>
      </c>
      <c r="B2176" s="40">
        <f t="shared" si="100"/>
        <v>43525</v>
      </c>
      <c r="C2176">
        <v>3</v>
      </c>
      <c r="D2176">
        <f t="shared" si="101"/>
        <v>2019</v>
      </c>
      <c r="E2176" t="s">
        <v>452</v>
      </c>
      <c r="F2176" t="s">
        <v>354</v>
      </c>
      <c r="G2176" t="s">
        <v>37</v>
      </c>
      <c r="H2176" t="s">
        <v>424</v>
      </c>
      <c r="I2176">
        <v>0</v>
      </c>
      <c r="J2176">
        <v>0</v>
      </c>
      <c r="K2176">
        <v>0</v>
      </c>
      <c r="L2176" s="8">
        <v>56824</v>
      </c>
      <c r="M2176" s="8">
        <v>56824</v>
      </c>
    </row>
    <row r="2177" spans="1:13" x14ac:dyDescent="0.25">
      <c r="A2177">
        <v>0</v>
      </c>
      <c r="B2177" s="40">
        <f t="shared" si="100"/>
        <v>43525</v>
      </c>
      <c r="C2177">
        <v>3</v>
      </c>
      <c r="D2177">
        <f t="shared" si="101"/>
        <v>2019</v>
      </c>
      <c r="E2177" t="s">
        <v>452</v>
      </c>
      <c r="F2177" t="s">
        <v>355</v>
      </c>
      <c r="G2177" t="s">
        <v>37</v>
      </c>
      <c r="H2177" t="s">
        <v>423</v>
      </c>
      <c r="I2177">
        <v>3</v>
      </c>
      <c r="J2177">
        <v>2</v>
      </c>
      <c r="K2177">
        <v>5</v>
      </c>
      <c r="L2177" s="8">
        <v>3092</v>
      </c>
      <c r="M2177" s="8">
        <v>3097</v>
      </c>
    </row>
    <row r="2178" spans="1:13" x14ac:dyDescent="0.25">
      <c r="A2178">
        <v>0</v>
      </c>
      <c r="B2178" s="40">
        <f t="shared" si="100"/>
        <v>43525</v>
      </c>
      <c r="C2178">
        <v>3</v>
      </c>
      <c r="D2178">
        <f t="shared" si="101"/>
        <v>2019</v>
      </c>
      <c r="E2178" t="s">
        <v>452</v>
      </c>
      <c r="F2178" t="s">
        <v>355</v>
      </c>
      <c r="G2178" t="s">
        <v>37</v>
      </c>
      <c r="H2178" t="s">
        <v>424</v>
      </c>
      <c r="I2178">
        <v>0</v>
      </c>
      <c r="J2178">
        <v>0</v>
      </c>
      <c r="K2178">
        <v>0</v>
      </c>
      <c r="L2178" s="8">
        <v>1802</v>
      </c>
      <c r="M2178" s="8">
        <v>1802</v>
      </c>
    </row>
    <row r="2179" spans="1:13" x14ac:dyDescent="0.25">
      <c r="A2179">
        <v>0</v>
      </c>
      <c r="B2179" s="40">
        <f t="shared" si="100"/>
        <v>43525</v>
      </c>
      <c r="C2179">
        <v>3</v>
      </c>
      <c r="D2179">
        <f t="shared" si="101"/>
        <v>2019</v>
      </c>
      <c r="E2179" t="s">
        <v>452</v>
      </c>
      <c r="F2179" t="s">
        <v>59</v>
      </c>
      <c r="G2179" t="s">
        <v>37</v>
      </c>
      <c r="H2179" t="s">
        <v>423</v>
      </c>
      <c r="I2179">
        <v>50</v>
      </c>
      <c r="J2179">
        <v>54</v>
      </c>
      <c r="K2179">
        <v>104</v>
      </c>
      <c r="L2179" s="8">
        <v>36949</v>
      </c>
      <c r="M2179" s="8">
        <v>37053</v>
      </c>
    </row>
    <row r="2180" spans="1:13" x14ac:dyDescent="0.25">
      <c r="A2180">
        <v>0</v>
      </c>
      <c r="B2180" s="40">
        <f t="shared" si="100"/>
        <v>43525</v>
      </c>
      <c r="C2180">
        <v>3</v>
      </c>
      <c r="D2180">
        <f t="shared" si="101"/>
        <v>2019</v>
      </c>
      <c r="E2180" t="s">
        <v>452</v>
      </c>
      <c r="F2180" t="s">
        <v>59</v>
      </c>
      <c r="G2180" t="s">
        <v>37</v>
      </c>
      <c r="H2180" t="s">
        <v>424</v>
      </c>
      <c r="I2180">
        <v>0</v>
      </c>
      <c r="J2180">
        <v>0</v>
      </c>
      <c r="K2180">
        <v>0</v>
      </c>
      <c r="L2180" s="8">
        <v>13982</v>
      </c>
      <c r="M2180" s="8">
        <v>13982</v>
      </c>
    </row>
    <row r="2181" spans="1:13" x14ac:dyDescent="0.25">
      <c r="A2181">
        <v>0</v>
      </c>
      <c r="B2181" s="40">
        <f t="shared" si="100"/>
        <v>43525</v>
      </c>
      <c r="C2181">
        <v>3</v>
      </c>
      <c r="D2181">
        <f t="shared" si="101"/>
        <v>2019</v>
      </c>
      <c r="E2181" t="s">
        <v>452</v>
      </c>
      <c r="F2181" t="s">
        <v>356</v>
      </c>
      <c r="G2181" t="s">
        <v>37</v>
      </c>
      <c r="H2181" t="s">
        <v>423</v>
      </c>
      <c r="I2181">
        <v>859</v>
      </c>
      <c r="J2181">
        <v>403</v>
      </c>
      <c r="K2181" s="8">
        <v>1262</v>
      </c>
      <c r="L2181" s="8">
        <v>152673</v>
      </c>
      <c r="M2181" s="8">
        <v>153935</v>
      </c>
    </row>
    <row r="2182" spans="1:13" x14ac:dyDescent="0.25">
      <c r="A2182">
        <v>0</v>
      </c>
      <c r="B2182" s="40">
        <f t="shared" si="100"/>
        <v>43525</v>
      </c>
      <c r="C2182">
        <v>3</v>
      </c>
      <c r="D2182">
        <f t="shared" si="101"/>
        <v>2019</v>
      </c>
      <c r="E2182" t="s">
        <v>452</v>
      </c>
      <c r="F2182" t="s">
        <v>356</v>
      </c>
      <c r="G2182" t="s">
        <v>37</v>
      </c>
      <c r="H2182" t="s">
        <v>424</v>
      </c>
      <c r="I2182">
        <v>2</v>
      </c>
      <c r="J2182">
        <v>0</v>
      </c>
      <c r="K2182">
        <v>2</v>
      </c>
      <c r="L2182" s="8">
        <v>43903</v>
      </c>
      <c r="M2182" s="8">
        <v>43905</v>
      </c>
    </row>
    <row r="2183" spans="1:13" x14ac:dyDescent="0.25">
      <c r="A2183">
        <v>1</v>
      </c>
      <c r="B2183" s="40">
        <f t="shared" si="100"/>
        <v>43525</v>
      </c>
      <c r="C2183">
        <v>3</v>
      </c>
      <c r="D2183">
        <f t="shared" si="101"/>
        <v>2019</v>
      </c>
      <c r="E2183" t="s">
        <v>452</v>
      </c>
      <c r="F2183" t="s">
        <v>357</v>
      </c>
      <c r="G2183" t="s">
        <v>37</v>
      </c>
      <c r="H2183" t="s">
        <v>423</v>
      </c>
      <c r="I2183">
        <v>26</v>
      </c>
      <c r="J2183">
        <v>45</v>
      </c>
      <c r="K2183">
        <v>71</v>
      </c>
      <c r="L2183" s="8">
        <v>23235</v>
      </c>
      <c r="M2183" s="8">
        <v>23306</v>
      </c>
    </row>
    <row r="2184" spans="1:13" x14ac:dyDescent="0.25">
      <c r="A2184">
        <v>1</v>
      </c>
      <c r="B2184" s="40">
        <f t="shared" si="100"/>
        <v>43525</v>
      </c>
      <c r="C2184">
        <v>3</v>
      </c>
      <c r="D2184">
        <f t="shared" si="101"/>
        <v>2019</v>
      </c>
      <c r="E2184" t="s">
        <v>452</v>
      </c>
      <c r="F2184" t="s">
        <v>357</v>
      </c>
      <c r="G2184" t="s">
        <v>37</v>
      </c>
      <c r="H2184" t="s">
        <v>424</v>
      </c>
      <c r="I2184">
        <v>0</v>
      </c>
      <c r="J2184">
        <v>0</v>
      </c>
      <c r="K2184">
        <v>0</v>
      </c>
      <c r="L2184" s="8">
        <v>8779</v>
      </c>
      <c r="M2184" s="8">
        <v>8779</v>
      </c>
    </row>
    <row r="2185" spans="1:13" x14ac:dyDescent="0.25">
      <c r="A2185">
        <v>0</v>
      </c>
      <c r="B2185" s="40">
        <f t="shared" si="100"/>
        <v>43525</v>
      </c>
      <c r="C2185">
        <v>3</v>
      </c>
      <c r="D2185">
        <f t="shared" si="101"/>
        <v>2019</v>
      </c>
      <c r="E2185" t="s">
        <v>452</v>
      </c>
      <c r="F2185" t="s">
        <v>56</v>
      </c>
      <c r="G2185" t="s">
        <v>37</v>
      </c>
      <c r="H2185" t="s">
        <v>423</v>
      </c>
      <c r="I2185">
        <v>102</v>
      </c>
      <c r="J2185">
        <v>109</v>
      </c>
      <c r="K2185">
        <v>211</v>
      </c>
      <c r="L2185" s="8">
        <v>168357</v>
      </c>
      <c r="M2185" s="8">
        <v>168568</v>
      </c>
    </row>
    <row r="2186" spans="1:13" x14ac:dyDescent="0.25">
      <c r="A2186">
        <v>0</v>
      </c>
      <c r="B2186" s="40">
        <f t="shared" si="100"/>
        <v>43525</v>
      </c>
      <c r="C2186">
        <v>3</v>
      </c>
      <c r="D2186">
        <f t="shared" si="101"/>
        <v>2019</v>
      </c>
      <c r="E2186" t="s">
        <v>452</v>
      </c>
      <c r="F2186" t="s">
        <v>56</v>
      </c>
      <c r="G2186" t="s">
        <v>37</v>
      </c>
      <c r="H2186" t="s">
        <v>424</v>
      </c>
      <c r="I2186">
        <v>0</v>
      </c>
      <c r="J2186">
        <v>0</v>
      </c>
      <c r="K2186">
        <v>0</v>
      </c>
      <c r="L2186" s="8">
        <v>60982</v>
      </c>
      <c r="M2186" s="8">
        <v>60982</v>
      </c>
    </row>
    <row r="2187" spans="1:13" x14ac:dyDescent="0.25">
      <c r="A2187">
        <v>0</v>
      </c>
      <c r="B2187" s="40">
        <f t="shared" si="100"/>
        <v>43556</v>
      </c>
      <c r="C2187">
        <v>4</v>
      </c>
      <c r="D2187">
        <f t="shared" si="101"/>
        <v>2019</v>
      </c>
      <c r="E2187" t="s">
        <v>453</v>
      </c>
      <c r="F2187" t="s">
        <v>422</v>
      </c>
      <c r="G2187" t="s">
        <v>37</v>
      </c>
      <c r="H2187" t="s">
        <v>423</v>
      </c>
      <c r="I2187">
        <v>0</v>
      </c>
      <c r="J2187">
        <v>0</v>
      </c>
      <c r="K2187">
        <v>0</v>
      </c>
      <c r="L2187">
        <v>2</v>
      </c>
      <c r="M2187">
        <v>2</v>
      </c>
    </row>
    <row r="2188" spans="1:13" x14ac:dyDescent="0.25">
      <c r="A2188">
        <v>0</v>
      </c>
      <c r="B2188" s="40">
        <f t="shared" si="100"/>
        <v>43556</v>
      </c>
      <c r="C2188">
        <v>4</v>
      </c>
      <c r="D2188">
        <f t="shared" si="101"/>
        <v>2019</v>
      </c>
      <c r="E2188" t="s">
        <v>453</v>
      </c>
      <c r="F2188" t="s">
        <v>422</v>
      </c>
      <c r="G2188" t="s">
        <v>37</v>
      </c>
      <c r="H2188" t="s">
        <v>424</v>
      </c>
      <c r="I2188">
        <v>0</v>
      </c>
      <c r="J2188">
        <v>0</v>
      </c>
      <c r="K2188">
        <v>0</v>
      </c>
      <c r="L2188">
        <v>2</v>
      </c>
      <c r="M2188">
        <v>2</v>
      </c>
    </row>
    <row r="2189" spans="1:13" x14ac:dyDescent="0.25">
      <c r="A2189">
        <v>1</v>
      </c>
      <c r="B2189" s="40">
        <f t="shared" si="100"/>
        <v>43556</v>
      </c>
      <c r="C2189">
        <v>4</v>
      </c>
      <c r="D2189">
        <f t="shared" si="101"/>
        <v>2019</v>
      </c>
      <c r="E2189" t="s">
        <v>453</v>
      </c>
      <c r="F2189" t="s">
        <v>331</v>
      </c>
      <c r="G2189" t="s">
        <v>37</v>
      </c>
      <c r="H2189" t="s">
        <v>423</v>
      </c>
      <c r="I2189">
        <v>6</v>
      </c>
      <c r="J2189">
        <v>5</v>
      </c>
      <c r="K2189">
        <v>11</v>
      </c>
      <c r="L2189" s="8">
        <v>12936</v>
      </c>
      <c r="M2189" s="8">
        <v>12947</v>
      </c>
    </row>
    <row r="2190" spans="1:13" x14ac:dyDescent="0.25">
      <c r="A2190">
        <v>1</v>
      </c>
      <c r="B2190" s="40">
        <f t="shared" si="100"/>
        <v>43556</v>
      </c>
      <c r="C2190">
        <v>4</v>
      </c>
      <c r="D2190">
        <f t="shared" si="101"/>
        <v>2019</v>
      </c>
      <c r="E2190" t="s">
        <v>453</v>
      </c>
      <c r="F2190" t="s">
        <v>331</v>
      </c>
      <c r="G2190" t="s">
        <v>37</v>
      </c>
      <c r="H2190" t="s">
        <v>424</v>
      </c>
      <c r="I2190">
        <v>0</v>
      </c>
      <c r="J2190">
        <v>0</v>
      </c>
      <c r="K2190">
        <v>0</v>
      </c>
      <c r="L2190" s="8">
        <v>5318</v>
      </c>
      <c r="M2190" s="8">
        <v>5318</v>
      </c>
    </row>
    <row r="2191" spans="1:13" x14ac:dyDescent="0.25">
      <c r="A2191">
        <v>1</v>
      </c>
      <c r="B2191" s="40">
        <f t="shared" si="100"/>
        <v>43556</v>
      </c>
      <c r="C2191">
        <v>4</v>
      </c>
      <c r="D2191">
        <f t="shared" si="101"/>
        <v>2019</v>
      </c>
      <c r="E2191" t="s">
        <v>453</v>
      </c>
      <c r="F2191" t="s">
        <v>332</v>
      </c>
      <c r="G2191" t="s">
        <v>37</v>
      </c>
      <c r="H2191" t="s">
        <v>423</v>
      </c>
      <c r="I2191">
        <v>10</v>
      </c>
      <c r="J2191">
        <v>9</v>
      </c>
      <c r="K2191">
        <v>19</v>
      </c>
      <c r="L2191" s="8">
        <v>13044</v>
      </c>
      <c r="M2191" s="8">
        <v>13063</v>
      </c>
    </row>
    <row r="2192" spans="1:13" x14ac:dyDescent="0.25">
      <c r="A2192">
        <v>1</v>
      </c>
      <c r="B2192" s="40">
        <f t="shared" si="100"/>
        <v>43556</v>
      </c>
      <c r="C2192">
        <v>4</v>
      </c>
      <c r="D2192">
        <f t="shared" si="101"/>
        <v>2019</v>
      </c>
      <c r="E2192" t="s">
        <v>453</v>
      </c>
      <c r="F2192" t="s">
        <v>332</v>
      </c>
      <c r="G2192" t="s">
        <v>37</v>
      </c>
      <c r="H2192" t="s">
        <v>424</v>
      </c>
      <c r="I2192">
        <v>0</v>
      </c>
      <c r="J2192">
        <v>0</v>
      </c>
      <c r="K2192">
        <v>0</v>
      </c>
      <c r="L2192" s="8">
        <v>6880</v>
      </c>
      <c r="M2192" s="8">
        <v>6880</v>
      </c>
    </row>
    <row r="2193" spans="1:13" x14ac:dyDescent="0.25">
      <c r="A2193">
        <v>0</v>
      </c>
      <c r="B2193" s="40">
        <f t="shared" si="100"/>
        <v>43556</v>
      </c>
      <c r="C2193">
        <v>4</v>
      </c>
      <c r="D2193">
        <f t="shared" si="101"/>
        <v>2019</v>
      </c>
      <c r="E2193" t="s">
        <v>453</v>
      </c>
      <c r="F2193" t="s">
        <v>333</v>
      </c>
      <c r="G2193" t="s">
        <v>37</v>
      </c>
      <c r="H2193" t="s">
        <v>423</v>
      </c>
      <c r="I2193">
        <v>269</v>
      </c>
      <c r="J2193">
        <v>268</v>
      </c>
      <c r="K2193">
        <v>537</v>
      </c>
      <c r="L2193" s="8">
        <v>136375</v>
      </c>
      <c r="M2193" s="8">
        <v>136912</v>
      </c>
    </row>
    <row r="2194" spans="1:13" x14ac:dyDescent="0.25">
      <c r="A2194">
        <v>0</v>
      </c>
      <c r="B2194" s="40">
        <f t="shared" si="100"/>
        <v>43556</v>
      </c>
      <c r="C2194">
        <v>4</v>
      </c>
      <c r="D2194">
        <f t="shared" si="101"/>
        <v>2019</v>
      </c>
      <c r="E2194" t="s">
        <v>453</v>
      </c>
      <c r="F2194" t="s">
        <v>333</v>
      </c>
      <c r="G2194" t="s">
        <v>37</v>
      </c>
      <c r="H2194" t="s">
        <v>424</v>
      </c>
      <c r="I2194">
        <v>0</v>
      </c>
      <c r="J2194">
        <v>0</v>
      </c>
      <c r="K2194">
        <v>0</v>
      </c>
      <c r="L2194" s="8">
        <v>42935</v>
      </c>
      <c r="M2194" s="8">
        <v>42935</v>
      </c>
    </row>
    <row r="2195" spans="1:13" x14ac:dyDescent="0.25">
      <c r="A2195">
        <v>0</v>
      </c>
      <c r="B2195" s="40">
        <f t="shared" si="100"/>
        <v>43556</v>
      </c>
      <c r="C2195">
        <v>4</v>
      </c>
      <c r="D2195">
        <f t="shared" si="101"/>
        <v>2019</v>
      </c>
      <c r="E2195" t="s">
        <v>453</v>
      </c>
      <c r="F2195" t="s">
        <v>119</v>
      </c>
      <c r="G2195" t="s">
        <v>37</v>
      </c>
      <c r="H2195" t="s">
        <v>423</v>
      </c>
      <c r="I2195">
        <v>165</v>
      </c>
      <c r="J2195">
        <v>75</v>
      </c>
      <c r="K2195">
        <v>240</v>
      </c>
      <c r="L2195" s="8">
        <v>56046</v>
      </c>
      <c r="M2195" s="8">
        <v>56286</v>
      </c>
    </row>
    <row r="2196" spans="1:13" x14ac:dyDescent="0.25">
      <c r="A2196">
        <v>0</v>
      </c>
      <c r="B2196" s="40">
        <f t="shared" si="100"/>
        <v>43556</v>
      </c>
      <c r="C2196">
        <v>4</v>
      </c>
      <c r="D2196">
        <f t="shared" si="101"/>
        <v>2019</v>
      </c>
      <c r="E2196" t="s">
        <v>453</v>
      </c>
      <c r="F2196" t="s">
        <v>119</v>
      </c>
      <c r="G2196" t="s">
        <v>37</v>
      </c>
      <c r="H2196" t="s">
        <v>424</v>
      </c>
      <c r="I2196">
        <v>0</v>
      </c>
      <c r="J2196">
        <v>0</v>
      </c>
      <c r="K2196">
        <v>0</v>
      </c>
      <c r="L2196" s="8">
        <v>22917</v>
      </c>
      <c r="M2196" s="8">
        <v>22917</v>
      </c>
    </row>
    <row r="2197" spans="1:13" x14ac:dyDescent="0.25">
      <c r="A2197">
        <v>0</v>
      </c>
      <c r="B2197" s="40">
        <f t="shared" si="100"/>
        <v>43556</v>
      </c>
      <c r="C2197">
        <v>4</v>
      </c>
      <c r="D2197">
        <f t="shared" si="101"/>
        <v>2019</v>
      </c>
      <c r="E2197" t="s">
        <v>453</v>
      </c>
      <c r="F2197" t="s">
        <v>334</v>
      </c>
      <c r="G2197" t="s">
        <v>37</v>
      </c>
      <c r="H2197" t="s">
        <v>423</v>
      </c>
      <c r="I2197">
        <v>176</v>
      </c>
      <c r="J2197">
        <v>145</v>
      </c>
      <c r="K2197">
        <v>321</v>
      </c>
      <c r="L2197" s="8">
        <v>51846</v>
      </c>
      <c r="M2197" s="8">
        <v>52167</v>
      </c>
    </row>
    <row r="2198" spans="1:13" x14ac:dyDescent="0.25">
      <c r="A2198">
        <v>0</v>
      </c>
      <c r="B2198" s="40">
        <f t="shared" si="100"/>
        <v>43556</v>
      </c>
      <c r="C2198">
        <v>4</v>
      </c>
      <c r="D2198">
        <f t="shared" si="101"/>
        <v>2019</v>
      </c>
      <c r="E2198" t="s">
        <v>453</v>
      </c>
      <c r="F2198" t="s">
        <v>334</v>
      </c>
      <c r="G2198" t="s">
        <v>37</v>
      </c>
      <c r="H2198" t="s">
        <v>424</v>
      </c>
      <c r="I2198">
        <v>0</v>
      </c>
      <c r="J2198">
        <v>0</v>
      </c>
      <c r="K2198">
        <v>0</v>
      </c>
      <c r="L2198" s="8">
        <v>22365</v>
      </c>
      <c r="M2198" s="8">
        <v>22365</v>
      </c>
    </row>
    <row r="2199" spans="1:13" x14ac:dyDescent="0.25">
      <c r="A2199">
        <v>0</v>
      </c>
      <c r="B2199" s="40">
        <f t="shared" si="100"/>
        <v>43556</v>
      </c>
      <c r="C2199">
        <v>4</v>
      </c>
      <c r="D2199">
        <f t="shared" si="101"/>
        <v>2019</v>
      </c>
      <c r="E2199" t="s">
        <v>453</v>
      </c>
      <c r="F2199" t="s">
        <v>335</v>
      </c>
      <c r="G2199" t="s">
        <v>37</v>
      </c>
      <c r="H2199" t="s">
        <v>423</v>
      </c>
      <c r="I2199" s="8">
        <v>1552</v>
      </c>
      <c r="J2199">
        <v>923</v>
      </c>
      <c r="K2199" s="8">
        <v>2475</v>
      </c>
      <c r="L2199" s="8">
        <v>319432</v>
      </c>
      <c r="M2199" s="8">
        <v>321907</v>
      </c>
    </row>
    <row r="2200" spans="1:13" x14ac:dyDescent="0.25">
      <c r="A2200">
        <v>0</v>
      </c>
      <c r="B2200" s="40">
        <f t="shared" si="100"/>
        <v>43556</v>
      </c>
      <c r="C2200">
        <v>4</v>
      </c>
      <c r="D2200">
        <f t="shared" si="101"/>
        <v>2019</v>
      </c>
      <c r="E2200" t="s">
        <v>453</v>
      </c>
      <c r="F2200" t="s">
        <v>335</v>
      </c>
      <c r="G2200" t="s">
        <v>37</v>
      </c>
      <c r="H2200" t="s">
        <v>424</v>
      </c>
      <c r="I2200">
        <v>0</v>
      </c>
      <c r="J2200">
        <v>0</v>
      </c>
      <c r="K2200">
        <v>0</v>
      </c>
      <c r="L2200" s="8">
        <v>82492</v>
      </c>
      <c r="M2200" s="8">
        <v>82492</v>
      </c>
    </row>
    <row r="2201" spans="1:13" x14ac:dyDescent="0.25">
      <c r="A2201">
        <v>0</v>
      </c>
      <c r="B2201" s="40">
        <f t="shared" si="100"/>
        <v>43556</v>
      </c>
      <c r="C2201">
        <v>4</v>
      </c>
      <c r="D2201">
        <f t="shared" si="101"/>
        <v>2019</v>
      </c>
      <c r="E2201" t="s">
        <v>453</v>
      </c>
      <c r="F2201" t="s">
        <v>44</v>
      </c>
      <c r="G2201" t="s">
        <v>37</v>
      </c>
      <c r="H2201" t="s">
        <v>423</v>
      </c>
      <c r="I2201">
        <v>2</v>
      </c>
      <c r="J2201">
        <v>2</v>
      </c>
      <c r="K2201">
        <v>4</v>
      </c>
      <c r="L2201" s="8">
        <v>2477</v>
      </c>
      <c r="M2201" s="8">
        <v>2481</v>
      </c>
    </row>
    <row r="2202" spans="1:13" x14ac:dyDescent="0.25">
      <c r="A2202">
        <v>0</v>
      </c>
      <c r="B2202" s="40">
        <f t="shared" si="100"/>
        <v>43556</v>
      </c>
      <c r="C2202">
        <v>4</v>
      </c>
      <c r="D2202">
        <f t="shared" si="101"/>
        <v>2019</v>
      </c>
      <c r="E2202" t="s">
        <v>453</v>
      </c>
      <c r="F2202" t="s">
        <v>44</v>
      </c>
      <c r="G2202" t="s">
        <v>37</v>
      </c>
      <c r="H2202" t="s">
        <v>424</v>
      </c>
      <c r="I2202">
        <v>0</v>
      </c>
      <c r="J2202">
        <v>0</v>
      </c>
      <c r="K2202">
        <v>0</v>
      </c>
      <c r="L2202" s="8">
        <v>1605</v>
      </c>
      <c r="M2202" s="8">
        <v>1605</v>
      </c>
    </row>
    <row r="2203" spans="1:13" x14ac:dyDescent="0.25">
      <c r="A2203">
        <v>0</v>
      </c>
      <c r="B2203" s="40">
        <f t="shared" si="100"/>
        <v>43556</v>
      </c>
      <c r="C2203">
        <v>4</v>
      </c>
      <c r="D2203">
        <f t="shared" si="101"/>
        <v>2019</v>
      </c>
      <c r="E2203" t="s">
        <v>453</v>
      </c>
      <c r="F2203" t="s">
        <v>336</v>
      </c>
      <c r="G2203" t="s">
        <v>37</v>
      </c>
      <c r="H2203" t="s">
        <v>423</v>
      </c>
      <c r="I2203">
        <v>103</v>
      </c>
      <c r="J2203">
        <v>114</v>
      </c>
      <c r="K2203">
        <v>217</v>
      </c>
      <c r="L2203" s="8">
        <v>74136</v>
      </c>
      <c r="M2203" s="8">
        <v>74353</v>
      </c>
    </row>
    <row r="2204" spans="1:13" x14ac:dyDescent="0.25">
      <c r="A2204">
        <v>0</v>
      </c>
      <c r="B2204" s="40">
        <f t="shared" ref="B2204:B2267" si="102">DATE(D2204,C2204,1)</f>
        <v>43556</v>
      </c>
      <c r="C2204">
        <v>4</v>
      </c>
      <c r="D2204">
        <f t="shared" ref="D2204:D2267" si="103">VALUE(RIGHT(E2204,4))</f>
        <v>2019</v>
      </c>
      <c r="E2204" t="s">
        <v>453</v>
      </c>
      <c r="F2204" t="s">
        <v>336</v>
      </c>
      <c r="G2204" t="s">
        <v>37</v>
      </c>
      <c r="H2204" t="s">
        <v>424</v>
      </c>
      <c r="I2204">
        <v>0</v>
      </c>
      <c r="J2204">
        <v>0</v>
      </c>
      <c r="K2204">
        <v>0</v>
      </c>
      <c r="L2204" s="8">
        <v>29682</v>
      </c>
      <c r="M2204" s="8">
        <v>29682</v>
      </c>
    </row>
    <row r="2205" spans="1:13" x14ac:dyDescent="0.25">
      <c r="A2205">
        <v>0</v>
      </c>
      <c r="B2205" s="40">
        <f t="shared" si="102"/>
        <v>43556</v>
      </c>
      <c r="C2205">
        <v>4</v>
      </c>
      <c r="D2205">
        <f t="shared" si="103"/>
        <v>2019</v>
      </c>
      <c r="E2205" t="s">
        <v>453</v>
      </c>
      <c r="F2205" t="s">
        <v>125</v>
      </c>
      <c r="G2205" t="s">
        <v>37</v>
      </c>
      <c r="H2205" t="s">
        <v>423</v>
      </c>
      <c r="I2205">
        <v>61</v>
      </c>
      <c r="J2205">
        <v>33</v>
      </c>
      <c r="K2205">
        <v>94</v>
      </c>
      <c r="L2205" s="8">
        <v>28721</v>
      </c>
      <c r="M2205" s="8">
        <v>28815</v>
      </c>
    </row>
    <row r="2206" spans="1:13" x14ac:dyDescent="0.25">
      <c r="A2206">
        <v>0</v>
      </c>
      <c r="B2206" s="40">
        <f t="shared" si="102"/>
        <v>43556</v>
      </c>
      <c r="C2206">
        <v>4</v>
      </c>
      <c r="D2206">
        <f t="shared" si="103"/>
        <v>2019</v>
      </c>
      <c r="E2206" t="s">
        <v>453</v>
      </c>
      <c r="F2206" t="s">
        <v>125</v>
      </c>
      <c r="G2206" t="s">
        <v>37</v>
      </c>
      <c r="H2206" t="s">
        <v>424</v>
      </c>
      <c r="I2206">
        <v>0</v>
      </c>
      <c r="J2206">
        <v>0</v>
      </c>
      <c r="K2206">
        <v>0</v>
      </c>
      <c r="L2206" s="8">
        <v>12618</v>
      </c>
      <c r="M2206" s="8">
        <v>12618</v>
      </c>
    </row>
    <row r="2207" spans="1:13" x14ac:dyDescent="0.25">
      <c r="A2207">
        <v>1</v>
      </c>
      <c r="B2207" s="40">
        <f t="shared" si="102"/>
        <v>43556</v>
      </c>
      <c r="C2207">
        <v>4</v>
      </c>
      <c r="D2207">
        <f t="shared" si="103"/>
        <v>2019</v>
      </c>
      <c r="E2207" t="s">
        <v>453</v>
      </c>
      <c r="F2207" t="s">
        <v>337</v>
      </c>
      <c r="G2207" t="s">
        <v>37</v>
      </c>
      <c r="H2207" t="s">
        <v>423</v>
      </c>
      <c r="I2207">
        <v>4</v>
      </c>
      <c r="J2207">
        <v>2</v>
      </c>
      <c r="K2207">
        <v>6</v>
      </c>
      <c r="L2207" s="8">
        <v>4658</v>
      </c>
      <c r="M2207" s="8">
        <v>4664</v>
      </c>
    </row>
    <row r="2208" spans="1:13" x14ac:dyDescent="0.25">
      <c r="A2208">
        <v>1</v>
      </c>
      <c r="B2208" s="40">
        <f t="shared" si="102"/>
        <v>43556</v>
      </c>
      <c r="C2208">
        <v>4</v>
      </c>
      <c r="D2208">
        <f t="shared" si="103"/>
        <v>2019</v>
      </c>
      <c r="E2208" t="s">
        <v>453</v>
      </c>
      <c r="F2208" t="s">
        <v>337</v>
      </c>
      <c r="G2208" t="s">
        <v>37</v>
      </c>
      <c r="H2208" t="s">
        <v>424</v>
      </c>
      <c r="I2208">
        <v>0</v>
      </c>
      <c r="J2208">
        <v>0</v>
      </c>
      <c r="K2208">
        <v>0</v>
      </c>
      <c r="L2208" s="8">
        <v>3787</v>
      </c>
      <c r="M2208" s="8">
        <v>3787</v>
      </c>
    </row>
    <row r="2209" spans="1:13" x14ac:dyDescent="0.25">
      <c r="A2209">
        <v>0</v>
      </c>
      <c r="B2209" s="40">
        <f t="shared" si="102"/>
        <v>43556</v>
      </c>
      <c r="C2209">
        <v>4</v>
      </c>
      <c r="D2209">
        <f t="shared" si="103"/>
        <v>2019</v>
      </c>
      <c r="E2209" t="s">
        <v>453</v>
      </c>
      <c r="F2209" t="s">
        <v>105</v>
      </c>
      <c r="G2209" t="s">
        <v>37</v>
      </c>
      <c r="H2209" t="s">
        <v>423</v>
      </c>
      <c r="I2209">
        <v>69</v>
      </c>
      <c r="J2209">
        <v>66</v>
      </c>
      <c r="K2209">
        <v>135</v>
      </c>
      <c r="L2209" s="8">
        <v>60891</v>
      </c>
      <c r="M2209" s="8">
        <v>61026</v>
      </c>
    </row>
    <row r="2210" spans="1:13" x14ac:dyDescent="0.25">
      <c r="A2210">
        <v>0</v>
      </c>
      <c r="B2210" s="40">
        <f t="shared" si="102"/>
        <v>43556</v>
      </c>
      <c r="C2210">
        <v>4</v>
      </c>
      <c r="D2210">
        <f t="shared" si="103"/>
        <v>2019</v>
      </c>
      <c r="E2210" t="s">
        <v>453</v>
      </c>
      <c r="F2210" t="s">
        <v>105</v>
      </c>
      <c r="G2210" t="s">
        <v>37</v>
      </c>
      <c r="H2210" t="s">
        <v>424</v>
      </c>
      <c r="I2210">
        <v>0</v>
      </c>
      <c r="J2210">
        <v>0</v>
      </c>
      <c r="K2210">
        <v>0</v>
      </c>
      <c r="L2210" s="8">
        <v>19893</v>
      </c>
      <c r="M2210" s="8">
        <v>19893</v>
      </c>
    </row>
    <row r="2211" spans="1:13" x14ac:dyDescent="0.25">
      <c r="A2211">
        <v>0</v>
      </c>
      <c r="B2211" s="40">
        <f t="shared" si="102"/>
        <v>43556</v>
      </c>
      <c r="C2211">
        <v>4</v>
      </c>
      <c r="D2211">
        <f t="shared" si="103"/>
        <v>2019</v>
      </c>
      <c r="E2211" t="s">
        <v>453</v>
      </c>
      <c r="F2211" t="s">
        <v>338</v>
      </c>
      <c r="G2211" t="s">
        <v>37</v>
      </c>
      <c r="H2211" t="s">
        <v>423</v>
      </c>
      <c r="I2211">
        <v>1</v>
      </c>
      <c r="J2211">
        <v>1</v>
      </c>
      <c r="K2211">
        <v>2</v>
      </c>
      <c r="L2211" s="8">
        <v>1362</v>
      </c>
      <c r="M2211" s="8">
        <v>1364</v>
      </c>
    </row>
    <row r="2212" spans="1:13" x14ac:dyDescent="0.25">
      <c r="A2212">
        <v>0</v>
      </c>
      <c r="B2212" s="40">
        <f t="shared" si="102"/>
        <v>43556</v>
      </c>
      <c r="C2212">
        <v>4</v>
      </c>
      <c r="D2212">
        <f t="shared" si="103"/>
        <v>2019</v>
      </c>
      <c r="E2212" t="s">
        <v>453</v>
      </c>
      <c r="F2212" t="s">
        <v>338</v>
      </c>
      <c r="G2212" t="s">
        <v>37</v>
      </c>
      <c r="H2212" t="s">
        <v>424</v>
      </c>
      <c r="I2212">
        <v>0</v>
      </c>
      <c r="J2212">
        <v>0</v>
      </c>
      <c r="K2212">
        <v>0</v>
      </c>
      <c r="L2212" s="8">
        <v>1012</v>
      </c>
      <c r="M2212" s="8">
        <v>1012</v>
      </c>
    </row>
    <row r="2213" spans="1:13" x14ac:dyDescent="0.25">
      <c r="A2213">
        <v>0</v>
      </c>
      <c r="B2213" s="40">
        <f t="shared" si="102"/>
        <v>43556</v>
      </c>
      <c r="C2213">
        <v>4</v>
      </c>
      <c r="D2213">
        <f t="shared" si="103"/>
        <v>2019</v>
      </c>
      <c r="E2213" t="s">
        <v>453</v>
      </c>
      <c r="F2213" t="s">
        <v>339</v>
      </c>
      <c r="G2213" t="s">
        <v>37</v>
      </c>
      <c r="H2213" t="s">
        <v>423</v>
      </c>
      <c r="I2213">
        <v>46</v>
      </c>
      <c r="J2213">
        <v>67</v>
      </c>
      <c r="K2213">
        <v>113</v>
      </c>
      <c r="L2213" s="8">
        <v>66767</v>
      </c>
      <c r="M2213" s="8">
        <v>66880</v>
      </c>
    </row>
    <row r="2214" spans="1:13" x14ac:dyDescent="0.25">
      <c r="A2214">
        <v>0</v>
      </c>
      <c r="B2214" s="40">
        <f t="shared" si="102"/>
        <v>43556</v>
      </c>
      <c r="C2214">
        <v>4</v>
      </c>
      <c r="D2214">
        <f t="shared" si="103"/>
        <v>2019</v>
      </c>
      <c r="E2214" t="s">
        <v>453</v>
      </c>
      <c r="F2214" t="s">
        <v>339</v>
      </c>
      <c r="G2214" t="s">
        <v>37</v>
      </c>
      <c r="H2214" t="s">
        <v>424</v>
      </c>
      <c r="I2214">
        <v>0</v>
      </c>
      <c r="J2214">
        <v>0</v>
      </c>
      <c r="K2214">
        <v>0</v>
      </c>
      <c r="L2214" s="8">
        <v>27649</v>
      </c>
      <c r="M2214" s="8">
        <v>27649</v>
      </c>
    </row>
    <row r="2215" spans="1:13" x14ac:dyDescent="0.25">
      <c r="A2215">
        <v>0</v>
      </c>
      <c r="B2215" s="40">
        <f t="shared" si="102"/>
        <v>43556</v>
      </c>
      <c r="C2215">
        <v>4</v>
      </c>
      <c r="D2215">
        <f t="shared" si="103"/>
        <v>2019</v>
      </c>
      <c r="E2215" t="s">
        <v>453</v>
      </c>
      <c r="F2215" t="s">
        <v>425</v>
      </c>
      <c r="G2215" t="s">
        <v>37</v>
      </c>
      <c r="H2215" t="s">
        <v>423</v>
      </c>
      <c r="I2215">
        <v>94</v>
      </c>
      <c r="J2215">
        <v>100</v>
      </c>
      <c r="K2215">
        <v>194</v>
      </c>
      <c r="L2215" s="8">
        <v>49280</v>
      </c>
      <c r="M2215" s="8">
        <v>49474</v>
      </c>
    </row>
    <row r="2216" spans="1:13" x14ac:dyDescent="0.25">
      <c r="A2216">
        <v>0</v>
      </c>
      <c r="B2216" s="40">
        <f t="shared" si="102"/>
        <v>43556</v>
      </c>
      <c r="C2216">
        <v>4</v>
      </c>
      <c r="D2216">
        <f t="shared" si="103"/>
        <v>2019</v>
      </c>
      <c r="E2216" t="s">
        <v>453</v>
      </c>
      <c r="F2216" t="s">
        <v>425</v>
      </c>
      <c r="G2216" t="s">
        <v>37</v>
      </c>
      <c r="H2216" t="s">
        <v>424</v>
      </c>
      <c r="I2216">
        <v>0</v>
      </c>
      <c r="J2216">
        <v>0</v>
      </c>
      <c r="K2216">
        <v>0</v>
      </c>
      <c r="L2216" s="8">
        <v>21158</v>
      </c>
      <c r="M2216" s="8">
        <v>21158</v>
      </c>
    </row>
    <row r="2217" spans="1:13" x14ac:dyDescent="0.25">
      <c r="A2217">
        <v>0</v>
      </c>
      <c r="B2217" s="40">
        <f t="shared" si="102"/>
        <v>43556</v>
      </c>
      <c r="C2217">
        <v>4</v>
      </c>
      <c r="D2217">
        <f t="shared" si="103"/>
        <v>2019</v>
      </c>
      <c r="E2217" t="s">
        <v>453</v>
      </c>
      <c r="F2217" t="s">
        <v>341</v>
      </c>
      <c r="G2217" t="s">
        <v>37</v>
      </c>
      <c r="H2217" t="s">
        <v>423</v>
      </c>
      <c r="I2217">
        <v>338</v>
      </c>
      <c r="J2217">
        <v>265</v>
      </c>
      <c r="K2217">
        <v>603</v>
      </c>
      <c r="L2217" s="8">
        <v>65999</v>
      </c>
      <c r="M2217" s="8">
        <v>66602</v>
      </c>
    </row>
    <row r="2218" spans="1:13" x14ac:dyDescent="0.25">
      <c r="A2218">
        <v>0</v>
      </c>
      <c r="B2218" s="40">
        <f t="shared" si="102"/>
        <v>43556</v>
      </c>
      <c r="C2218">
        <v>4</v>
      </c>
      <c r="D2218">
        <f t="shared" si="103"/>
        <v>2019</v>
      </c>
      <c r="E2218" t="s">
        <v>453</v>
      </c>
      <c r="F2218" t="s">
        <v>341</v>
      </c>
      <c r="G2218" t="s">
        <v>37</v>
      </c>
      <c r="H2218" t="s">
        <v>424</v>
      </c>
      <c r="I2218">
        <v>0</v>
      </c>
      <c r="J2218">
        <v>0</v>
      </c>
      <c r="K2218">
        <v>0</v>
      </c>
      <c r="L2218" s="8">
        <v>22153</v>
      </c>
      <c r="M2218" s="8">
        <v>22153</v>
      </c>
    </row>
    <row r="2219" spans="1:13" x14ac:dyDescent="0.25">
      <c r="A2219">
        <v>0</v>
      </c>
      <c r="B2219" s="40">
        <f t="shared" si="102"/>
        <v>43556</v>
      </c>
      <c r="C2219">
        <v>4</v>
      </c>
      <c r="D2219">
        <f t="shared" si="103"/>
        <v>2019</v>
      </c>
      <c r="E2219" t="s">
        <v>453</v>
      </c>
      <c r="F2219" t="s">
        <v>126</v>
      </c>
      <c r="G2219" t="s">
        <v>37</v>
      </c>
      <c r="H2219" t="s">
        <v>423</v>
      </c>
      <c r="I2219">
        <v>203</v>
      </c>
      <c r="J2219">
        <v>134</v>
      </c>
      <c r="K2219">
        <v>337</v>
      </c>
      <c r="L2219" s="8">
        <v>25695</v>
      </c>
      <c r="M2219" s="8">
        <v>26032</v>
      </c>
    </row>
    <row r="2220" spans="1:13" x14ac:dyDescent="0.25">
      <c r="A2220">
        <v>0</v>
      </c>
      <c r="B2220" s="40">
        <f t="shared" si="102"/>
        <v>43556</v>
      </c>
      <c r="C2220">
        <v>4</v>
      </c>
      <c r="D2220">
        <f t="shared" si="103"/>
        <v>2019</v>
      </c>
      <c r="E2220" t="s">
        <v>453</v>
      </c>
      <c r="F2220" t="s">
        <v>126</v>
      </c>
      <c r="G2220" t="s">
        <v>37</v>
      </c>
      <c r="H2220" t="s">
        <v>424</v>
      </c>
      <c r="I2220">
        <v>0</v>
      </c>
      <c r="J2220">
        <v>0</v>
      </c>
      <c r="K2220">
        <v>0</v>
      </c>
      <c r="L2220" s="8">
        <v>10001</v>
      </c>
      <c r="M2220" s="8">
        <v>10001</v>
      </c>
    </row>
    <row r="2221" spans="1:13" x14ac:dyDescent="0.25">
      <c r="A2221">
        <v>0</v>
      </c>
      <c r="B2221" s="40">
        <f t="shared" si="102"/>
        <v>43556</v>
      </c>
      <c r="C2221">
        <v>4</v>
      </c>
      <c r="D2221">
        <f t="shared" si="103"/>
        <v>2019</v>
      </c>
      <c r="E2221" t="s">
        <v>453</v>
      </c>
      <c r="F2221" t="s">
        <v>342</v>
      </c>
      <c r="G2221" t="s">
        <v>37</v>
      </c>
      <c r="H2221" t="s">
        <v>423</v>
      </c>
      <c r="I2221" s="8">
        <v>18749</v>
      </c>
      <c r="J2221" s="8">
        <v>7024</v>
      </c>
      <c r="K2221" s="8">
        <v>25773</v>
      </c>
      <c r="L2221" s="8">
        <v>1396967</v>
      </c>
      <c r="M2221" s="8">
        <v>1422740</v>
      </c>
    </row>
    <row r="2222" spans="1:13" x14ac:dyDescent="0.25">
      <c r="A2222">
        <v>0</v>
      </c>
      <c r="B2222" s="40">
        <f t="shared" si="102"/>
        <v>43556</v>
      </c>
      <c r="C2222">
        <v>4</v>
      </c>
      <c r="D2222">
        <f t="shared" si="103"/>
        <v>2019</v>
      </c>
      <c r="E2222" t="s">
        <v>453</v>
      </c>
      <c r="F2222" t="s">
        <v>342</v>
      </c>
      <c r="G2222" t="s">
        <v>37</v>
      </c>
      <c r="H2222" t="s">
        <v>424</v>
      </c>
      <c r="I2222">
        <v>5</v>
      </c>
      <c r="J2222">
        <v>1</v>
      </c>
      <c r="K2222">
        <v>6</v>
      </c>
      <c r="L2222" s="8">
        <v>184656</v>
      </c>
      <c r="M2222" s="8">
        <v>184662</v>
      </c>
    </row>
    <row r="2223" spans="1:13" x14ac:dyDescent="0.25">
      <c r="A2223">
        <v>0</v>
      </c>
      <c r="B2223" s="40">
        <f t="shared" si="102"/>
        <v>43556</v>
      </c>
      <c r="C2223">
        <v>4</v>
      </c>
      <c r="D2223">
        <f t="shared" si="103"/>
        <v>2019</v>
      </c>
      <c r="E2223" t="s">
        <v>453</v>
      </c>
      <c r="F2223" t="s">
        <v>343</v>
      </c>
      <c r="G2223" t="s">
        <v>37</v>
      </c>
      <c r="H2223" t="s">
        <v>423</v>
      </c>
      <c r="I2223" s="8">
        <v>1110</v>
      </c>
      <c r="J2223">
        <v>607</v>
      </c>
      <c r="K2223" s="8">
        <v>1717</v>
      </c>
      <c r="L2223" s="8">
        <v>185827</v>
      </c>
      <c r="M2223" s="8">
        <v>187544</v>
      </c>
    </row>
    <row r="2224" spans="1:13" x14ac:dyDescent="0.25">
      <c r="A2224">
        <v>0</v>
      </c>
      <c r="B2224" s="40">
        <f t="shared" si="102"/>
        <v>43556</v>
      </c>
      <c r="C2224">
        <v>4</v>
      </c>
      <c r="D2224">
        <f t="shared" si="103"/>
        <v>2019</v>
      </c>
      <c r="E2224" t="s">
        <v>453</v>
      </c>
      <c r="F2224" t="s">
        <v>343</v>
      </c>
      <c r="G2224" t="s">
        <v>37</v>
      </c>
      <c r="H2224" t="s">
        <v>424</v>
      </c>
      <c r="I2224">
        <v>1</v>
      </c>
      <c r="J2224">
        <v>0</v>
      </c>
      <c r="K2224">
        <v>1</v>
      </c>
      <c r="L2224" s="8">
        <v>55543</v>
      </c>
      <c r="M2224" s="8">
        <v>55544</v>
      </c>
    </row>
    <row r="2225" spans="1:13" x14ac:dyDescent="0.25">
      <c r="A2225">
        <v>0</v>
      </c>
      <c r="B2225" s="40">
        <f t="shared" si="102"/>
        <v>43556</v>
      </c>
      <c r="C2225">
        <v>4</v>
      </c>
      <c r="D2225">
        <f t="shared" si="103"/>
        <v>2019</v>
      </c>
      <c r="E2225" t="s">
        <v>453</v>
      </c>
      <c r="F2225" t="s">
        <v>344</v>
      </c>
      <c r="G2225" t="s">
        <v>37</v>
      </c>
      <c r="H2225" t="s">
        <v>423</v>
      </c>
      <c r="I2225">
        <v>86</v>
      </c>
      <c r="J2225">
        <v>48</v>
      </c>
      <c r="K2225">
        <v>134</v>
      </c>
      <c r="L2225" s="8">
        <v>30974</v>
      </c>
      <c r="M2225" s="8">
        <v>31108</v>
      </c>
    </row>
    <row r="2226" spans="1:13" x14ac:dyDescent="0.25">
      <c r="A2226">
        <v>0</v>
      </c>
      <c r="B2226" s="40">
        <f t="shared" si="102"/>
        <v>43556</v>
      </c>
      <c r="C2226">
        <v>4</v>
      </c>
      <c r="D2226">
        <f t="shared" si="103"/>
        <v>2019</v>
      </c>
      <c r="E2226" t="s">
        <v>453</v>
      </c>
      <c r="F2226" t="s">
        <v>344</v>
      </c>
      <c r="G2226" t="s">
        <v>37</v>
      </c>
      <c r="H2226" t="s">
        <v>424</v>
      </c>
      <c r="I2226">
        <v>0</v>
      </c>
      <c r="J2226">
        <v>0</v>
      </c>
      <c r="K2226">
        <v>0</v>
      </c>
      <c r="L2226" s="8">
        <v>15093</v>
      </c>
      <c r="M2226" s="8">
        <v>15093</v>
      </c>
    </row>
    <row r="2227" spans="1:13" x14ac:dyDescent="0.25">
      <c r="A2227">
        <v>0</v>
      </c>
      <c r="B2227" s="40">
        <f t="shared" si="102"/>
        <v>43556</v>
      </c>
      <c r="C2227">
        <v>4</v>
      </c>
      <c r="D2227">
        <f t="shared" si="103"/>
        <v>2019</v>
      </c>
      <c r="E2227" t="s">
        <v>453</v>
      </c>
      <c r="F2227" t="s">
        <v>345</v>
      </c>
      <c r="G2227" t="s">
        <v>37</v>
      </c>
      <c r="H2227" t="s">
        <v>423</v>
      </c>
      <c r="I2227">
        <v>38</v>
      </c>
      <c r="J2227">
        <v>35</v>
      </c>
      <c r="K2227">
        <v>73</v>
      </c>
      <c r="L2227" s="8">
        <v>15969</v>
      </c>
      <c r="M2227" s="8">
        <v>16042</v>
      </c>
    </row>
    <row r="2228" spans="1:13" x14ac:dyDescent="0.25">
      <c r="A2228">
        <v>0</v>
      </c>
      <c r="B2228" s="40">
        <f t="shared" si="102"/>
        <v>43556</v>
      </c>
      <c r="C2228">
        <v>4</v>
      </c>
      <c r="D2228">
        <f t="shared" si="103"/>
        <v>2019</v>
      </c>
      <c r="E2228" t="s">
        <v>453</v>
      </c>
      <c r="F2228" t="s">
        <v>345</v>
      </c>
      <c r="G2228" t="s">
        <v>37</v>
      </c>
      <c r="H2228" t="s">
        <v>424</v>
      </c>
      <c r="I2228">
        <v>0</v>
      </c>
      <c r="J2228">
        <v>0</v>
      </c>
      <c r="K2228">
        <v>0</v>
      </c>
      <c r="L2228" s="8">
        <v>8559</v>
      </c>
      <c r="M2228" s="8">
        <v>8559</v>
      </c>
    </row>
    <row r="2229" spans="1:13" x14ac:dyDescent="0.25">
      <c r="A2229">
        <v>0</v>
      </c>
      <c r="B2229" s="40">
        <f t="shared" si="102"/>
        <v>43556</v>
      </c>
      <c r="C2229">
        <v>4</v>
      </c>
      <c r="D2229">
        <f t="shared" si="103"/>
        <v>2019</v>
      </c>
      <c r="E2229" t="s">
        <v>453</v>
      </c>
      <c r="F2229" t="s">
        <v>346</v>
      </c>
      <c r="G2229" t="s">
        <v>37</v>
      </c>
      <c r="H2229" t="s">
        <v>423</v>
      </c>
      <c r="I2229">
        <v>107</v>
      </c>
      <c r="J2229">
        <v>98</v>
      </c>
      <c r="K2229">
        <v>205</v>
      </c>
      <c r="L2229" s="8">
        <v>60709</v>
      </c>
      <c r="M2229" s="8">
        <v>60914</v>
      </c>
    </row>
    <row r="2230" spans="1:13" x14ac:dyDescent="0.25">
      <c r="A2230">
        <v>0</v>
      </c>
      <c r="B2230" s="40">
        <f t="shared" si="102"/>
        <v>43556</v>
      </c>
      <c r="C2230">
        <v>4</v>
      </c>
      <c r="D2230">
        <f t="shared" si="103"/>
        <v>2019</v>
      </c>
      <c r="E2230" t="s">
        <v>453</v>
      </c>
      <c r="F2230" t="s">
        <v>346</v>
      </c>
      <c r="G2230" t="s">
        <v>37</v>
      </c>
      <c r="H2230" t="s">
        <v>424</v>
      </c>
      <c r="I2230">
        <v>0</v>
      </c>
      <c r="J2230">
        <v>0</v>
      </c>
      <c r="K2230">
        <v>0</v>
      </c>
      <c r="L2230" s="8">
        <v>26964</v>
      </c>
      <c r="M2230" s="8">
        <v>26964</v>
      </c>
    </row>
    <row r="2231" spans="1:13" x14ac:dyDescent="0.25">
      <c r="A2231">
        <v>1</v>
      </c>
      <c r="B2231" s="40">
        <f t="shared" si="102"/>
        <v>43556</v>
      </c>
      <c r="C2231">
        <v>4</v>
      </c>
      <c r="D2231">
        <f t="shared" si="103"/>
        <v>2019</v>
      </c>
      <c r="E2231" t="s">
        <v>453</v>
      </c>
      <c r="F2231" t="s">
        <v>53</v>
      </c>
      <c r="G2231" t="s">
        <v>37</v>
      </c>
      <c r="H2231" t="s">
        <v>423</v>
      </c>
      <c r="I2231">
        <v>5</v>
      </c>
      <c r="J2231">
        <v>9</v>
      </c>
      <c r="K2231">
        <v>14</v>
      </c>
      <c r="L2231" s="8">
        <v>8152</v>
      </c>
      <c r="M2231" s="8">
        <v>8166</v>
      </c>
    </row>
    <row r="2232" spans="1:13" x14ac:dyDescent="0.25">
      <c r="A2232">
        <v>1</v>
      </c>
      <c r="B2232" s="40">
        <f t="shared" si="102"/>
        <v>43556</v>
      </c>
      <c r="C2232">
        <v>4</v>
      </c>
      <c r="D2232">
        <f t="shared" si="103"/>
        <v>2019</v>
      </c>
      <c r="E2232" t="s">
        <v>453</v>
      </c>
      <c r="F2232" t="s">
        <v>53</v>
      </c>
      <c r="G2232" t="s">
        <v>37</v>
      </c>
      <c r="H2232" t="s">
        <v>424</v>
      </c>
      <c r="I2232">
        <v>0</v>
      </c>
      <c r="J2232">
        <v>0</v>
      </c>
      <c r="K2232">
        <v>0</v>
      </c>
      <c r="L2232" s="8">
        <v>4884</v>
      </c>
      <c r="M2232" s="8">
        <v>4884</v>
      </c>
    </row>
    <row r="2233" spans="1:13" x14ac:dyDescent="0.25">
      <c r="A2233">
        <v>0</v>
      </c>
      <c r="B2233" s="40">
        <f t="shared" si="102"/>
        <v>43556</v>
      </c>
      <c r="C2233">
        <v>4</v>
      </c>
      <c r="D2233">
        <f t="shared" si="103"/>
        <v>2019</v>
      </c>
      <c r="E2233" t="s">
        <v>453</v>
      </c>
      <c r="F2233" t="s">
        <v>347</v>
      </c>
      <c r="G2233" t="s">
        <v>37</v>
      </c>
      <c r="H2233" t="s">
        <v>423</v>
      </c>
      <c r="I2233">
        <v>147</v>
      </c>
      <c r="J2233">
        <v>118</v>
      </c>
      <c r="K2233">
        <v>265</v>
      </c>
      <c r="L2233" s="8">
        <v>48703</v>
      </c>
      <c r="M2233" s="8">
        <v>48968</v>
      </c>
    </row>
    <row r="2234" spans="1:13" x14ac:dyDescent="0.25">
      <c r="A2234">
        <v>0</v>
      </c>
      <c r="B2234" s="40">
        <f t="shared" si="102"/>
        <v>43556</v>
      </c>
      <c r="C2234">
        <v>4</v>
      </c>
      <c r="D2234">
        <f t="shared" si="103"/>
        <v>2019</v>
      </c>
      <c r="E2234" t="s">
        <v>453</v>
      </c>
      <c r="F2234" t="s">
        <v>347</v>
      </c>
      <c r="G2234" t="s">
        <v>37</v>
      </c>
      <c r="H2234" t="s">
        <v>424</v>
      </c>
      <c r="I2234">
        <v>0</v>
      </c>
      <c r="J2234">
        <v>0</v>
      </c>
      <c r="K2234">
        <v>0</v>
      </c>
      <c r="L2234" s="8">
        <v>21326</v>
      </c>
      <c r="M2234" s="8">
        <v>21326</v>
      </c>
    </row>
    <row r="2235" spans="1:13" x14ac:dyDescent="0.25">
      <c r="A2235">
        <v>0</v>
      </c>
      <c r="B2235" s="40">
        <f t="shared" si="102"/>
        <v>43556</v>
      </c>
      <c r="C2235">
        <v>4</v>
      </c>
      <c r="D2235">
        <f t="shared" si="103"/>
        <v>2019</v>
      </c>
      <c r="E2235" t="s">
        <v>453</v>
      </c>
      <c r="F2235" t="s">
        <v>348</v>
      </c>
      <c r="G2235" t="s">
        <v>37</v>
      </c>
      <c r="H2235" t="s">
        <v>423</v>
      </c>
      <c r="I2235">
        <v>25</v>
      </c>
      <c r="J2235">
        <v>23</v>
      </c>
      <c r="K2235">
        <v>48</v>
      </c>
      <c r="L2235" s="8">
        <v>27295</v>
      </c>
      <c r="M2235" s="8">
        <v>27343</v>
      </c>
    </row>
    <row r="2236" spans="1:13" x14ac:dyDescent="0.25">
      <c r="A2236">
        <v>0</v>
      </c>
      <c r="B2236" s="40">
        <f t="shared" si="102"/>
        <v>43556</v>
      </c>
      <c r="C2236">
        <v>4</v>
      </c>
      <c r="D2236">
        <f t="shared" si="103"/>
        <v>2019</v>
      </c>
      <c r="E2236" t="s">
        <v>453</v>
      </c>
      <c r="F2236" t="s">
        <v>348</v>
      </c>
      <c r="G2236" t="s">
        <v>37</v>
      </c>
      <c r="H2236" t="s">
        <v>424</v>
      </c>
      <c r="I2236">
        <v>0</v>
      </c>
      <c r="J2236">
        <v>0</v>
      </c>
      <c r="K2236">
        <v>0</v>
      </c>
      <c r="L2236" s="8">
        <v>17408</v>
      </c>
      <c r="M2236" s="8">
        <v>17408</v>
      </c>
    </row>
    <row r="2237" spans="1:13" x14ac:dyDescent="0.25">
      <c r="A2237">
        <v>0</v>
      </c>
      <c r="B2237" s="40">
        <f t="shared" si="102"/>
        <v>43556</v>
      </c>
      <c r="C2237">
        <v>4</v>
      </c>
      <c r="D2237">
        <f t="shared" si="103"/>
        <v>2019</v>
      </c>
      <c r="E2237" t="s">
        <v>453</v>
      </c>
      <c r="F2237" t="s">
        <v>349</v>
      </c>
      <c r="G2237" t="s">
        <v>37</v>
      </c>
      <c r="H2237" t="s">
        <v>423</v>
      </c>
      <c r="I2237">
        <v>37</v>
      </c>
      <c r="J2237">
        <v>30</v>
      </c>
      <c r="K2237">
        <v>67</v>
      </c>
      <c r="L2237" s="8">
        <v>16455</v>
      </c>
      <c r="M2237" s="8">
        <v>16522</v>
      </c>
    </row>
    <row r="2238" spans="1:13" x14ac:dyDescent="0.25">
      <c r="A2238">
        <v>0</v>
      </c>
      <c r="B2238" s="40">
        <f t="shared" si="102"/>
        <v>43556</v>
      </c>
      <c r="C2238">
        <v>4</v>
      </c>
      <c r="D2238">
        <f t="shared" si="103"/>
        <v>2019</v>
      </c>
      <c r="E2238" t="s">
        <v>453</v>
      </c>
      <c r="F2238" t="s">
        <v>349</v>
      </c>
      <c r="G2238" t="s">
        <v>37</v>
      </c>
      <c r="H2238" t="s">
        <v>424</v>
      </c>
      <c r="I2238">
        <v>0</v>
      </c>
      <c r="J2238">
        <v>0</v>
      </c>
      <c r="K2238">
        <v>0</v>
      </c>
      <c r="L2238" s="8">
        <v>7995</v>
      </c>
      <c r="M2238" s="8">
        <v>7995</v>
      </c>
    </row>
    <row r="2239" spans="1:13" x14ac:dyDescent="0.25">
      <c r="A2239">
        <v>0</v>
      </c>
      <c r="B2239" s="40">
        <f t="shared" si="102"/>
        <v>43556</v>
      </c>
      <c r="C2239">
        <v>4</v>
      </c>
      <c r="D2239">
        <f t="shared" si="103"/>
        <v>2019</v>
      </c>
      <c r="E2239" t="s">
        <v>453</v>
      </c>
      <c r="F2239" t="s">
        <v>426</v>
      </c>
      <c r="G2239" t="s">
        <v>37</v>
      </c>
      <c r="H2239" t="s">
        <v>423</v>
      </c>
      <c r="I2239">
        <v>5</v>
      </c>
      <c r="J2239">
        <v>5</v>
      </c>
      <c r="K2239">
        <v>10</v>
      </c>
      <c r="L2239" s="8">
        <v>9865</v>
      </c>
      <c r="M2239" s="8">
        <v>9875</v>
      </c>
    </row>
    <row r="2240" spans="1:13" x14ac:dyDescent="0.25">
      <c r="A2240">
        <v>0</v>
      </c>
      <c r="B2240" s="40">
        <f t="shared" si="102"/>
        <v>43556</v>
      </c>
      <c r="C2240">
        <v>4</v>
      </c>
      <c r="D2240">
        <f t="shared" si="103"/>
        <v>2019</v>
      </c>
      <c r="E2240" t="s">
        <v>453</v>
      </c>
      <c r="F2240" t="s">
        <v>426</v>
      </c>
      <c r="G2240" t="s">
        <v>37</v>
      </c>
      <c r="H2240" t="s">
        <v>424</v>
      </c>
      <c r="I2240">
        <v>0</v>
      </c>
      <c r="J2240">
        <v>0</v>
      </c>
      <c r="K2240">
        <v>0</v>
      </c>
      <c r="L2240" s="8">
        <v>6025</v>
      </c>
      <c r="M2240" s="8">
        <v>6025</v>
      </c>
    </row>
    <row r="2241" spans="1:13" x14ac:dyDescent="0.25">
      <c r="A2241">
        <v>0</v>
      </c>
      <c r="B2241" s="40">
        <f t="shared" si="102"/>
        <v>43556</v>
      </c>
      <c r="C2241">
        <v>4</v>
      </c>
      <c r="D2241">
        <f t="shared" si="103"/>
        <v>2019</v>
      </c>
      <c r="E2241" t="s">
        <v>453</v>
      </c>
      <c r="F2241" t="s">
        <v>350</v>
      </c>
      <c r="G2241" t="s">
        <v>37</v>
      </c>
      <c r="H2241" t="s">
        <v>423</v>
      </c>
      <c r="I2241" s="8">
        <v>1965</v>
      </c>
      <c r="J2241" s="8">
        <v>1575</v>
      </c>
      <c r="K2241" s="8">
        <v>3540</v>
      </c>
      <c r="L2241" s="8">
        <v>559575</v>
      </c>
      <c r="M2241" s="8">
        <v>563115</v>
      </c>
    </row>
    <row r="2242" spans="1:13" x14ac:dyDescent="0.25">
      <c r="A2242">
        <v>0</v>
      </c>
      <c r="B2242" s="40">
        <f t="shared" si="102"/>
        <v>43556</v>
      </c>
      <c r="C2242">
        <v>4</v>
      </c>
      <c r="D2242">
        <f t="shared" si="103"/>
        <v>2019</v>
      </c>
      <c r="E2242" t="s">
        <v>453</v>
      </c>
      <c r="F2242" t="s">
        <v>350</v>
      </c>
      <c r="G2242" t="s">
        <v>37</v>
      </c>
      <c r="H2242" t="s">
        <v>424</v>
      </c>
      <c r="I2242">
        <v>0</v>
      </c>
      <c r="J2242">
        <v>0</v>
      </c>
      <c r="K2242">
        <v>0</v>
      </c>
      <c r="L2242" s="8">
        <v>144860</v>
      </c>
      <c r="M2242" s="8">
        <v>144860</v>
      </c>
    </row>
    <row r="2243" spans="1:13" x14ac:dyDescent="0.25">
      <c r="A2243">
        <v>0</v>
      </c>
      <c r="B2243" s="40">
        <f t="shared" si="102"/>
        <v>43556</v>
      </c>
      <c r="C2243">
        <v>4</v>
      </c>
      <c r="D2243">
        <f t="shared" si="103"/>
        <v>2019</v>
      </c>
      <c r="E2243" t="s">
        <v>453</v>
      </c>
      <c r="F2243" t="s">
        <v>41</v>
      </c>
      <c r="G2243" t="s">
        <v>37</v>
      </c>
      <c r="H2243" t="s">
        <v>423</v>
      </c>
      <c r="I2243">
        <v>219</v>
      </c>
      <c r="J2243">
        <v>73</v>
      </c>
      <c r="K2243">
        <v>292</v>
      </c>
      <c r="L2243" s="8">
        <v>14831</v>
      </c>
      <c r="M2243" s="8">
        <v>15123</v>
      </c>
    </row>
    <row r="2244" spans="1:13" x14ac:dyDescent="0.25">
      <c r="A2244">
        <v>0</v>
      </c>
      <c r="B2244" s="40">
        <f t="shared" si="102"/>
        <v>43556</v>
      </c>
      <c r="C2244">
        <v>4</v>
      </c>
      <c r="D2244">
        <f t="shared" si="103"/>
        <v>2019</v>
      </c>
      <c r="E2244" t="s">
        <v>453</v>
      </c>
      <c r="F2244" t="s">
        <v>41</v>
      </c>
      <c r="G2244" t="s">
        <v>37</v>
      </c>
      <c r="H2244" t="s">
        <v>424</v>
      </c>
      <c r="I2244">
        <v>0</v>
      </c>
      <c r="J2244">
        <v>0</v>
      </c>
      <c r="K2244">
        <v>0</v>
      </c>
      <c r="L2244" s="8">
        <v>6051</v>
      </c>
      <c r="M2244" s="8">
        <v>6051</v>
      </c>
    </row>
    <row r="2245" spans="1:13" x14ac:dyDescent="0.25">
      <c r="A2245">
        <v>0</v>
      </c>
      <c r="B2245" s="40">
        <f t="shared" si="102"/>
        <v>43556</v>
      </c>
      <c r="C2245">
        <v>4</v>
      </c>
      <c r="D2245">
        <f t="shared" si="103"/>
        <v>2019</v>
      </c>
      <c r="E2245" t="s">
        <v>453</v>
      </c>
      <c r="F2245" t="s">
        <v>351</v>
      </c>
      <c r="G2245" t="s">
        <v>37</v>
      </c>
      <c r="H2245" t="s">
        <v>423</v>
      </c>
      <c r="I2245">
        <v>344</v>
      </c>
      <c r="J2245">
        <v>214</v>
      </c>
      <c r="K2245">
        <v>558</v>
      </c>
      <c r="L2245" s="8">
        <v>94187</v>
      </c>
      <c r="M2245" s="8">
        <v>94745</v>
      </c>
    </row>
    <row r="2246" spans="1:13" x14ac:dyDescent="0.25">
      <c r="A2246">
        <v>0</v>
      </c>
      <c r="B2246" s="40">
        <f t="shared" si="102"/>
        <v>43556</v>
      </c>
      <c r="C2246">
        <v>4</v>
      </c>
      <c r="D2246">
        <f t="shared" si="103"/>
        <v>2019</v>
      </c>
      <c r="E2246" t="s">
        <v>453</v>
      </c>
      <c r="F2246" t="s">
        <v>351</v>
      </c>
      <c r="G2246" t="s">
        <v>37</v>
      </c>
      <c r="H2246" t="s">
        <v>424</v>
      </c>
      <c r="I2246">
        <v>1</v>
      </c>
      <c r="J2246">
        <v>0</v>
      </c>
      <c r="K2246">
        <v>1</v>
      </c>
      <c r="L2246" s="8">
        <v>33369</v>
      </c>
      <c r="M2246" s="8">
        <v>33370</v>
      </c>
    </row>
    <row r="2247" spans="1:13" x14ac:dyDescent="0.25">
      <c r="A2247">
        <v>0</v>
      </c>
      <c r="B2247" s="40">
        <f t="shared" si="102"/>
        <v>43556</v>
      </c>
      <c r="C2247">
        <v>4</v>
      </c>
      <c r="D2247">
        <f t="shared" si="103"/>
        <v>2019</v>
      </c>
      <c r="E2247" t="s">
        <v>453</v>
      </c>
      <c r="F2247" t="s">
        <v>352</v>
      </c>
      <c r="G2247" t="s">
        <v>37</v>
      </c>
      <c r="H2247" t="s">
        <v>423</v>
      </c>
      <c r="I2247">
        <v>24</v>
      </c>
      <c r="J2247">
        <v>17</v>
      </c>
      <c r="K2247">
        <v>41</v>
      </c>
      <c r="L2247" s="8">
        <v>8981</v>
      </c>
      <c r="M2247" s="8">
        <v>9022</v>
      </c>
    </row>
    <row r="2248" spans="1:13" x14ac:dyDescent="0.25">
      <c r="A2248">
        <v>0</v>
      </c>
      <c r="B2248" s="40">
        <f t="shared" si="102"/>
        <v>43556</v>
      </c>
      <c r="C2248">
        <v>4</v>
      </c>
      <c r="D2248">
        <f t="shared" si="103"/>
        <v>2019</v>
      </c>
      <c r="E2248" t="s">
        <v>453</v>
      </c>
      <c r="F2248" t="s">
        <v>352</v>
      </c>
      <c r="G2248" t="s">
        <v>37</v>
      </c>
      <c r="H2248" t="s">
        <v>424</v>
      </c>
      <c r="I2248">
        <v>0</v>
      </c>
      <c r="J2248">
        <v>0</v>
      </c>
      <c r="K2248">
        <v>0</v>
      </c>
      <c r="L2248" s="8">
        <v>4210</v>
      </c>
      <c r="M2248" s="8">
        <v>4210</v>
      </c>
    </row>
    <row r="2249" spans="1:13" x14ac:dyDescent="0.25">
      <c r="A2249">
        <v>0</v>
      </c>
      <c r="B2249" s="40">
        <f t="shared" si="102"/>
        <v>43556</v>
      </c>
      <c r="C2249">
        <v>4</v>
      </c>
      <c r="D2249">
        <f t="shared" si="103"/>
        <v>2019</v>
      </c>
      <c r="E2249" t="s">
        <v>453</v>
      </c>
      <c r="F2249" t="s">
        <v>146</v>
      </c>
      <c r="G2249" t="s">
        <v>37</v>
      </c>
      <c r="H2249" t="s">
        <v>423</v>
      </c>
      <c r="I2249" s="8">
        <v>3466</v>
      </c>
      <c r="J2249" s="8">
        <v>1667</v>
      </c>
      <c r="K2249" s="8">
        <v>5133</v>
      </c>
      <c r="L2249" s="8">
        <v>542205</v>
      </c>
      <c r="M2249" s="8">
        <v>547338</v>
      </c>
    </row>
    <row r="2250" spans="1:13" x14ac:dyDescent="0.25">
      <c r="A2250">
        <v>0</v>
      </c>
      <c r="B2250" s="40">
        <f t="shared" si="102"/>
        <v>43556</v>
      </c>
      <c r="C2250">
        <v>4</v>
      </c>
      <c r="D2250">
        <f t="shared" si="103"/>
        <v>2019</v>
      </c>
      <c r="E2250" t="s">
        <v>453</v>
      </c>
      <c r="F2250" t="s">
        <v>146</v>
      </c>
      <c r="G2250" t="s">
        <v>37</v>
      </c>
      <c r="H2250" t="s">
        <v>424</v>
      </c>
      <c r="I2250">
        <v>1</v>
      </c>
      <c r="J2250">
        <v>0</v>
      </c>
      <c r="K2250">
        <v>1</v>
      </c>
      <c r="L2250" s="8">
        <v>125950</v>
      </c>
      <c r="M2250" s="8">
        <v>125951</v>
      </c>
    </row>
    <row r="2251" spans="1:13" x14ac:dyDescent="0.25">
      <c r="A2251">
        <v>1</v>
      </c>
      <c r="B2251" s="40">
        <f t="shared" si="102"/>
        <v>43556</v>
      </c>
      <c r="C2251">
        <v>4</v>
      </c>
      <c r="D2251">
        <f t="shared" si="103"/>
        <v>2019</v>
      </c>
      <c r="E2251" t="s">
        <v>453</v>
      </c>
      <c r="F2251" t="s">
        <v>42</v>
      </c>
      <c r="G2251" t="s">
        <v>37</v>
      </c>
      <c r="H2251" t="s">
        <v>423</v>
      </c>
      <c r="I2251">
        <v>574</v>
      </c>
      <c r="J2251">
        <v>440</v>
      </c>
      <c r="K2251" s="8">
        <v>1014</v>
      </c>
      <c r="L2251" s="8">
        <v>319724</v>
      </c>
      <c r="M2251" s="8">
        <v>320738</v>
      </c>
    </row>
    <row r="2252" spans="1:13" x14ac:dyDescent="0.25">
      <c r="A2252">
        <v>1</v>
      </c>
      <c r="B2252" s="40">
        <f t="shared" si="102"/>
        <v>43556</v>
      </c>
      <c r="C2252">
        <v>4</v>
      </c>
      <c r="D2252">
        <f t="shared" si="103"/>
        <v>2019</v>
      </c>
      <c r="E2252" t="s">
        <v>453</v>
      </c>
      <c r="F2252" t="s">
        <v>42</v>
      </c>
      <c r="G2252" t="s">
        <v>37</v>
      </c>
      <c r="H2252" t="s">
        <v>424</v>
      </c>
      <c r="I2252">
        <v>1</v>
      </c>
      <c r="J2252">
        <v>0</v>
      </c>
      <c r="K2252">
        <v>1</v>
      </c>
      <c r="L2252" s="8">
        <v>98400</v>
      </c>
      <c r="M2252" s="8">
        <v>98401</v>
      </c>
    </row>
    <row r="2253" spans="1:13" x14ac:dyDescent="0.25">
      <c r="A2253">
        <v>1</v>
      </c>
      <c r="B2253" s="40">
        <f t="shared" si="102"/>
        <v>43556</v>
      </c>
      <c r="C2253">
        <v>4</v>
      </c>
      <c r="D2253">
        <f t="shared" si="103"/>
        <v>2019</v>
      </c>
      <c r="E2253" t="s">
        <v>453</v>
      </c>
      <c r="F2253" t="s">
        <v>353</v>
      </c>
      <c r="G2253" t="s">
        <v>37</v>
      </c>
      <c r="H2253" t="s">
        <v>423</v>
      </c>
      <c r="I2253">
        <v>22</v>
      </c>
      <c r="J2253">
        <v>37</v>
      </c>
      <c r="K2253">
        <v>59</v>
      </c>
      <c r="L2253" s="8">
        <v>32542</v>
      </c>
      <c r="M2253" s="8">
        <v>32601</v>
      </c>
    </row>
    <row r="2254" spans="1:13" x14ac:dyDescent="0.25">
      <c r="A2254">
        <v>1</v>
      </c>
      <c r="B2254" s="40">
        <f t="shared" si="102"/>
        <v>43556</v>
      </c>
      <c r="C2254">
        <v>4</v>
      </c>
      <c r="D2254">
        <f t="shared" si="103"/>
        <v>2019</v>
      </c>
      <c r="E2254" t="s">
        <v>453</v>
      </c>
      <c r="F2254" t="s">
        <v>353</v>
      </c>
      <c r="G2254" t="s">
        <v>37</v>
      </c>
      <c r="H2254" t="s">
        <v>424</v>
      </c>
      <c r="I2254">
        <v>0</v>
      </c>
      <c r="J2254">
        <v>0</v>
      </c>
      <c r="K2254">
        <v>0</v>
      </c>
      <c r="L2254" s="8">
        <v>19547</v>
      </c>
      <c r="M2254" s="8">
        <v>19547</v>
      </c>
    </row>
    <row r="2255" spans="1:13" x14ac:dyDescent="0.25">
      <c r="A2255">
        <v>0</v>
      </c>
      <c r="B2255" s="40">
        <f t="shared" si="102"/>
        <v>43556</v>
      </c>
      <c r="C2255">
        <v>4</v>
      </c>
      <c r="D2255">
        <f t="shared" si="103"/>
        <v>2019</v>
      </c>
      <c r="E2255" t="s">
        <v>453</v>
      </c>
      <c r="F2255" t="s">
        <v>354</v>
      </c>
      <c r="G2255" t="s">
        <v>37</v>
      </c>
      <c r="H2255" t="s">
        <v>423</v>
      </c>
      <c r="I2255">
        <v>946</v>
      </c>
      <c r="J2255">
        <v>663</v>
      </c>
      <c r="K2255" s="8">
        <v>1609</v>
      </c>
      <c r="L2255" s="8">
        <v>202121</v>
      </c>
      <c r="M2255" s="8">
        <v>203730</v>
      </c>
    </row>
    <row r="2256" spans="1:13" x14ac:dyDescent="0.25">
      <c r="A2256">
        <v>0</v>
      </c>
      <c r="B2256" s="40">
        <f t="shared" si="102"/>
        <v>43556</v>
      </c>
      <c r="C2256">
        <v>4</v>
      </c>
      <c r="D2256">
        <f t="shared" si="103"/>
        <v>2019</v>
      </c>
      <c r="E2256" t="s">
        <v>453</v>
      </c>
      <c r="F2256" t="s">
        <v>354</v>
      </c>
      <c r="G2256" t="s">
        <v>37</v>
      </c>
      <c r="H2256" t="s">
        <v>424</v>
      </c>
      <c r="I2256">
        <v>0</v>
      </c>
      <c r="J2256">
        <v>0</v>
      </c>
      <c r="K2256">
        <v>0</v>
      </c>
      <c r="L2256" s="8">
        <v>56835</v>
      </c>
      <c r="M2256" s="8">
        <v>56835</v>
      </c>
    </row>
    <row r="2257" spans="1:13" x14ac:dyDescent="0.25">
      <c r="A2257">
        <v>0</v>
      </c>
      <c r="B2257" s="40">
        <f t="shared" si="102"/>
        <v>43556</v>
      </c>
      <c r="C2257">
        <v>4</v>
      </c>
      <c r="D2257">
        <f t="shared" si="103"/>
        <v>2019</v>
      </c>
      <c r="E2257" t="s">
        <v>453</v>
      </c>
      <c r="F2257" t="s">
        <v>355</v>
      </c>
      <c r="G2257" t="s">
        <v>37</v>
      </c>
      <c r="H2257" t="s">
        <v>423</v>
      </c>
      <c r="I2257">
        <v>2</v>
      </c>
      <c r="J2257">
        <v>2</v>
      </c>
      <c r="K2257">
        <v>4</v>
      </c>
      <c r="L2257" s="8">
        <v>3096</v>
      </c>
      <c r="M2257" s="8">
        <v>3100</v>
      </c>
    </row>
    <row r="2258" spans="1:13" x14ac:dyDescent="0.25">
      <c r="A2258">
        <v>0</v>
      </c>
      <c r="B2258" s="40">
        <f t="shared" si="102"/>
        <v>43556</v>
      </c>
      <c r="C2258">
        <v>4</v>
      </c>
      <c r="D2258">
        <f t="shared" si="103"/>
        <v>2019</v>
      </c>
      <c r="E2258" t="s">
        <v>453</v>
      </c>
      <c r="F2258" t="s">
        <v>355</v>
      </c>
      <c r="G2258" t="s">
        <v>37</v>
      </c>
      <c r="H2258" t="s">
        <v>424</v>
      </c>
      <c r="I2258">
        <v>0</v>
      </c>
      <c r="J2258">
        <v>0</v>
      </c>
      <c r="K2258">
        <v>0</v>
      </c>
      <c r="L2258" s="8">
        <v>1809</v>
      </c>
      <c r="M2258" s="8">
        <v>1809</v>
      </c>
    </row>
    <row r="2259" spans="1:13" x14ac:dyDescent="0.25">
      <c r="A2259">
        <v>0</v>
      </c>
      <c r="B2259" s="40">
        <f t="shared" si="102"/>
        <v>43556</v>
      </c>
      <c r="C2259">
        <v>4</v>
      </c>
      <c r="D2259">
        <f t="shared" si="103"/>
        <v>2019</v>
      </c>
      <c r="E2259" t="s">
        <v>453</v>
      </c>
      <c r="F2259" t="s">
        <v>59</v>
      </c>
      <c r="G2259" t="s">
        <v>37</v>
      </c>
      <c r="H2259" t="s">
        <v>423</v>
      </c>
      <c r="I2259">
        <v>52</v>
      </c>
      <c r="J2259">
        <v>54</v>
      </c>
      <c r="K2259">
        <v>106</v>
      </c>
      <c r="L2259" s="8">
        <v>36999</v>
      </c>
      <c r="M2259" s="8">
        <v>37105</v>
      </c>
    </row>
    <row r="2260" spans="1:13" x14ac:dyDescent="0.25">
      <c r="A2260">
        <v>0</v>
      </c>
      <c r="B2260" s="40">
        <f t="shared" si="102"/>
        <v>43556</v>
      </c>
      <c r="C2260">
        <v>4</v>
      </c>
      <c r="D2260">
        <f t="shared" si="103"/>
        <v>2019</v>
      </c>
      <c r="E2260" t="s">
        <v>453</v>
      </c>
      <c r="F2260" t="s">
        <v>59</v>
      </c>
      <c r="G2260" t="s">
        <v>37</v>
      </c>
      <c r="H2260" t="s">
        <v>424</v>
      </c>
      <c r="I2260">
        <v>0</v>
      </c>
      <c r="J2260">
        <v>0</v>
      </c>
      <c r="K2260">
        <v>0</v>
      </c>
      <c r="L2260" s="8">
        <v>14016</v>
      </c>
      <c r="M2260" s="8">
        <v>14016</v>
      </c>
    </row>
    <row r="2261" spans="1:13" x14ac:dyDescent="0.25">
      <c r="A2261">
        <v>0</v>
      </c>
      <c r="B2261" s="40">
        <f t="shared" si="102"/>
        <v>43556</v>
      </c>
      <c r="C2261">
        <v>4</v>
      </c>
      <c r="D2261">
        <f t="shared" si="103"/>
        <v>2019</v>
      </c>
      <c r="E2261" t="s">
        <v>453</v>
      </c>
      <c r="F2261" t="s">
        <v>356</v>
      </c>
      <c r="G2261" t="s">
        <v>37</v>
      </c>
      <c r="H2261" t="s">
        <v>423</v>
      </c>
      <c r="I2261">
        <v>890</v>
      </c>
      <c r="J2261">
        <v>409</v>
      </c>
      <c r="K2261" s="8">
        <v>1299</v>
      </c>
      <c r="L2261" s="8">
        <v>152947</v>
      </c>
      <c r="M2261" s="8">
        <v>154246</v>
      </c>
    </row>
    <row r="2262" spans="1:13" x14ac:dyDescent="0.25">
      <c r="A2262">
        <v>0</v>
      </c>
      <c r="B2262" s="40">
        <f t="shared" si="102"/>
        <v>43556</v>
      </c>
      <c r="C2262">
        <v>4</v>
      </c>
      <c r="D2262">
        <f t="shared" si="103"/>
        <v>2019</v>
      </c>
      <c r="E2262" t="s">
        <v>453</v>
      </c>
      <c r="F2262" t="s">
        <v>356</v>
      </c>
      <c r="G2262" t="s">
        <v>37</v>
      </c>
      <c r="H2262" t="s">
        <v>424</v>
      </c>
      <c r="I2262">
        <v>2</v>
      </c>
      <c r="J2262">
        <v>0</v>
      </c>
      <c r="K2262">
        <v>2</v>
      </c>
      <c r="L2262" s="8">
        <v>43913</v>
      </c>
      <c r="M2262" s="8">
        <v>43915</v>
      </c>
    </row>
    <row r="2263" spans="1:13" x14ac:dyDescent="0.25">
      <c r="A2263">
        <v>1</v>
      </c>
      <c r="B2263" s="40">
        <f t="shared" si="102"/>
        <v>43556</v>
      </c>
      <c r="C2263">
        <v>4</v>
      </c>
      <c r="D2263">
        <f t="shared" si="103"/>
        <v>2019</v>
      </c>
      <c r="E2263" t="s">
        <v>453</v>
      </c>
      <c r="F2263" t="s">
        <v>357</v>
      </c>
      <c r="G2263" t="s">
        <v>37</v>
      </c>
      <c r="H2263" t="s">
        <v>423</v>
      </c>
      <c r="I2263">
        <v>28</v>
      </c>
      <c r="J2263">
        <v>50</v>
      </c>
      <c r="K2263">
        <v>78</v>
      </c>
      <c r="L2263" s="8">
        <v>23194</v>
      </c>
      <c r="M2263" s="8">
        <v>23272</v>
      </c>
    </row>
    <row r="2264" spans="1:13" x14ac:dyDescent="0.25">
      <c r="A2264">
        <v>1</v>
      </c>
      <c r="B2264" s="40">
        <f t="shared" si="102"/>
        <v>43556</v>
      </c>
      <c r="C2264">
        <v>4</v>
      </c>
      <c r="D2264">
        <f t="shared" si="103"/>
        <v>2019</v>
      </c>
      <c r="E2264" t="s">
        <v>453</v>
      </c>
      <c r="F2264" t="s">
        <v>357</v>
      </c>
      <c r="G2264" t="s">
        <v>37</v>
      </c>
      <c r="H2264" t="s">
        <v>424</v>
      </c>
      <c r="I2264">
        <v>0</v>
      </c>
      <c r="J2264">
        <v>0</v>
      </c>
      <c r="K2264">
        <v>0</v>
      </c>
      <c r="L2264" s="8">
        <v>8788</v>
      </c>
      <c r="M2264" s="8">
        <v>8788</v>
      </c>
    </row>
    <row r="2265" spans="1:13" x14ac:dyDescent="0.25">
      <c r="A2265">
        <v>0</v>
      </c>
      <c r="B2265" s="40">
        <f t="shared" si="102"/>
        <v>43556</v>
      </c>
      <c r="C2265">
        <v>4</v>
      </c>
      <c r="D2265">
        <f t="shared" si="103"/>
        <v>2019</v>
      </c>
      <c r="E2265" t="s">
        <v>453</v>
      </c>
      <c r="F2265" t="s">
        <v>56</v>
      </c>
      <c r="G2265" t="s">
        <v>37</v>
      </c>
      <c r="H2265" t="s">
        <v>423</v>
      </c>
      <c r="I2265">
        <v>106</v>
      </c>
      <c r="J2265">
        <v>112</v>
      </c>
      <c r="K2265">
        <v>218</v>
      </c>
      <c r="L2265" s="8">
        <v>168753</v>
      </c>
      <c r="M2265" s="8">
        <v>168971</v>
      </c>
    </row>
    <row r="2266" spans="1:13" x14ac:dyDescent="0.25">
      <c r="A2266">
        <v>0</v>
      </c>
      <c r="B2266" s="40">
        <f t="shared" si="102"/>
        <v>43556</v>
      </c>
      <c r="C2266">
        <v>4</v>
      </c>
      <c r="D2266">
        <f t="shared" si="103"/>
        <v>2019</v>
      </c>
      <c r="E2266" t="s">
        <v>453</v>
      </c>
      <c r="F2266" t="s">
        <v>56</v>
      </c>
      <c r="G2266" t="s">
        <v>37</v>
      </c>
      <c r="H2266" t="s">
        <v>424</v>
      </c>
      <c r="I2266">
        <v>0</v>
      </c>
      <c r="J2266">
        <v>0</v>
      </c>
      <c r="K2266">
        <v>0</v>
      </c>
      <c r="L2266" s="8">
        <v>61138</v>
      </c>
      <c r="M2266" s="8">
        <v>61138</v>
      </c>
    </row>
    <row r="2267" spans="1:13" x14ac:dyDescent="0.25">
      <c r="A2267">
        <v>0</v>
      </c>
      <c r="B2267" s="40">
        <f t="shared" si="102"/>
        <v>43586</v>
      </c>
      <c r="C2267">
        <v>5</v>
      </c>
      <c r="D2267">
        <f t="shared" si="103"/>
        <v>2019</v>
      </c>
      <c r="E2267" t="s">
        <v>454</v>
      </c>
      <c r="F2267" t="s">
        <v>422</v>
      </c>
      <c r="G2267" t="s">
        <v>37</v>
      </c>
      <c r="H2267" t="s">
        <v>423</v>
      </c>
      <c r="I2267">
        <v>0</v>
      </c>
      <c r="J2267">
        <v>0</v>
      </c>
      <c r="K2267">
        <v>0</v>
      </c>
      <c r="L2267">
        <v>2</v>
      </c>
      <c r="M2267">
        <v>2</v>
      </c>
    </row>
    <row r="2268" spans="1:13" x14ac:dyDescent="0.25">
      <c r="A2268">
        <v>0</v>
      </c>
      <c r="B2268" s="40">
        <f t="shared" ref="B2268:B2331" si="104">DATE(D2268,C2268,1)</f>
        <v>43586</v>
      </c>
      <c r="C2268">
        <v>5</v>
      </c>
      <c r="D2268">
        <f t="shared" ref="D2268:D2331" si="105">VALUE(RIGHT(E2268,4))</f>
        <v>2019</v>
      </c>
      <c r="E2268" t="s">
        <v>454</v>
      </c>
      <c r="F2268" t="s">
        <v>422</v>
      </c>
      <c r="G2268" t="s">
        <v>37</v>
      </c>
      <c r="H2268" t="s">
        <v>424</v>
      </c>
      <c r="I2268">
        <v>0</v>
      </c>
      <c r="J2268">
        <v>0</v>
      </c>
      <c r="K2268">
        <v>0</v>
      </c>
      <c r="L2268">
        <v>2</v>
      </c>
      <c r="M2268">
        <v>2</v>
      </c>
    </row>
    <row r="2269" spans="1:13" x14ac:dyDescent="0.25">
      <c r="A2269">
        <v>1</v>
      </c>
      <c r="B2269" s="40">
        <f t="shared" si="104"/>
        <v>43586</v>
      </c>
      <c r="C2269">
        <v>5</v>
      </c>
      <c r="D2269">
        <f t="shared" si="105"/>
        <v>2019</v>
      </c>
      <c r="E2269" t="s">
        <v>454</v>
      </c>
      <c r="F2269" t="s">
        <v>331</v>
      </c>
      <c r="G2269" t="s">
        <v>37</v>
      </c>
      <c r="H2269" t="s">
        <v>423</v>
      </c>
      <c r="I2269">
        <v>6</v>
      </c>
      <c r="J2269">
        <v>5</v>
      </c>
      <c r="K2269">
        <v>11</v>
      </c>
      <c r="L2269" s="8">
        <v>13018</v>
      </c>
      <c r="M2269" s="8">
        <v>13029</v>
      </c>
    </row>
    <row r="2270" spans="1:13" x14ac:dyDescent="0.25">
      <c r="A2270">
        <v>1</v>
      </c>
      <c r="B2270" s="40">
        <f t="shared" si="104"/>
        <v>43586</v>
      </c>
      <c r="C2270">
        <v>5</v>
      </c>
      <c r="D2270">
        <f t="shared" si="105"/>
        <v>2019</v>
      </c>
      <c r="E2270" t="s">
        <v>454</v>
      </c>
      <c r="F2270" t="s">
        <v>331</v>
      </c>
      <c r="G2270" t="s">
        <v>37</v>
      </c>
      <c r="H2270" t="s">
        <v>424</v>
      </c>
      <c r="I2270">
        <v>0</v>
      </c>
      <c r="J2270">
        <v>0</v>
      </c>
      <c r="K2270">
        <v>0</v>
      </c>
      <c r="L2270" s="8">
        <v>5324</v>
      </c>
      <c r="M2270" s="8">
        <v>5324</v>
      </c>
    </row>
    <row r="2271" spans="1:13" x14ac:dyDescent="0.25">
      <c r="A2271">
        <v>1</v>
      </c>
      <c r="B2271" s="40">
        <f t="shared" si="104"/>
        <v>43586</v>
      </c>
      <c r="C2271">
        <v>5</v>
      </c>
      <c r="D2271">
        <f t="shared" si="105"/>
        <v>2019</v>
      </c>
      <c r="E2271" t="s">
        <v>454</v>
      </c>
      <c r="F2271" t="s">
        <v>332</v>
      </c>
      <c r="G2271" t="s">
        <v>37</v>
      </c>
      <c r="H2271" t="s">
        <v>423</v>
      </c>
      <c r="I2271">
        <v>10</v>
      </c>
      <c r="J2271">
        <v>9</v>
      </c>
      <c r="K2271">
        <v>19</v>
      </c>
      <c r="L2271" s="8">
        <v>13049</v>
      </c>
      <c r="M2271" s="8">
        <v>13068</v>
      </c>
    </row>
    <row r="2272" spans="1:13" x14ac:dyDescent="0.25">
      <c r="A2272">
        <v>1</v>
      </c>
      <c r="B2272" s="40">
        <f t="shared" si="104"/>
        <v>43586</v>
      </c>
      <c r="C2272">
        <v>5</v>
      </c>
      <c r="D2272">
        <f t="shared" si="105"/>
        <v>2019</v>
      </c>
      <c r="E2272" t="s">
        <v>454</v>
      </c>
      <c r="F2272" t="s">
        <v>332</v>
      </c>
      <c r="G2272" t="s">
        <v>37</v>
      </c>
      <c r="H2272" t="s">
        <v>424</v>
      </c>
      <c r="I2272">
        <v>0</v>
      </c>
      <c r="J2272">
        <v>0</v>
      </c>
      <c r="K2272">
        <v>0</v>
      </c>
      <c r="L2272" s="8">
        <v>6893</v>
      </c>
      <c r="M2272" s="8">
        <v>6893</v>
      </c>
    </row>
    <row r="2273" spans="1:13" x14ac:dyDescent="0.25">
      <c r="A2273">
        <v>0</v>
      </c>
      <c r="B2273" s="40">
        <f t="shared" si="104"/>
        <v>43586</v>
      </c>
      <c r="C2273">
        <v>5</v>
      </c>
      <c r="D2273">
        <f t="shared" si="105"/>
        <v>2019</v>
      </c>
      <c r="E2273" t="s">
        <v>454</v>
      </c>
      <c r="F2273" t="s">
        <v>333</v>
      </c>
      <c r="G2273" t="s">
        <v>37</v>
      </c>
      <c r="H2273" t="s">
        <v>423</v>
      </c>
      <c r="I2273">
        <v>274</v>
      </c>
      <c r="J2273">
        <v>278</v>
      </c>
      <c r="K2273">
        <v>552</v>
      </c>
      <c r="L2273" s="8">
        <v>136663</v>
      </c>
      <c r="M2273" s="8">
        <v>137215</v>
      </c>
    </row>
    <row r="2274" spans="1:13" x14ac:dyDescent="0.25">
      <c r="A2274">
        <v>0</v>
      </c>
      <c r="B2274" s="40">
        <f t="shared" si="104"/>
        <v>43586</v>
      </c>
      <c r="C2274">
        <v>5</v>
      </c>
      <c r="D2274">
        <f t="shared" si="105"/>
        <v>2019</v>
      </c>
      <c r="E2274" t="s">
        <v>454</v>
      </c>
      <c r="F2274" t="s">
        <v>333</v>
      </c>
      <c r="G2274" t="s">
        <v>37</v>
      </c>
      <c r="H2274" t="s">
        <v>424</v>
      </c>
      <c r="I2274">
        <v>0</v>
      </c>
      <c r="J2274">
        <v>0</v>
      </c>
      <c r="K2274">
        <v>0</v>
      </c>
      <c r="L2274" s="8">
        <v>43078</v>
      </c>
      <c r="M2274" s="8">
        <v>43078</v>
      </c>
    </row>
    <row r="2275" spans="1:13" x14ac:dyDescent="0.25">
      <c r="A2275">
        <v>0</v>
      </c>
      <c r="B2275" s="40">
        <f t="shared" si="104"/>
        <v>43586</v>
      </c>
      <c r="C2275">
        <v>5</v>
      </c>
      <c r="D2275">
        <f t="shared" si="105"/>
        <v>2019</v>
      </c>
      <c r="E2275" t="s">
        <v>454</v>
      </c>
      <c r="F2275" t="s">
        <v>119</v>
      </c>
      <c r="G2275" t="s">
        <v>37</v>
      </c>
      <c r="H2275" t="s">
        <v>423</v>
      </c>
      <c r="I2275">
        <v>169</v>
      </c>
      <c r="J2275">
        <v>76</v>
      </c>
      <c r="K2275">
        <v>245</v>
      </c>
      <c r="L2275" s="8">
        <v>56074</v>
      </c>
      <c r="M2275" s="8">
        <v>56319</v>
      </c>
    </row>
    <row r="2276" spans="1:13" x14ac:dyDescent="0.25">
      <c r="A2276">
        <v>0</v>
      </c>
      <c r="B2276" s="40">
        <f t="shared" si="104"/>
        <v>43586</v>
      </c>
      <c r="C2276">
        <v>5</v>
      </c>
      <c r="D2276">
        <f t="shared" si="105"/>
        <v>2019</v>
      </c>
      <c r="E2276" t="s">
        <v>454</v>
      </c>
      <c r="F2276" t="s">
        <v>119</v>
      </c>
      <c r="G2276" t="s">
        <v>37</v>
      </c>
      <c r="H2276" t="s">
        <v>424</v>
      </c>
      <c r="I2276">
        <v>0</v>
      </c>
      <c r="J2276">
        <v>0</v>
      </c>
      <c r="K2276">
        <v>0</v>
      </c>
      <c r="L2276" s="8">
        <v>22984</v>
      </c>
      <c r="M2276" s="8">
        <v>22984</v>
      </c>
    </row>
    <row r="2277" spans="1:13" x14ac:dyDescent="0.25">
      <c r="A2277">
        <v>0</v>
      </c>
      <c r="B2277" s="40">
        <f t="shared" si="104"/>
        <v>43586</v>
      </c>
      <c r="C2277">
        <v>5</v>
      </c>
      <c r="D2277">
        <f t="shared" si="105"/>
        <v>2019</v>
      </c>
      <c r="E2277" t="s">
        <v>454</v>
      </c>
      <c r="F2277" t="s">
        <v>334</v>
      </c>
      <c r="G2277" t="s">
        <v>37</v>
      </c>
      <c r="H2277" t="s">
        <v>423</v>
      </c>
      <c r="I2277">
        <v>185</v>
      </c>
      <c r="J2277">
        <v>150</v>
      </c>
      <c r="K2277">
        <v>335</v>
      </c>
      <c r="L2277" s="8">
        <v>51954</v>
      </c>
      <c r="M2277" s="8">
        <v>52289</v>
      </c>
    </row>
    <row r="2278" spans="1:13" x14ac:dyDescent="0.25">
      <c r="A2278">
        <v>0</v>
      </c>
      <c r="B2278" s="40">
        <f t="shared" si="104"/>
        <v>43586</v>
      </c>
      <c r="C2278">
        <v>5</v>
      </c>
      <c r="D2278">
        <f t="shared" si="105"/>
        <v>2019</v>
      </c>
      <c r="E2278" t="s">
        <v>454</v>
      </c>
      <c r="F2278" t="s">
        <v>334</v>
      </c>
      <c r="G2278" t="s">
        <v>37</v>
      </c>
      <c r="H2278" t="s">
        <v>424</v>
      </c>
      <c r="I2278">
        <v>0</v>
      </c>
      <c r="J2278">
        <v>0</v>
      </c>
      <c r="K2278">
        <v>0</v>
      </c>
      <c r="L2278" s="8">
        <v>22403</v>
      </c>
      <c r="M2278" s="8">
        <v>22403</v>
      </c>
    </row>
    <row r="2279" spans="1:13" x14ac:dyDescent="0.25">
      <c r="A2279">
        <v>0</v>
      </c>
      <c r="B2279" s="40">
        <f t="shared" si="104"/>
        <v>43586</v>
      </c>
      <c r="C2279">
        <v>5</v>
      </c>
      <c r="D2279">
        <f t="shared" si="105"/>
        <v>2019</v>
      </c>
      <c r="E2279" t="s">
        <v>454</v>
      </c>
      <c r="F2279" t="s">
        <v>335</v>
      </c>
      <c r="G2279" t="s">
        <v>37</v>
      </c>
      <c r="H2279" t="s">
        <v>423</v>
      </c>
      <c r="I2279" s="8">
        <v>1612</v>
      </c>
      <c r="J2279">
        <v>938</v>
      </c>
      <c r="K2279" s="8">
        <v>2550</v>
      </c>
      <c r="L2279" s="8">
        <v>320080</v>
      </c>
      <c r="M2279" s="8">
        <v>322630</v>
      </c>
    </row>
    <row r="2280" spans="1:13" x14ac:dyDescent="0.25">
      <c r="A2280">
        <v>0</v>
      </c>
      <c r="B2280" s="40">
        <f t="shared" si="104"/>
        <v>43586</v>
      </c>
      <c r="C2280">
        <v>5</v>
      </c>
      <c r="D2280">
        <f t="shared" si="105"/>
        <v>2019</v>
      </c>
      <c r="E2280" t="s">
        <v>454</v>
      </c>
      <c r="F2280" t="s">
        <v>335</v>
      </c>
      <c r="G2280" t="s">
        <v>37</v>
      </c>
      <c r="H2280" t="s">
        <v>424</v>
      </c>
      <c r="I2280">
        <v>0</v>
      </c>
      <c r="J2280">
        <v>0</v>
      </c>
      <c r="K2280">
        <v>0</v>
      </c>
      <c r="L2280" s="8">
        <v>82514</v>
      </c>
      <c r="M2280" s="8">
        <v>82514</v>
      </c>
    </row>
    <row r="2281" spans="1:13" x14ac:dyDescent="0.25">
      <c r="A2281">
        <v>0</v>
      </c>
      <c r="B2281" s="40">
        <f t="shared" si="104"/>
        <v>43586</v>
      </c>
      <c r="C2281">
        <v>5</v>
      </c>
      <c r="D2281">
        <f t="shared" si="105"/>
        <v>2019</v>
      </c>
      <c r="E2281" t="s">
        <v>454</v>
      </c>
      <c r="F2281" t="s">
        <v>44</v>
      </c>
      <c r="G2281" t="s">
        <v>37</v>
      </c>
      <c r="H2281" t="s">
        <v>423</v>
      </c>
      <c r="I2281">
        <v>2</v>
      </c>
      <c r="J2281">
        <v>2</v>
      </c>
      <c r="K2281">
        <v>4</v>
      </c>
      <c r="L2281" s="8">
        <v>2482</v>
      </c>
      <c r="M2281" s="8">
        <v>2486</v>
      </c>
    </row>
    <row r="2282" spans="1:13" x14ac:dyDescent="0.25">
      <c r="A2282">
        <v>0</v>
      </c>
      <c r="B2282" s="40">
        <f t="shared" si="104"/>
        <v>43586</v>
      </c>
      <c r="C2282">
        <v>5</v>
      </c>
      <c r="D2282">
        <f t="shared" si="105"/>
        <v>2019</v>
      </c>
      <c r="E2282" t="s">
        <v>454</v>
      </c>
      <c r="F2282" t="s">
        <v>44</v>
      </c>
      <c r="G2282" t="s">
        <v>37</v>
      </c>
      <c r="H2282" t="s">
        <v>424</v>
      </c>
      <c r="I2282">
        <v>0</v>
      </c>
      <c r="J2282">
        <v>0</v>
      </c>
      <c r="K2282">
        <v>0</v>
      </c>
      <c r="L2282" s="8">
        <v>1605</v>
      </c>
      <c r="M2282" s="8">
        <v>1605</v>
      </c>
    </row>
    <row r="2283" spans="1:13" x14ac:dyDescent="0.25">
      <c r="A2283">
        <v>0</v>
      </c>
      <c r="B2283" s="40">
        <f t="shared" si="104"/>
        <v>43586</v>
      </c>
      <c r="C2283">
        <v>5</v>
      </c>
      <c r="D2283">
        <f t="shared" si="105"/>
        <v>2019</v>
      </c>
      <c r="E2283" t="s">
        <v>454</v>
      </c>
      <c r="F2283" t="s">
        <v>336</v>
      </c>
      <c r="G2283" t="s">
        <v>37</v>
      </c>
      <c r="H2283" t="s">
        <v>423</v>
      </c>
      <c r="I2283">
        <v>108</v>
      </c>
      <c r="J2283">
        <v>120</v>
      </c>
      <c r="K2283">
        <v>228</v>
      </c>
      <c r="L2283" s="8">
        <v>74290</v>
      </c>
      <c r="M2283" s="8">
        <v>74518</v>
      </c>
    </row>
    <row r="2284" spans="1:13" x14ac:dyDescent="0.25">
      <c r="A2284">
        <v>0</v>
      </c>
      <c r="B2284" s="40">
        <f t="shared" si="104"/>
        <v>43586</v>
      </c>
      <c r="C2284">
        <v>5</v>
      </c>
      <c r="D2284">
        <f t="shared" si="105"/>
        <v>2019</v>
      </c>
      <c r="E2284" t="s">
        <v>454</v>
      </c>
      <c r="F2284" t="s">
        <v>336</v>
      </c>
      <c r="G2284" t="s">
        <v>37</v>
      </c>
      <c r="H2284" t="s">
        <v>424</v>
      </c>
      <c r="I2284">
        <v>0</v>
      </c>
      <c r="J2284">
        <v>0</v>
      </c>
      <c r="K2284">
        <v>0</v>
      </c>
      <c r="L2284" s="8">
        <v>29660</v>
      </c>
      <c r="M2284" s="8">
        <v>29660</v>
      </c>
    </row>
    <row r="2285" spans="1:13" x14ac:dyDescent="0.25">
      <c r="A2285">
        <v>0</v>
      </c>
      <c r="B2285" s="40">
        <f t="shared" si="104"/>
        <v>43586</v>
      </c>
      <c r="C2285">
        <v>5</v>
      </c>
      <c r="D2285">
        <f t="shared" si="105"/>
        <v>2019</v>
      </c>
      <c r="E2285" t="s">
        <v>454</v>
      </c>
      <c r="F2285" t="s">
        <v>125</v>
      </c>
      <c r="G2285" t="s">
        <v>37</v>
      </c>
      <c r="H2285" t="s">
        <v>423</v>
      </c>
      <c r="I2285">
        <v>63</v>
      </c>
      <c r="J2285">
        <v>35</v>
      </c>
      <c r="K2285">
        <v>98</v>
      </c>
      <c r="L2285" s="8">
        <v>28762</v>
      </c>
      <c r="M2285" s="8">
        <v>28860</v>
      </c>
    </row>
    <row r="2286" spans="1:13" x14ac:dyDescent="0.25">
      <c r="A2286">
        <v>0</v>
      </c>
      <c r="B2286" s="40">
        <f t="shared" si="104"/>
        <v>43586</v>
      </c>
      <c r="C2286">
        <v>5</v>
      </c>
      <c r="D2286">
        <f t="shared" si="105"/>
        <v>2019</v>
      </c>
      <c r="E2286" t="s">
        <v>454</v>
      </c>
      <c r="F2286" t="s">
        <v>125</v>
      </c>
      <c r="G2286" t="s">
        <v>37</v>
      </c>
      <c r="H2286" t="s">
        <v>424</v>
      </c>
      <c r="I2286">
        <v>0</v>
      </c>
      <c r="J2286">
        <v>0</v>
      </c>
      <c r="K2286">
        <v>0</v>
      </c>
      <c r="L2286" s="8">
        <v>12612</v>
      </c>
      <c r="M2286" s="8">
        <v>12612</v>
      </c>
    </row>
    <row r="2287" spans="1:13" x14ac:dyDescent="0.25">
      <c r="A2287">
        <v>1</v>
      </c>
      <c r="B2287" s="40">
        <f t="shared" si="104"/>
        <v>43586</v>
      </c>
      <c r="C2287">
        <v>5</v>
      </c>
      <c r="D2287">
        <f t="shared" si="105"/>
        <v>2019</v>
      </c>
      <c r="E2287" t="s">
        <v>454</v>
      </c>
      <c r="F2287" t="s">
        <v>337</v>
      </c>
      <c r="G2287" t="s">
        <v>37</v>
      </c>
      <c r="H2287" t="s">
        <v>423</v>
      </c>
      <c r="I2287">
        <v>5</v>
      </c>
      <c r="J2287">
        <v>2</v>
      </c>
      <c r="K2287">
        <v>7</v>
      </c>
      <c r="L2287" s="8">
        <v>4668</v>
      </c>
      <c r="M2287" s="8">
        <v>4675</v>
      </c>
    </row>
    <row r="2288" spans="1:13" x14ac:dyDescent="0.25">
      <c r="A2288">
        <v>1</v>
      </c>
      <c r="B2288" s="40">
        <f t="shared" si="104"/>
        <v>43586</v>
      </c>
      <c r="C2288">
        <v>5</v>
      </c>
      <c r="D2288">
        <f t="shared" si="105"/>
        <v>2019</v>
      </c>
      <c r="E2288" t="s">
        <v>454</v>
      </c>
      <c r="F2288" t="s">
        <v>337</v>
      </c>
      <c r="G2288" t="s">
        <v>37</v>
      </c>
      <c r="H2288" t="s">
        <v>424</v>
      </c>
      <c r="I2288">
        <v>0</v>
      </c>
      <c r="J2288">
        <v>0</v>
      </c>
      <c r="K2288">
        <v>0</v>
      </c>
      <c r="L2288" s="8">
        <v>3783</v>
      </c>
      <c r="M2288" s="8">
        <v>3783</v>
      </c>
    </row>
    <row r="2289" spans="1:13" x14ac:dyDescent="0.25">
      <c r="A2289">
        <v>0</v>
      </c>
      <c r="B2289" s="40">
        <f t="shared" si="104"/>
        <v>43586</v>
      </c>
      <c r="C2289">
        <v>5</v>
      </c>
      <c r="D2289">
        <f t="shared" si="105"/>
        <v>2019</v>
      </c>
      <c r="E2289" t="s">
        <v>454</v>
      </c>
      <c r="F2289" t="s">
        <v>105</v>
      </c>
      <c r="G2289" t="s">
        <v>37</v>
      </c>
      <c r="H2289" t="s">
        <v>423</v>
      </c>
      <c r="I2289">
        <v>67</v>
      </c>
      <c r="J2289">
        <v>69</v>
      </c>
      <c r="K2289">
        <v>136</v>
      </c>
      <c r="L2289" s="8">
        <v>61180</v>
      </c>
      <c r="M2289" s="8">
        <v>61316</v>
      </c>
    </row>
    <row r="2290" spans="1:13" x14ac:dyDescent="0.25">
      <c r="A2290">
        <v>0</v>
      </c>
      <c r="B2290" s="40">
        <f t="shared" si="104"/>
        <v>43586</v>
      </c>
      <c r="C2290">
        <v>5</v>
      </c>
      <c r="D2290">
        <f t="shared" si="105"/>
        <v>2019</v>
      </c>
      <c r="E2290" t="s">
        <v>454</v>
      </c>
      <c r="F2290" t="s">
        <v>105</v>
      </c>
      <c r="G2290" t="s">
        <v>37</v>
      </c>
      <c r="H2290" t="s">
        <v>424</v>
      </c>
      <c r="I2290">
        <v>0</v>
      </c>
      <c r="J2290">
        <v>0</v>
      </c>
      <c r="K2290">
        <v>0</v>
      </c>
      <c r="L2290" s="8">
        <v>19904</v>
      </c>
      <c r="M2290" s="8">
        <v>19904</v>
      </c>
    </row>
    <row r="2291" spans="1:13" x14ac:dyDescent="0.25">
      <c r="A2291">
        <v>0</v>
      </c>
      <c r="B2291" s="40">
        <f t="shared" si="104"/>
        <v>43586</v>
      </c>
      <c r="C2291">
        <v>5</v>
      </c>
      <c r="D2291">
        <f t="shared" si="105"/>
        <v>2019</v>
      </c>
      <c r="E2291" t="s">
        <v>454</v>
      </c>
      <c r="F2291" t="s">
        <v>338</v>
      </c>
      <c r="G2291" t="s">
        <v>37</v>
      </c>
      <c r="H2291" t="s">
        <v>423</v>
      </c>
      <c r="I2291">
        <v>1</v>
      </c>
      <c r="J2291">
        <v>1</v>
      </c>
      <c r="K2291">
        <v>2</v>
      </c>
      <c r="L2291" s="8">
        <v>1352</v>
      </c>
      <c r="M2291" s="8">
        <v>1354</v>
      </c>
    </row>
    <row r="2292" spans="1:13" x14ac:dyDescent="0.25">
      <c r="A2292">
        <v>0</v>
      </c>
      <c r="B2292" s="40">
        <f t="shared" si="104"/>
        <v>43586</v>
      </c>
      <c r="C2292">
        <v>5</v>
      </c>
      <c r="D2292">
        <f t="shared" si="105"/>
        <v>2019</v>
      </c>
      <c r="E2292" t="s">
        <v>454</v>
      </c>
      <c r="F2292" t="s">
        <v>338</v>
      </c>
      <c r="G2292" t="s">
        <v>37</v>
      </c>
      <c r="H2292" t="s">
        <v>424</v>
      </c>
      <c r="I2292">
        <v>0</v>
      </c>
      <c r="J2292">
        <v>0</v>
      </c>
      <c r="K2292">
        <v>0</v>
      </c>
      <c r="L2292" s="8">
        <v>1004</v>
      </c>
      <c r="M2292" s="8">
        <v>1004</v>
      </c>
    </row>
    <row r="2293" spans="1:13" x14ac:dyDescent="0.25">
      <c r="A2293">
        <v>0</v>
      </c>
      <c r="B2293" s="40">
        <f t="shared" si="104"/>
        <v>43586</v>
      </c>
      <c r="C2293">
        <v>5</v>
      </c>
      <c r="D2293">
        <f t="shared" si="105"/>
        <v>2019</v>
      </c>
      <c r="E2293" t="s">
        <v>454</v>
      </c>
      <c r="F2293" t="s">
        <v>339</v>
      </c>
      <c r="G2293" t="s">
        <v>37</v>
      </c>
      <c r="H2293" t="s">
        <v>423</v>
      </c>
      <c r="I2293">
        <v>50</v>
      </c>
      <c r="J2293">
        <v>67</v>
      </c>
      <c r="K2293">
        <v>117</v>
      </c>
      <c r="L2293" s="8">
        <v>66907</v>
      </c>
      <c r="M2293" s="8">
        <v>67024</v>
      </c>
    </row>
    <row r="2294" spans="1:13" x14ac:dyDescent="0.25">
      <c r="A2294">
        <v>0</v>
      </c>
      <c r="B2294" s="40">
        <f t="shared" si="104"/>
        <v>43586</v>
      </c>
      <c r="C2294">
        <v>5</v>
      </c>
      <c r="D2294">
        <f t="shared" si="105"/>
        <v>2019</v>
      </c>
      <c r="E2294" t="s">
        <v>454</v>
      </c>
      <c r="F2294" t="s">
        <v>339</v>
      </c>
      <c r="G2294" t="s">
        <v>37</v>
      </c>
      <c r="H2294" t="s">
        <v>424</v>
      </c>
      <c r="I2294">
        <v>0</v>
      </c>
      <c r="J2294">
        <v>0</v>
      </c>
      <c r="K2294">
        <v>0</v>
      </c>
      <c r="L2294" s="8">
        <v>27702</v>
      </c>
      <c r="M2294" s="8">
        <v>27702</v>
      </c>
    </row>
    <row r="2295" spans="1:13" x14ac:dyDescent="0.25">
      <c r="A2295">
        <v>0</v>
      </c>
      <c r="B2295" s="40">
        <f t="shared" si="104"/>
        <v>43586</v>
      </c>
      <c r="C2295">
        <v>5</v>
      </c>
      <c r="D2295">
        <f t="shared" si="105"/>
        <v>2019</v>
      </c>
      <c r="E2295" t="s">
        <v>454</v>
      </c>
      <c r="F2295" t="s">
        <v>425</v>
      </c>
      <c r="G2295" t="s">
        <v>37</v>
      </c>
      <c r="H2295" t="s">
        <v>423</v>
      </c>
      <c r="I2295">
        <v>96</v>
      </c>
      <c r="J2295">
        <v>98</v>
      </c>
      <c r="K2295">
        <v>194</v>
      </c>
      <c r="L2295" s="8">
        <v>49368</v>
      </c>
      <c r="M2295" s="8">
        <v>49562</v>
      </c>
    </row>
    <row r="2296" spans="1:13" x14ac:dyDescent="0.25">
      <c r="A2296">
        <v>0</v>
      </c>
      <c r="B2296" s="40">
        <f t="shared" si="104"/>
        <v>43586</v>
      </c>
      <c r="C2296">
        <v>5</v>
      </c>
      <c r="D2296">
        <f t="shared" si="105"/>
        <v>2019</v>
      </c>
      <c r="E2296" t="s">
        <v>454</v>
      </c>
      <c r="F2296" t="s">
        <v>425</v>
      </c>
      <c r="G2296" t="s">
        <v>37</v>
      </c>
      <c r="H2296" t="s">
        <v>424</v>
      </c>
      <c r="I2296">
        <v>0</v>
      </c>
      <c r="J2296">
        <v>0</v>
      </c>
      <c r="K2296">
        <v>0</v>
      </c>
      <c r="L2296" s="8">
        <v>21209</v>
      </c>
      <c r="M2296" s="8">
        <v>21209</v>
      </c>
    </row>
    <row r="2297" spans="1:13" x14ac:dyDescent="0.25">
      <c r="A2297">
        <v>0</v>
      </c>
      <c r="B2297" s="40">
        <f t="shared" si="104"/>
        <v>43586</v>
      </c>
      <c r="C2297">
        <v>5</v>
      </c>
      <c r="D2297">
        <f t="shared" si="105"/>
        <v>2019</v>
      </c>
      <c r="E2297" t="s">
        <v>454</v>
      </c>
      <c r="F2297" t="s">
        <v>341</v>
      </c>
      <c r="G2297" t="s">
        <v>37</v>
      </c>
      <c r="H2297" t="s">
        <v>423</v>
      </c>
      <c r="I2297">
        <v>345</v>
      </c>
      <c r="J2297">
        <v>259</v>
      </c>
      <c r="K2297">
        <v>604</v>
      </c>
      <c r="L2297" s="8">
        <v>66056</v>
      </c>
      <c r="M2297" s="8">
        <v>66660</v>
      </c>
    </row>
    <row r="2298" spans="1:13" x14ac:dyDescent="0.25">
      <c r="A2298">
        <v>0</v>
      </c>
      <c r="B2298" s="40">
        <f t="shared" si="104"/>
        <v>43586</v>
      </c>
      <c r="C2298">
        <v>5</v>
      </c>
      <c r="D2298">
        <f t="shared" si="105"/>
        <v>2019</v>
      </c>
      <c r="E2298" t="s">
        <v>454</v>
      </c>
      <c r="F2298" t="s">
        <v>341</v>
      </c>
      <c r="G2298" t="s">
        <v>37</v>
      </c>
      <c r="H2298" t="s">
        <v>424</v>
      </c>
      <c r="I2298">
        <v>0</v>
      </c>
      <c r="J2298">
        <v>0</v>
      </c>
      <c r="K2298">
        <v>0</v>
      </c>
      <c r="L2298" s="8">
        <v>22126</v>
      </c>
      <c r="M2298" s="8">
        <v>22126</v>
      </c>
    </row>
    <row r="2299" spans="1:13" x14ac:dyDescent="0.25">
      <c r="A2299">
        <v>0</v>
      </c>
      <c r="B2299" s="40">
        <f t="shared" si="104"/>
        <v>43586</v>
      </c>
      <c r="C2299">
        <v>5</v>
      </c>
      <c r="D2299">
        <f t="shared" si="105"/>
        <v>2019</v>
      </c>
      <c r="E2299" t="s">
        <v>454</v>
      </c>
      <c r="F2299" t="s">
        <v>126</v>
      </c>
      <c r="G2299" t="s">
        <v>37</v>
      </c>
      <c r="H2299" t="s">
        <v>423</v>
      </c>
      <c r="I2299">
        <v>206</v>
      </c>
      <c r="J2299">
        <v>135</v>
      </c>
      <c r="K2299">
        <v>341</v>
      </c>
      <c r="L2299" s="8">
        <v>25774</v>
      </c>
      <c r="M2299" s="8">
        <v>26115</v>
      </c>
    </row>
    <row r="2300" spans="1:13" x14ac:dyDescent="0.25">
      <c r="A2300">
        <v>0</v>
      </c>
      <c r="B2300" s="40">
        <f t="shared" si="104"/>
        <v>43586</v>
      </c>
      <c r="C2300">
        <v>5</v>
      </c>
      <c r="D2300">
        <f t="shared" si="105"/>
        <v>2019</v>
      </c>
      <c r="E2300" t="s">
        <v>454</v>
      </c>
      <c r="F2300" t="s">
        <v>126</v>
      </c>
      <c r="G2300" t="s">
        <v>37</v>
      </c>
      <c r="H2300" t="s">
        <v>424</v>
      </c>
      <c r="I2300">
        <v>0</v>
      </c>
      <c r="J2300">
        <v>0</v>
      </c>
      <c r="K2300">
        <v>0</v>
      </c>
      <c r="L2300" s="8">
        <v>10015</v>
      </c>
      <c r="M2300" s="8">
        <v>10015</v>
      </c>
    </row>
    <row r="2301" spans="1:13" x14ac:dyDescent="0.25">
      <c r="A2301">
        <v>0</v>
      </c>
      <c r="B2301" s="40">
        <f t="shared" si="104"/>
        <v>43586</v>
      </c>
      <c r="C2301">
        <v>5</v>
      </c>
      <c r="D2301">
        <f t="shared" si="105"/>
        <v>2019</v>
      </c>
      <c r="E2301" t="s">
        <v>454</v>
      </c>
      <c r="F2301" t="s">
        <v>342</v>
      </c>
      <c r="G2301" t="s">
        <v>37</v>
      </c>
      <c r="H2301" t="s">
        <v>423</v>
      </c>
      <c r="I2301" s="8">
        <v>19095</v>
      </c>
      <c r="J2301" s="8">
        <v>7123</v>
      </c>
      <c r="K2301" s="8">
        <v>26218</v>
      </c>
      <c r="L2301" s="8">
        <v>1400144</v>
      </c>
      <c r="M2301" s="8">
        <v>1426362</v>
      </c>
    </row>
    <row r="2302" spans="1:13" x14ac:dyDescent="0.25">
      <c r="A2302">
        <v>0</v>
      </c>
      <c r="B2302" s="40">
        <f t="shared" si="104"/>
        <v>43586</v>
      </c>
      <c r="C2302">
        <v>5</v>
      </c>
      <c r="D2302">
        <f t="shared" si="105"/>
        <v>2019</v>
      </c>
      <c r="E2302" t="s">
        <v>454</v>
      </c>
      <c r="F2302" t="s">
        <v>342</v>
      </c>
      <c r="G2302" t="s">
        <v>37</v>
      </c>
      <c r="H2302" t="s">
        <v>424</v>
      </c>
      <c r="I2302">
        <v>5</v>
      </c>
      <c r="J2302">
        <v>1</v>
      </c>
      <c r="K2302">
        <v>6</v>
      </c>
      <c r="L2302" s="8">
        <v>184733</v>
      </c>
      <c r="M2302" s="8">
        <v>184739</v>
      </c>
    </row>
    <row r="2303" spans="1:13" x14ac:dyDescent="0.25">
      <c r="A2303">
        <v>0</v>
      </c>
      <c r="B2303" s="40">
        <f t="shared" si="104"/>
        <v>43586</v>
      </c>
      <c r="C2303">
        <v>5</v>
      </c>
      <c r="D2303">
        <f t="shared" si="105"/>
        <v>2019</v>
      </c>
      <c r="E2303" t="s">
        <v>454</v>
      </c>
      <c r="F2303" t="s">
        <v>343</v>
      </c>
      <c r="G2303" t="s">
        <v>37</v>
      </c>
      <c r="H2303" t="s">
        <v>423</v>
      </c>
      <c r="I2303" s="8">
        <v>1139</v>
      </c>
      <c r="J2303">
        <v>619</v>
      </c>
      <c r="K2303" s="8">
        <v>1758</v>
      </c>
      <c r="L2303" s="8">
        <v>186267</v>
      </c>
      <c r="M2303" s="8">
        <v>188025</v>
      </c>
    </row>
    <row r="2304" spans="1:13" x14ac:dyDescent="0.25">
      <c r="A2304">
        <v>0</v>
      </c>
      <c r="B2304" s="40">
        <f t="shared" si="104"/>
        <v>43586</v>
      </c>
      <c r="C2304">
        <v>5</v>
      </c>
      <c r="D2304">
        <f t="shared" si="105"/>
        <v>2019</v>
      </c>
      <c r="E2304" t="s">
        <v>454</v>
      </c>
      <c r="F2304" t="s">
        <v>343</v>
      </c>
      <c r="G2304" t="s">
        <v>37</v>
      </c>
      <c r="H2304" t="s">
        <v>424</v>
      </c>
      <c r="I2304">
        <v>1</v>
      </c>
      <c r="J2304">
        <v>0</v>
      </c>
      <c r="K2304">
        <v>1</v>
      </c>
      <c r="L2304" s="8">
        <v>55637</v>
      </c>
      <c r="M2304" s="8">
        <v>55638</v>
      </c>
    </row>
    <row r="2305" spans="1:13" x14ac:dyDescent="0.25">
      <c r="A2305">
        <v>0</v>
      </c>
      <c r="B2305" s="40">
        <f t="shared" si="104"/>
        <v>43586</v>
      </c>
      <c r="C2305">
        <v>5</v>
      </c>
      <c r="D2305">
        <f t="shared" si="105"/>
        <v>2019</v>
      </c>
      <c r="E2305" t="s">
        <v>454</v>
      </c>
      <c r="F2305" t="s">
        <v>344</v>
      </c>
      <c r="G2305" t="s">
        <v>37</v>
      </c>
      <c r="H2305" t="s">
        <v>423</v>
      </c>
      <c r="I2305">
        <v>87</v>
      </c>
      <c r="J2305">
        <v>48</v>
      </c>
      <c r="K2305">
        <v>135</v>
      </c>
      <c r="L2305" s="8">
        <v>30981</v>
      </c>
      <c r="M2305" s="8">
        <v>31116</v>
      </c>
    </row>
    <row r="2306" spans="1:13" x14ac:dyDescent="0.25">
      <c r="A2306">
        <v>0</v>
      </c>
      <c r="B2306" s="40">
        <f t="shared" si="104"/>
        <v>43586</v>
      </c>
      <c r="C2306">
        <v>5</v>
      </c>
      <c r="D2306">
        <f t="shared" si="105"/>
        <v>2019</v>
      </c>
      <c r="E2306" t="s">
        <v>454</v>
      </c>
      <c r="F2306" t="s">
        <v>344</v>
      </c>
      <c r="G2306" t="s">
        <v>37</v>
      </c>
      <c r="H2306" t="s">
        <v>424</v>
      </c>
      <c r="I2306">
        <v>0</v>
      </c>
      <c r="J2306">
        <v>0</v>
      </c>
      <c r="K2306">
        <v>0</v>
      </c>
      <c r="L2306" s="8">
        <v>15120</v>
      </c>
      <c r="M2306" s="8">
        <v>15120</v>
      </c>
    </row>
    <row r="2307" spans="1:13" x14ac:dyDescent="0.25">
      <c r="A2307">
        <v>0</v>
      </c>
      <c r="B2307" s="40">
        <f t="shared" si="104"/>
        <v>43586</v>
      </c>
      <c r="C2307">
        <v>5</v>
      </c>
      <c r="D2307">
        <f t="shared" si="105"/>
        <v>2019</v>
      </c>
      <c r="E2307" t="s">
        <v>454</v>
      </c>
      <c r="F2307" t="s">
        <v>345</v>
      </c>
      <c r="G2307" t="s">
        <v>37</v>
      </c>
      <c r="H2307" t="s">
        <v>423</v>
      </c>
      <c r="I2307">
        <v>40</v>
      </c>
      <c r="J2307">
        <v>35</v>
      </c>
      <c r="K2307">
        <v>75</v>
      </c>
      <c r="L2307" s="8">
        <v>15991</v>
      </c>
      <c r="M2307" s="8">
        <v>16066</v>
      </c>
    </row>
    <row r="2308" spans="1:13" x14ac:dyDescent="0.25">
      <c r="A2308">
        <v>0</v>
      </c>
      <c r="B2308" s="40">
        <f t="shared" si="104"/>
        <v>43586</v>
      </c>
      <c r="C2308">
        <v>5</v>
      </c>
      <c r="D2308">
        <f t="shared" si="105"/>
        <v>2019</v>
      </c>
      <c r="E2308" t="s">
        <v>454</v>
      </c>
      <c r="F2308" t="s">
        <v>345</v>
      </c>
      <c r="G2308" t="s">
        <v>37</v>
      </c>
      <c r="H2308" t="s">
        <v>424</v>
      </c>
      <c r="I2308">
        <v>0</v>
      </c>
      <c r="J2308">
        <v>0</v>
      </c>
      <c r="K2308">
        <v>0</v>
      </c>
      <c r="L2308" s="8">
        <v>8566</v>
      </c>
      <c r="M2308" s="8">
        <v>8566</v>
      </c>
    </row>
    <row r="2309" spans="1:13" x14ac:dyDescent="0.25">
      <c r="A2309">
        <v>0</v>
      </c>
      <c r="B2309" s="40">
        <f t="shared" si="104"/>
        <v>43586</v>
      </c>
      <c r="C2309">
        <v>5</v>
      </c>
      <c r="D2309">
        <f t="shared" si="105"/>
        <v>2019</v>
      </c>
      <c r="E2309" t="s">
        <v>454</v>
      </c>
      <c r="F2309" t="s">
        <v>346</v>
      </c>
      <c r="G2309" t="s">
        <v>37</v>
      </c>
      <c r="H2309" t="s">
        <v>423</v>
      </c>
      <c r="I2309">
        <v>111</v>
      </c>
      <c r="J2309">
        <v>100</v>
      </c>
      <c r="K2309">
        <v>211</v>
      </c>
      <c r="L2309" s="8">
        <v>60950</v>
      </c>
      <c r="M2309" s="8">
        <v>61161</v>
      </c>
    </row>
    <row r="2310" spans="1:13" x14ac:dyDescent="0.25">
      <c r="A2310">
        <v>0</v>
      </c>
      <c r="B2310" s="40">
        <f t="shared" si="104"/>
        <v>43586</v>
      </c>
      <c r="C2310">
        <v>5</v>
      </c>
      <c r="D2310">
        <f t="shared" si="105"/>
        <v>2019</v>
      </c>
      <c r="E2310" t="s">
        <v>454</v>
      </c>
      <c r="F2310" t="s">
        <v>346</v>
      </c>
      <c r="G2310" t="s">
        <v>37</v>
      </c>
      <c r="H2310" t="s">
        <v>424</v>
      </c>
      <c r="I2310">
        <v>0</v>
      </c>
      <c r="J2310">
        <v>0</v>
      </c>
      <c r="K2310">
        <v>0</v>
      </c>
      <c r="L2310" s="8">
        <v>27029</v>
      </c>
      <c r="M2310" s="8">
        <v>27029</v>
      </c>
    </row>
    <row r="2311" spans="1:13" x14ac:dyDescent="0.25">
      <c r="A2311">
        <v>1</v>
      </c>
      <c r="B2311" s="40">
        <f t="shared" si="104"/>
        <v>43586</v>
      </c>
      <c r="C2311">
        <v>5</v>
      </c>
      <c r="D2311">
        <f t="shared" si="105"/>
        <v>2019</v>
      </c>
      <c r="E2311" t="s">
        <v>454</v>
      </c>
      <c r="F2311" t="s">
        <v>53</v>
      </c>
      <c r="G2311" t="s">
        <v>37</v>
      </c>
      <c r="H2311" t="s">
        <v>423</v>
      </c>
      <c r="I2311">
        <v>5</v>
      </c>
      <c r="J2311">
        <v>11</v>
      </c>
      <c r="K2311">
        <v>16</v>
      </c>
      <c r="L2311" s="8">
        <v>8149</v>
      </c>
      <c r="M2311" s="8">
        <v>8165</v>
      </c>
    </row>
    <row r="2312" spans="1:13" x14ac:dyDescent="0.25">
      <c r="A2312">
        <v>1</v>
      </c>
      <c r="B2312" s="40">
        <f t="shared" si="104"/>
        <v>43586</v>
      </c>
      <c r="C2312">
        <v>5</v>
      </c>
      <c r="D2312">
        <f t="shared" si="105"/>
        <v>2019</v>
      </c>
      <c r="E2312" t="s">
        <v>454</v>
      </c>
      <c r="F2312" t="s">
        <v>53</v>
      </c>
      <c r="G2312" t="s">
        <v>37</v>
      </c>
      <c r="H2312" t="s">
        <v>424</v>
      </c>
      <c r="I2312">
        <v>0</v>
      </c>
      <c r="J2312">
        <v>0</v>
      </c>
      <c r="K2312">
        <v>0</v>
      </c>
      <c r="L2312" s="8">
        <v>4891</v>
      </c>
      <c r="M2312" s="8">
        <v>4891</v>
      </c>
    </row>
    <row r="2313" spans="1:13" x14ac:dyDescent="0.25">
      <c r="A2313">
        <v>0</v>
      </c>
      <c r="B2313" s="40">
        <f t="shared" si="104"/>
        <v>43586</v>
      </c>
      <c r="C2313">
        <v>5</v>
      </c>
      <c r="D2313">
        <f t="shared" si="105"/>
        <v>2019</v>
      </c>
      <c r="E2313" t="s">
        <v>454</v>
      </c>
      <c r="F2313" t="s">
        <v>347</v>
      </c>
      <c r="G2313" t="s">
        <v>37</v>
      </c>
      <c r="H2313" t="s">
        <v>423</v>
      </c>
      <c r="I2313">
        <v>152</v>
      </c>
      <c r="J2313">
        <v>119</v>
      </c>
      <c r="K2313">
        <v>271</v>
      </c>
      <c r="L2313" s="8">
        <v>48817</v>
      </c>
      <c r="M2313" s="8">
        <v>49088</v>
      </c>
    </row>
    <row r="2314" spans="1:13" x14ac:dyDescent="0.25">
      <c r="A2314">
        <v>0</v>
      </c>
      <c r="B2314" s="40">
        <f t="shared" si="104"/>
        <v>43586</v>
      </c>
      <c r="C2314">
        <v>5</v>
      </c>
      <c r="D2314">
        <f t="shared" si="105"/>
        <v>2019</v>
      </c>
      <c r="E2314" t="s">
        <v>454</v>
      </c>
      <c r="F2314" t="s">
        <v>347</v>
      </c>
      <c r="G2314" t="s">
        <v>37</v>
      </c>
      <c r="H2314" t="s">
        <v>424</v>
      </c>
      <c r="I2314">
        <v>0</v>
      </c>
      <c r="J2314">
        <v>0</v>
      </c>
      <c r="K2314">
        <v>0</v>
      </c>
      <c r="L2314" s="8">
        <v>21359</v>
      </c>
      <c r="M2314" s="8">
        <v>21359</v>
      </c>
    </row>
    <row r="2315" spans="1:13" x14ac:dyDescent="0.25">
      <c r="A2315">
        <v>0</v>
      </c>
      <c r="B2315" s="40">
        <f t="shared" si="104"/>
        <v>43586</v>
      </c>
      <c r="C2315">
        <v>5</v>
      </c>
      <c r="D2315">
        <f t="shared" si="105"/>
        <v>2019</v>
      </c>
      <c r="E2315" t="s">
        <v>454</v>
      </c>
      <c r="F2315" t="s">
        <v>348</v>
      </c>
      <c r="G2315" t="s">
        <v>37</v>
      </c>
      <c r="H2315" t="s">
        <v>423</v>
      </c>
      <c r="I2315">
        <v>26</v>
      </c>
      <c r="J2315">
        <v>24</v>
      </c>
      <c r="K2315">
        <v>50</v>
      </c>
      <c r="L2315" s="8">
        <v>27316</v>
      </c>
      <c r="M2315" s="8">
        <v>27366</v>
      </c>
    </row>
    <row r="2316" spans="1:13" x14ac:dyDescent="0.25">
      <c r="A2316">
        <v>0</v>
      </c>
      <c r="B2316" s="40">
        <f t="shared" si="104"/>
        <v>43586</v>
      </c>
      <c r="C2316">
        <v>5</v>
      </c>
      <c r="D2316">
        <f t="shared" si="105"/>
        <v>2019</v>
      </c>
      <c r="E2316" t="s">
        <v>454</v>
      </c>
      <c r="F2316" t="s">
        <v>348</v>
      </c>
      <c r="G2316" t="s">
        <v>37</v>
      </c>
      <c r="H2316" t="s">
        <v>424</v>
      </c>
      <c r="I2316">
        <v>0</v>
      </c>
      <c r="J2316">
        <v>0</v>
      </c>
      <c r="K2316">
        <v>0</v>
      </c>
      <c r="L2316" s="8">
        <v>17432</v>
      </c>
      <c r="M2316" s="8">
        <v>17432</v>
      </c>
    </row>
    <row r="2317" spans="1:13" x14ac:dyDescent="0.25">
      <c r="A2317">
        <v>0</v>
      </c>
      <c r="B2317" s="40">
        <f t="shared" si="104"/>
        <v>43586</v>
      </c>
      <c r="C2317">
        <v>5</v>
      </c>
      <c r="D2317">
        <f t="shared" si="105"/>
        <v>2019</v>
      </c>
      <c r="E2317" t="s">
        <v>454</v>
      </c>
      <c r="F2317" t="s">
        <v>349</v>
      </c>
      <c r="G2317" t="s">
        <v>37</v>
      </c>
      <c r="H2317" t="s">
        <v>423</v>
      </c>
      <c r="I2317">
        <v>37</v>
      </c>
      <c r="J2317">
        <v>30</v>
      </c>
      <c r="K2317">
        <v>67</v>
      </c>
      <c r="L2317" s="8">
        <v>16465</v>
      </c>
      <c r="M2317" s="8">
        <v>16532</v>
      </c>
    </row>
    <row r="2318" spans="1:13" x14ac:dyDescent="0.25">
      <c r="A2318">
        <v>0</v>
      </c>
      <c r="B2318" s="40">
        <f t="shared" si="104"/>
        <v>43586</v>
      </c>
      <c r="C2318">
        <v>5</v>
      </c>
      <c r="D2318">
        <f t="shared" si="105"/>
        <v>2019</v>
      </c>
      <c r="E2318" t="s">
        <v>454</v>
      </c>
      <c r="F2318" t="s">
        <v>349</v>
      </c>
      <c r="G2318" t="s">
        <v>37</v>
      </c>
      <c r="H2318" t="s">
        <v>424</v>
      </c>
      <c r="I2318">
        <v>0</v>
      </c>
      <c r="J2318">
        <v>0</v>
      </c>
      <c r="K2318">
        <v>0</v>
      </c>
      <c r="L2318" s="8">
        <v>7992</v>
      </c>
      <c r="M2318" s="8">
        <v>7992</v>
      </c>
    </row>
    <row r="2319" spans="1:13" x14ac:dyDescent="0.25">
      <c r="A2319">
        <v>0</v>
      </c>
      <c r="B2319" s="40">
        <f t="shared" si="104"/>
        <v>43586</v>
      </c>
      <c r="C2319">
        <v>5</v>
      </c>
      <c r="D2319">
        <f t="shared" si="105"/>
        <v>2019</v>
      </c>
      <c r="E2319" t="s">
        <v>454</v>
      </c>
      <c r="F2319" t="s">
        <v>426</v>
      </c>
      <c r="G2319" t="s">
        <v>37</v>
      </c>
      <c r="H2319" t="s">
        <v>423</v>
      </c>
      <c r="I2319">
        <v>5</v>
      </c>
      <c r="J2319">
        <v>5</v>
      </c>
      <c r="K2319">
        <v>10</v>
      </c>
      <c r="L2319" s="8">
        <v>9900</v>
      </c>
      <c r="M2319" s="8">
        <v>9910</v>
      </c>
    </row>
    <row r="2320" spans="1:13" x14ac:dyDescent="0.25">
      <c r="A2320">
        <v>0</v>
      </c>
      <c r="B2320" s="40">
        <f t="shared" si="104"/>
        <v>43586</v>
      </c>
      <c r="C2320">
        <v>5</v>
      </c>
      <c r="D2320">
        <f t="shared" si="105"/>
        <v>2019</v>
      </c>
      <c r="E2320" t="s">
        <v>454</v>
      </c>
      <c r="F2320" t="s">
        <v>426</v>
      </c>
      <c r="G2320" t="s">
        <v>37</v>
      </c>
      <c r="H2320" t="s">
        <v>424</v>
      </c>
      <c r="I2320">
        <v>0</v>
      </c>
      <c r="J2320">
        <v>0</v>
      </c>
      <c r="K2320">
        <v>0</v>
      </c>
      <c r="L2320" s="8">
        <v>6005</v>
      </c>
      <c r="M2320" s="8">
        <v>6005</v>
      </c>
    </row>
    <row r="2321" spans="1:13" x14ac:dyDescent="0.25">
      <c r="A2321">
        <v>0</v>
      </c>
      <c r="B2321" s="40">
        <f t="shared" si="104"/>
        <v>43586</v>
      </c>
      <c r="C2321">
        <v>5</v>
      </c>
      <c r="D2321">
        <f t="shared" si="105"/>
        <v>2019</v>
      </c>
      <c r="E2321" t="s">
        <v>454</v>
      </c>
      <c r="F2321" t="s">
        <v>350</v>
      </c>
      <c r="G2321" t="s">
        <v>37</v>
      </c>
      <c r="H2321" t="s">
        <v>423</v>
      </c>
      <c r="I2321" s="8">
        <v>2014</v>
      </c>
      <c r="J2321" s="8">
        <v>1606</v>
      </c>
      <c r="K2321" s="8">
        <v>3620</v>
      </c>
      <c r="L2321" s="8">
        <v>560558</v>
      </c>
      <c r="M2321" s="8">
        <v>564178</v>
      </c>
    </row>
    <row r="2322" spans="1:13" x14ac:dyDescent="0.25">
      <c r="A2322">
        <v>0</v>
      </c>
      <c r="B2322" s="40">
        <f t="shared" si="104"/>
        <v>43586</v>
      </c>
      <c r="C2322">
        <v>5</v>
      </c>
      <c r="D2322">
        <f t="shared" si="105"/>
        <v>2019</v>
      </c>
      <c r="E2322" t="s">
        <v>454</v>
      </c>
      <c r="F2322" t="s">
        <v>350</v>
      </c>
      <c r="G2322" t="s">
        <v>37</v>
      </c>
      <c r="H2322" t="s">
        <v>424</v>
      </c>
      <c r="I2322">
        <v>0</v>
      </c>
      <c r="J2322">
        <v>0</v>
      </c>
      <c r="K2322">
        <v>0</v>
      </c>
      <c r="L2322" s="8">
        <v>145017</v>
      </c>
      <c r="M2322" s="8">
        <v>145017</v>
      </c>
    </row>
    <row r="2323" spans="1:13" x14ac:dyDescent="0.25">
      <c r="A2323">
        <v>0</v>
      </c>
      <c r="B2323" s="40">
        <f t="shared" si="104"/>
        <v>43586</v>
      </c>
      <c r="C2323">
        <v>5</v>
      </c>
      <c r="D2323">
        <f t="shared" si="105"/>
        <v>2019</v>
      </c>
      <c r="E2323" t="s">
        <v>454</v>
      </c>
      <c r="F2323" t="s">
        <v>41</v>
      </c>
      <c r="G2323" t="s">
        <v>37</v>
      </c>
      <c r="H2323" t="s">
        <v>423</v>
      </c>
      <c r="I2323">
        <v>221</v>
      </c>
      <c r="J2323">
        <v>74</v>
      </c>
      <c r="K2323">
        <v>295</v>
      </c>
      <c r="L2323" s="8">
        <v>14832</v>
      </c>
      <c r="M2323" s="8">
        <v>15127</v>
      </c>
    </row>
    <row r="2324" spans="1:13" x14ac:dyDescent="0.25">
      <c r="A2324">
        <v>0</v>
      </c>
      <c r="B2324" s="40">
        <f t="shared" si="104"/>
        <v>43586</v>
      </c>
      <c r="C2324">
        <v>5</v>
      </c>
      <c r="D2324">
        <f t="shared" si="105"/>
        <v>2019</v>
      </c>
      <c r="E2324" t="s">
        <v>454</v>
      </c>
      <c r="F2324" t="s">
        <v>41</v>
      </c>
      <c r="G2324" t="s">
        <v>37</v>
      </c>
      <c r="H2324" t="s">
        <v>424</v>
      </c>
      <c r="I2324">
        <v>0</v>
      </c>
      <c r="J2324">
        <v>0</v>
      </c>
      <c r="K2324">
        <v>0</v>
      </c>
      <c r="L2324" s="8">
        <v>6063</v>
      </c>
      <c r="M2324" s="8">
        <v>6063</v>
      </c>
    </row>
    <row r="2325" spans="1:13" x14ac:dyDescent="0.25">
      <c r="A2325">
        <v>0</v>
      </c>
      <c r="B2325" s="40">
        <f t="shared" si="104"/>
        <v>43586</v>
      </c>
      <c r="C2325">
        <v>5</v>
      </c>
      <c r="D2325">
        <f t="shared" si="105"/>
        <v>2019</v>
      </c>
      <c r="E2325" t="s">
        <v>454</v>
      </c>
      <c r="F2325" t="s">
        <v>351</v>
      </c>
      <c r="G2325" t="s">
        <v>37</v>
      </c>
      <c r="H2325" t="s">
        <v>423</v>
      </c>
      <c r="I2325">
        <v>346</v>
      </c>
      <c r="J2325">
        <v>220</v>
      </c>
      <c r="K2325">
        <v>566</v>
      </c>
      <c r="L2325" s="8">
        <v>94291</v>
      </c>
      <c r="M2325" s="8">
        <v>94857</v>
      </c>
    </row>
    <row r="2326" spans="1:13" x14ac:dyDescent="0.25">
      <c r="A2326">
        <v>0</v>
      </c>
      <c r="B2326" s="40">
        <f t="shared" si="104"/>
        <v>43586</v>
      </c>
      <c r="C2326">
        <v>5</v>
      </c>
      <c r="D2326">
        <f t="shared" si="105"/>
        <v>2019</v>
      </c>
      <c r="E2326" t="s">
        <v>454</v>
      </c>
      <c r="F2326" t="s">
        <v>351</v>
      </c>
      <c r="G2326" t="s">
        <v>37</v>
      </c>
      <c r="H2326" t="s">
        <v>424</v>
      </c>
      <c r="I2326">
        <v>1</v>
      </c>
      <c r="J2326">
        <v>0</v>
      </c>
      <c r="K2326">
        <v>1</v>
      </c>
      <c r="L2326" s="8">
        <v>33440</v>
      </c>
      <c r="M2326" s="8">
        <v>33441</v>
      </c>
    </row>
    <row r="2327" spans="1:13" x14ac:dyDescent="0.25">
      <c r="A2327">
        <v>0</v>
      </c>
      <c r="B2327" s="40">
        <f t="shared" si="104"/>
        <v>43586</v>
      </c>
      <c r="C2327">
        <v>5</v>
      </c>
      <c r="D2327">
        <f t="shared" si="105"/>
        <v>2019</v>
      </c>
      <c r="E2327" t="s">
        <v>454</v>
      </c>
      <c r="F2327" t="s">
        <v>352</v>
      </c>
      <c r="G2327" t="s">
        <v>37</v>
      </c>
      <c r="H2327" t="s">
        <v>423</v>
      </c>
      <c r="I2327">
        <v>26</v>
      </c>
      <c r="J2327">
        <v>18</v>
      </c>
      <c r="K2327">
        <v>44</v>
      </c>
      <c r="L2327" s="8">
        <v>8984</v>
      </c>
      <c r="M2327" s="8">
        <v>9028</v>
      </c>
    </row>
    <row r="2328" spans="1:13" x14ac:dyDescent="0.25">
      <c r="A2328">
        <v>0</v>
      </c>
      <c r="B2328" s="40">
        <f t="shared" si="104"/>
        <v>43586</v>
      </c>
      <c r="C2328">
        <v>5</v>
      </c>
      <c r="D2328">
        <f t="shared" si="105"/>
        <v>2019</v>
      </c>
      <c r="E2328" t="s">
        <v>454</v>
      </c>
      <c r="F2328" t="s">
        <v>352</v>
      </c>
      <c r="G2328" t="s">
        <v>37</v>
      </c>
      <c r="H2328" t="s">
        <v>424</v>
      </c>
      <c r="I2328">
        <v>0</v>
      </c>
      <c r="J2328">
        <v>0</v>
      </c>
      <c r="K2328">
        <v>0</v>
      </c>
      <c r="L2328" s="8">
        <v>4228</v>
      </c>
      <c r="M2328" s="8">
        <v>4228</v>
      </c>
    </row>
    <row r="2329" spans="1:13" x14ac:dyDescent="0.25">
      <c r="A2329">
        <v>0</v>
      </c>
      <c r="B2329" s="40">
        <f t="shared" si="104"/>
        <v>43586</v>
      </c>
      <c r="C2329">
        <v>5</v>
      </c>
      <c r="D2329">
        <f t="shared" si="105"/>
        <v>2019</v>
      </c>
      <c r="E2329" t="s">
        <v>454</v>
      </c>
      <c r="F2329" t="s">
        <v>146</v>
      </c>
      <c r="G2329" t="s">
        <v>37</v>
      </c>
      <c r="H2329" t="s">
        <v>423</v>
      </c>
      <c r="I2329" s="8">
        <v>3538</v>
      </c>
      <c r="J2329" s="8">
        <v>1698</v>
      </c>
      <c r="K2329" s="8">
        <v>5236</v>
      </c>
      <c r="L2329" s="8">
        <v>543057</v>
      </c>
      <c r="M2329" s="8">
        <v>548293</v>
      </c>
    </row>
    <row r="2330" spans="1:13" x14ac:dyDescent="0.25">
      <c r="A2330">
        <v>0</v>
      </c>
      <c r="B2330" s="40">
        <f t="shared" si="104"/>
        <v>43586</v>
      </c>
      <c r="C2330">
        <v>5</v>
      </c>
      <c r="D2330">
        <f t="shared" si="105"/>
        <v>2019</v>
      </c>
      <c r="E2330" t="s">
        <v>454</v>
      </c>
      <c r="F2330" t="s">
        <v>146</v>
      </c>
      <c r="G2330" t="s">
        <v>37</v>
      </c>
      <c r="H2330" t="s">
        <v>424</v>
      </c>
      <c r="I2330">
        <v>1</v>
      </c>
      <c r="J2330">
        <v>0</v>
      </c>
      <c r="K2330">
        <v>1</v>
      </c>
      <c r="L2330" s="8">
        <v>125990</v>
      </c>
      <c r="M2330" s="8">
        <v>125991</v>
      </c>
    </row>
    <row r="2331" spans="1:13" x14ac:dyDescent="0.25">
      <c r="A2331">
        <v>1</v>
      </c>
      <c r="B2331" s="40">
        <f t="shared" si="104"/>
        <v>43586</v>
      </c>
      <c r="C2331">
        <v>5</v>
      </c>
      <c r="D2331">
        <f t="shared" si="105"/>
        <v>2019</v>
      </c>
      <c r="E2331" t="s">
        <v>454</v>
      </c>
      <c r="F2331" t="s">
        <v>42</v>
      </c>
      <c r="G2331" t="s">
        <v>37</v>
      </c>
      <c r="H2331" t="s">
        <v>423</v>
      </c>
      <c r="I2331">
        <v>593</v>
      </c>
      <c r="J2331">
        <v>453</v>
      </c>
      <c r="K2331" s="8">
        <v>1046</v>
      </c>
      <c r="L2331" s="8">
        <v>320978</v>
      </c>
      <c r="M2331" s="8">
        <v>322024</v>
      </c>
    </row>
    <row r="2332" spans="1:13" x14ac:dyDescent="0.25">
      <c r="A2332">
        <v>1</v>
      </c>
      <c r="B2332" s="40">
        <f t="shared" ref="B2332:B2395" si="106">DATE(D2332,C2332,1)</f>
        <v>43586</v>
      </c>
      <c r="C2332">
        <v>5</v>
      </c>
      <c r="D2332">
        <f t="shared" ref="D2332:D2395" si="107">VALUE(RIGHT(E2332,4))</f>
        <v>2019</v>
      </c>
      <c r="E2332" t="s">
        <v>454</v>
      </c>
      <c r="F2332" t="s">
        <v>42</v>
      </c>
      <c r="G2332" t="s">
        <v>37</v>
      </c>
      <c r="H2332" t="s">
        <v>424</v>
      </c>
      <c r="I2332">
        <v>1</v>
      </c>
      <c r="J2332">
        <v>0</v>
      </c>
      <c r="K2332">
        <v>1</v>
      </c>
      <c r="L2332" s="8">
        <v>98509</v>
      </c>
      <c r="M2332" s="8">
        <v>98510</v>
      </c>
    </row>
    <row r="2333" spans="1:13" x14ac:dyDescent="0.25">
      <c r="A2333">
        <v>1</v>
      </c>
      <c r="B2333" s="40">
        <f t="shared" si="106"/>
        <v>43586</v>
      </c>
      <c r="C2333">
        <v>5</v>
      </c>
      <c r="D2333">
        <f t="shared" si="107"/>
        <v>2019</v>
      </c>
      <c r="E2333" t="s">
        <v>454</v>
      </c>
      <c r="F2333" t="s">
        <v>353</v>
      </c>
      <c r="G2333" t="s">
        <v>37</v>
      </c>
      <c r="H2333" t="s">
        <v>423</v>
      </c>
      <c r="I2333">
        <v>23</v>
      </c>
      <c r="J2333">
        <v>39</v>
      </c>
      <c r="K2333">
        <v>62</v>
      </c>
      <c r="L2333" s="8">
        <v>32551</v>
      </c>
      <c r="M2333" s="8">
        <v>32613</v>
      </c>
    </row>
    <row r="2334" spans="1:13" x14ac:dyDescent="0.25">
      <c r="A2334">
        <v>1</v>
      </c>
      <c r="B2334" s="40">
        <f t="shared" si="106"/>
        <v>43586</v>
      </c>
      <c r="C2334">
        <v>5</v>
      </c>
      <c r="D2334">
        <f t="shared" si="107"/>
        <v>2019</v>
      </c>
      <c r="E2334" t="s">
        <v>454</v>
      </c>
      <c r="F2334" t="s">
        <v>353</v>
      </c>
      <c r="G2334" t="s">
        <v>37</v>
      </c>
      <c r="H2334" t="s">
        <v>424</v>
      </c>
      <c r="I2334">
        <v>0</v>
      </c>
      <c r="J2334">
        <v>0</v>
      </c>
      <c r="K2334">
        <v>0</v>
      </c>
      <c r="L2334" s="8">
        <v>19533</v>
      </c>
      <c r="M2334" s="8">
        <v>19533</v>
      </c>
    </row>
    <row r="2335" spans="1:13" x14ac:dyDescent="0.25">
      <c r="A2335">
        <v>0</v>
      </c>
      <c r="B2335" s="40">
        <f t="shared" si="106"/>
        <v>43586</v>
      </c>
      <c r="C2335">
        <v>5</v>
      </c>
      <c r="D2335">
        <f t="shared" si="107"/>
        <v>2019</v>
      </c>
      <c r="E2335" t="s">
        <v>454</v>
      </c>
      <c r="F2335" t="s">
        <v>354</v>
      </c>
      <c r="G2335" t="s">
        <v>37</v>
      </c>
      <c r="H2335" t="s">
        <v>423</v>
      </c>
      <c r="I2335">
        <v>973</v>
      </c>
      <c r="J2335">
        <v>683</v>
      </c>
      <c r="K2335" s="8">
        <v>1656</v>
      </c>
      <c r="L2335" s="8">
        <v>202309</v>
      </c>
      <c r="M2335" s="8">
        <v>203965</v>
      </c>
    </row>
    <row r="2336" spans="1:13" x14ac:dyDescent="0.25">
      <c r="A2336">
        <v>0</v>
      </c>
      <c r="B2336" s="40">
        <f t="shared" si="106"/>
        <v>43586</v>
      </c>
      <c r="C2336">
        <v>5</v>
      </c>
      <c r="D2336">
        <f t="shared" si="107"/>
        <v>2019</v>
      </c>
      <c r="E2336" t="s">
        <v>454</v>
      </c>
      <c r="F2336" t="s">
        <v>354</v>
      </c>
      <c r="G2336" t="s">
        <v>37</v>
      </c>
      <c r="H2336" t="s">
        <v>424</v>
      </c>
      <c r="I2336">
        <v>0</v>
      </c>
      <c r="J2336">
        <v>0</v>
      </c>
      <c r="K2336">
        <v>0</v>
      </c>
      <c r="L2336" s="8">
        <v>56862</v>
      </c>
      <c r="M2336" s="8">
        <v>56862</v>
      </c>
    </row>
    <row r="2337" spans="1:13" x14ac:dyDescent="0.25">
      <c r="A2337">
        <v>0</v>
      </c>
      <c r="B2337" s="40">
        <f t="shared" si="106"/>
        <v>43586</v>
      </c>
      <c r="C2337">
        <v>5</v>
      </c>
      <c r="D2337">
        <f t="shared" si="107"/>
        <v>2019</v>
      </c>
      <c r="E2337" t="s">
        <v>454</v>
      </c>
      <c r="F2337" t="s">
        <v>355</v>
      </c>
      <c r="G2337" t="s">
        <v>37</v>
      </c>
      <c r="H2337" t="s">
        <v>423</v>
      </c>
      <c r="I2337">
        <v>3</v>
      </c>
      <c r="J2337">
        <v>3</v>
      </c>
      <c r="K2337">
        <v>6</v>
      </c>
      <c r="L2337" s="8">
        <v>3110</v>
      </c>
      <c r="M2337" s="8">
        <v>3116</v>
      </c>
    </row>
    <row r="2338" spans="1:13" x14ac:dyDescent="0.25">
      <c r="A2338">
        <v>0</v>
      </c>
      <c r="B2338" s="40">
        <f t="shared" si="106"/>
        <v>43586</v>
      </c>
      <c r="C2338">
        <v>5</v>
      </c>
      <c r="D2338">
        <f t="shared" si="107"/>
        <v>2019</v>
      </c>
      <c r="E2338" t="s">
        <v>454</v>
      </c>
      <c r="F2338" t="s">
        <v>355</v>
      </c>
      <c r="G2338" t="s">
        <v>37</v>
      </c>
      <c r="H2338" t="s">
        <v>424</v>
      </c>
      <c r="I2338">
        <v>0</v>
      </c>
      <c r="J2338">
        <v>0</v>
      </c>
      <c r="K2338">
        <v>0</v>
      </c>
      <c r="L2338" s="8">
        <v>1817</v>
      </c>
      <c r="M2338" s="8">
        <v>1817</v>
      </c>
    </row>
    <row r="2339" spans="1:13" x14ac:dyDescent="0.25">
      <c r="A2339">
        <v>0</v>
      </c>
      <c r="B2339" s="40">
        <f t="shared" si="106"/>
        <v>43586</v>
      </c>
      <c r="C2339">
        <v>5</v>
      </c>
      <c r="D2339">
        <f t="shared" si="107"/>
        <v>2019</v>
      </c>
      <c r="E2339" t="s">
        <v>454</v>
      </c>
      <c r="F2339" t="s">
        <v>59</v>
      </c>
      <c r="G2339" t="s">
        <v>37</v>
      </c>
      <c r="H2339" t="s">
        <v>423</v>
      </c>
      <c r="I2339">
        <v>51</v>
      </c>
      <c r="J2339">
        <v>54</v>
      </c>
      <c r="K2339">
        <v>105</v>
      </c>
      <c r="L2339" s="8">
        <v>37018</v>
      </c>
      <c r="M2339" s="8">
        <v>37123</v>
      </c>
    </row>
    <row r="2340" spans="1:13" x14ac:dyDescent="0.25">
      <c r="A2340">
        <v>0</v>
      </c>
      <c r="B2340" s="40">
        <f t="shared" si="106"/>
        <v>43586</v>
      </c>
      <c r="C2340">
        <v>5</v>
      </c>
      <c r="D2340">
        <f t="shared" si="107"/>
        <v>2019</v>
      </c>
      <c r="E2340" t="s">
        <v>454</v>
      </c>
      <c r="F2340" t="s">
        <v>59</v>
      </c>
      <c r="G2340" t="s">
        <v>37</v>
      </c>
      <c r="H2340" t="s">
        <v>424</v>
      </c>
      <c r="I2340">
        <v>0</v>
      </c>
      <c r="J2340">
        <v>0</v>
      </c>
      <c r="K2340">
        <v>0</v>
      </c>
      <c r="L2340" s="8">
        <v>14021</v>
      </c>
      <c r="M2340" s="8">
        <v>14021</v>
      </c>
    </row>
    <row r="2341" spans="1:13" x14ac:dyDescent="0.25">
      <c r="A2341">
        <v>0</v>
      </c>
      <c r="B2341" s="40">
        <f t="shared" si="106"/>
        <v>43586</v>
      </c>
      <c r="C2341">
        <v>5</v>
      </c>
      <c r="D2341">
        <f t="shared" si="107"/>
        <v>2019</v>
      </c>
      <c r="E2341" t="s">
        <v>454</v>
      </c>
      <c r="F2341" t="s">
        <v>356</v>
      </c>
      <c r="G2341" t="s">
        <v>37</v>
      </c>
      <c r="H2341" t="s">
        <v>423</v>
      </c>
      <c r="I2341">
        <v>903</v>
      </c>
      <c r="J2341">
        <v>428</v>
      </c>
      <c r="K2341" s="8">
        <v>1331</v>
      </c>
      <c r="L2341" s="8">
        <v>153250</v>
      </c>
      <c r="M2341" s="8">
        <v>154581</v>
      </c>
    </row>
    <row r="2342" spans="1:13" x14ac:dyDescent="0.25">
      <c r="A2342">
        <v>0</v>
      </c>
      <c r="B2342" s="40">
        <f t="shared" si="106"/>
        <v>43586</v>
      </c>
      <c r="C2342">
        <v>5</v>
      </c>
      <c r="D2342">
        <f t="shared" si="107"/>
        <v>2019</v>
      </c>
      <c r="E2342" t="s">
        <v>454</v>
      </c>
      <c r="F2342" t="s">
        <v>356</v>
      </c>
      <c r="G2342" t="s">
        <v>37</v>
      </c>
      <c r="H2342" t="s">
        <v>424</v>
      </c>
      <c r="I2342">
        <v>2</v>
      </c>
      <c r="J2342">
        <v>0</v>
      </c>
      <c r="K2342">
        <v>2</v>
      </c>
      <c r="L2342" s="8">
        <v>43900</v>
      </c>
      <c r="M2342" s="8">
        <v>43902</v>
      </c>
    </row>
    <row r="2343" spans="1:13" x14ac:dyDescent="0.25">
      <c r="A2343">
        <v>1</v>
      </c>
      <c r="B2343" s="40">
        <f t="shared" si="106"/>
        <v>43586</v>
      </c>
      <c r="C2343">
        <v>5</v>
      </c>
      <c r="D2343">
        <f t="shared" si="107"/>
        <v>2019</v>
      </c>
      <c r="E2343" t="s">
        <v>454</v>
      </c>
      <c r="F2343" t="s">
        <v>357</v>
      </c>
      <c r="G2343" t="s">
        <v>37</v>
      </c>
      <c r="H2343" t="s">
        <v>423</v>
      </c>
      <c r="I2343">
        <v>30</v>
      </c>
      <c r="J2343">
        <v>50</v>
      </c>
      <c r="K2343">
        <v>80</v>
      </c>
      <c r="L2343" s="8">
        <v>23163</v>
      </c>
      <c r="M2343" s="8">
        <v>23243</v>
      </c>
    </row>
    <row r="2344" spans="1:13" x14ac:dyDescent="0.25">
      <c r="A2344">
        <v>1</v>
      </c>
      <c r="B2344" s="40">
        <f t="shared" si="106"/>
        <v>43586</v>
      </c>
      <c r="C2344">
        <v>5</v>
      </c>
      <c r="D2344">
        <f t="shared" si="107"/>
        <v>2019</v>
      </c>
      <c r="E2344" t="s">
        <v>454</v>
      </c>
      <c r="F2344" t="s">
        <v>357</v>
      </c>
      <c r="G2344" t="s">
        <v>37</v>
      </c>
      <c r="H2344" t="s">
        <v>424</v>
      </c>
      <c r="I2344">
        <v>0</v>
      </c>
      <c r="J2344">
        <v>0</v>
      </c>
      <c r="K2344">
        <v>0</v>
      </c>
      <c r="L2344" s="8">
        <v>8803</v>
      </c>
      <c r="M2344" s="8">
        <v>8803</v>
      </c>
    </row>
    <row r="2345" spans="1:13" x14ac:dyDescent="0.25">
      <c r="A2345">
        <v>0</v>
      </c>
      <c r="B2345" s="40">
        <f t="shared" si="106"/>
        <v>43586</v>
      </c>
      <c r="C2345">
        <v>5</v>
      </c>
      <c r="D2345">
        <f t="shared" si="107"/>
        <v>2019</v>
      </c>
      <c r="E2345" t="s">
        <v>454</v>
      </c>
      <c r="F2345" t="s">
        <v>56</v>
      </c>
      <c r="G2345" t="s">
        <v>37</v>
      </c>
      <c r="H2345" t="s">
        <v>423</v>
      </c>
      <c r="I2345">
        <v>109</v>
      </c>
      <c r="J2345">
        <v>113</v>
      </c>
      <c r="K2345">
        <v>222</v>
      </c>
      <c r="L2345" s="8">
        <v>169088</v>
      </c>
      <c r="M2345" s="8">
        <v>169310</v>
      </c>
    </row>
    <row r="2346" spans="1:13" x14ac:dyDescent="0.25">
      <c r="A2346">
        <v>0</v>
      </c>
      <c r="B2346" s="40">
        <f t="shared" si="106"/>
        <v>43586</v>
      </c>
      <c r="C2346">
        <v>5</v>
      </c>
      <c r="D2346">
        <f t="shared" si="107"/>
        <v>2019</v>
      </c>
      <c r="E2346" t="s">
        <v>454</v>
      </c>
      <c r="F2346" t="s">
        <v>56</v>
      </c>
      <c r="G2346" t="s">
        <v>37</v>
      </c>
      <c r="H2346" t="s">
        <v>424</v>
      </c>
      <c r="I2346">
        <v>0</v>
      </c>
      <c r="J2346">
        <v>0</v>
      </c>
      <c r="K2346">
        <v>0</v>
      </c>
      <c r="L2346" s="8">
        <v>61210</v>
      </c>
      <c r="M2346" s="8">
        <v>61210</v>
      </c>
    </row>
    <row r="2347" spans="1:13" x14ac:dyDescent="0.25">
      <c r="A2347">
        <v>0</v>
      </c>
      <c r="B2347" s="40">
        <f t="shared" si="106"/>
        <v>43617</v>
      </c>
      <c r="C2347">
        <v>6</v>
      </c>
      <c r="D2347">
        <f t="shared" si="107"/>
        <v>2019</v>
      </c>
      <c r="E2347" t="s">
        <v>455</v>
      </c>
      <c r="F2347" t="s">
        <v>422</v>
      </c>
      <c r="G2347" t="s">
        <v>37</v>
      </c>
      <c r="H2347" t="s">
        <v>423</v>
      </c>
      <c r="I2347">
        <v>0</v>
      </c>
      <c r="J2347">
        <v>0</v>
      </c>
      <c r="K2347">
        <v>0</v>
      </c>
      <c r="L2347">
        <v>2</v>
      </c>
      <c r="M2347">
        <v>2</v>
      </c>
    </row>
    <row r="2348" spans="1:13" x14ac:dyDescent="0.25">
      <c r="A2348">
        <v>0</v>
      </c>
      <c r="B2348" s="40">
        <f t="shared" si="106"/>
        <v>43617</v>
      </c>
      <c r="C2348">
        <v>6</v>
      </c>
      <c r="D2348">
        <f t="shared" si="107"/>
        <v>2019</v>
      </c>
      <c r="E2348" t="s">
        <v>455</v>
      </c>
      <c r="F2348" t="s">
        <v>422</v>
      </c>
      <c r="G2348" t="s">
        <v>37</v>
      </c>
      <c r="H2348" t="s">
        <v>424</v>
      </c>
      <c r="I2348">
        <v>0</v>
      </c>
      <c r="J2348">
        <v>0</v>
      </c>
      <c r="K2348">
        <v>0</v>
      </c>
      <c r="L2348">
        <v>2</v>
      </c>
      <c r="M2348">
        <v>2</v>
      </c>
    </row>
    <row r="2349" spans="1:13" x14ac:dyDescent="0.25">
      <c r="A2349">
        <v>1</v>
      </c>
      <c r="B2349" s="40">
        <f t="shared" si="106"/>
        <v>43617</v>
      </c>
      <c r="C2349">
        <v>6</v>
      </c>
      <c r="D2349">
        <f t="shared" si="107"/>
        <v>2019</v>
      </c>
      <c r="E2349" t="s">
        <v>455</v>
      </c>
      <c r="F2349" t="s">
        <v>331</v>
      </c>
      <c r="G2349" t="s">
        <v>37</v>
      </c>
      <c r="H2349" t="s">
        <v>423</v>
      </c>
      <c r="I2349">
        <v>6</v>
      </c>
      <c r="J2349">
        <v>5</v>
      </c>
      <c r="K2349">
        <v>11</v>
      </c>
      <c r="L2349" s="8">
        <v>13053</v>
      </c>
      <c r="M2349" s="8">
        <v>13064</v>
      </c>
    </row>
    <row r="2350" spans="1:13" x14ac:dyDescent="0.25">
      <c r="A2350">
        <v>1</v>
      </c>
      <c r="B2350" s="40">
        <f t="shared" si="106"/>
        <v>43617</v>
      </c>
      <c r="C2350">
        <v>6</v>
      </c>
      <c r="D2350">
        <f t="shared" si="107"/>
        <v>2019</v>
      </c>
      <c r="E2350" t="s">
        <v>455</v>
      </c>
      <c r="F2350" t="s">
        <v>331</v>
      </c>
      <c r="G2350" t="s">
        <v>37</v>
      </c>
      <c r="H2350" t="s">
        <v>424</v>
      </c>
      <c r="I2350">
        <v>0</v>
      </c>
      <c r="J2350">
        <v>0</v>
      </c>
      <c r="K2350">
        <v>0</v>
      </c>
      <c r="L2350" s="8">
        <v>5325</v>
      </c>
      <c r="M2350" s="8">
        <v>5325</v>
      </c>
    </row>
    <row r="2351" spans="1:13" x14ac:dyDescent="0.25">
      <c r="A2351">
        <v>1</v>
      </c>
      <c r="B2351" s="40">
        <f t="shared" si="106"/>
        <v>43617</v>
      </c>
      <c r="C2351">
        <v>6</v>
      </c>
      <c r="D2351">
        <f t="shared" si="107"/>
        <v>2019</v>
      </c>
      <c r="E2351" t="s">
        <v>455</v>
      </c>
      <c r="F2351" t="s">
        <v>332</v>
      </c>
      <c r="G2351" t="s">
        <v>37</v>
      </c>
      <c r="H2351" t="s">
        <v>423</v>
      </c>
      <c r="I2351">
        <v>10</v>
      </c>
      <c r="J2351">
        <v>9</v>
      </c>
      <c r="K2351">
        <v>19</v>
      </c>
      <c r="L2351" s="8">
        <v>13026</v>
      </c>
      <c r="M2351" s="8">
        <v>13045</v>
      </c>
    </row>
    <row r="2352" spans="1:13" x14ac:dyDescent="0.25">
      <c r="A2352">
        <v>1</v>
      </c>
      <c r="B2352" s="40">
        <f t="shared" si="106"/>
        <v>43617</v>
      </c>
      <c r="C2352">
        <v>6</v>
      </c>
      <c r="D2352">
        <f t="shared" si="107"/>
        <v>2019</v>
      </c>
      <c r="E2352" t="s">
        <v>455</v>
      </c>
      <c r="F2352" t="s">
        <v>332</v>
      </c>
      <c r="G2352" t="s">
        <v>37</v>
      </c>
      <c r="H2352" t="s">
        <v>424</v>
      </c>
      <c r="I2352">
        <v>0</v>
      </c>
      <c r="J2352">
        <v>0</v>
      </c>
      <c r="K2352">
        <v>0</v>
      </c>
      <c r="L2352" s="8">
        <v>6912</v>
      </c>
      <c r="M2352" s="8">
        <v>6912</v>
      </c>
    </row>
    <row r="2353" spans="1:13" x14ac:dyDescent="0.25">
      <c r="A2353">
        <v>0</v>
      </c>
      <c r="B2353" s="40">
        <f t="shared" si="106"/>
        <v>43617</v>
      </c>
      <c r="C2353">
        <v>6</v>
      </c>
      <c r="D2353">
        <f t="shared" si="107"/>
        <v>2019</v>
      </c>
      <c r="E2353" t="s">
        <v>455</v>
      </c>
      <c r="F2353" t="s">
        <v>333</v>
      </c>
      <c r="G2353" t="s">
        <v>37</v>
      </c>
      <c r="H2353" t="s">
        <v>423</v>
      </c>
      <c r="I2353">
        <v>278</v>
      </c>
      <c r="J2353">
        <v>287</v>
      </c>
      <c r="K2353">
        <v>565</v>
      </c>
      <c r="L2353" s="8">
        <v>136796</v>
      </c>
      <c r="M2353" s="8">
        <v>137361</v>
      </c>
    </row>
    <row r="2354" spans="1:13" x14ac:dyDescent="0.25">
      <c r="A2354">
        <v>0</v>
      </c>
      <c r="B2354" s="40">
        <f t="shared" si="106"/>
        <v>43617</v>
      </c>
      <c r="C2354">
        <v>6</v>
      </c>
      <c r="D2354">
        <f t="shared" si="107"/>
        <v>2019</v>
      </c>
      <c r="E2354" t="s">
        <v>455</v>
      </c>
      <c r="F2354" t="s">
        <v>333</v>
      </c>
      <c r="G2354" t="s">
        <v>37</v>
      </c>
      <c r="H2354" t="s">
        <v>424</v>
      </c>
      <c r="I2354">
        <v>0</v>
      </c>
      <c r="J2354">
        <v>0</v>
      </c>
      <c r="K2354">
        <v>0</v>
      </c>
      <c r="L2354" s="8">
        <v>43157</v>
      </c>
      <c r="M2354" s="8">
        <v>43157</v>
      </c>
    </row>
    <row r="2355" spans="1:13" x14ac:dyDescent="0.25">
      <c r="A2355">
        <v>0</v>
      </c>
      <c r="B2355" s="40">
        <f t="shared" si="106"/>
        <v>43617</v>
      </c>
      <c r="C2355">
        <v>6</v>
      </c>
      <c r="D2355">
        <f t="shared" si="107"/>
        <v>2019</v>
      </c>
      <c r="E2355" t="s">
        <v>455</v>
      </c>
      <c r="F2355" t="s">
        <v>119</v>
      </c>
      <c r="G2355" t="s">
        <v>37</v>
      </c>
      <c r="H2355" t="s">
        <v>423</v>
      </c>
      <c r="I2355">
        <v>175</v>
      </c>
      <c r="J2355">
        <v>77</v>
      </c>
      <c r="K2355">
        <v>252</v>
      </c>
      <c r="L2355" s="8">
        <v>56054</v>
      </c>
      <c r="M2355" s="8">
        <v>56306</v>
      </c>
    </row>
    <row r="2356" spans="1:13" x14ac:dyDescent="0.25">
      <c r="A2356">
        <v>0</v>
      </c>
      <c r="B2356" s="40">
        <f t="shared" si="106"/>
        <v>43617</v>
      </c>
      <c r="C2356">
        <v>6</v>
      </c>
      <c r="D2356">
        <f t="shared" si="107"/>
        <v>2019</v>
      </c>
      <c r="E2356" t="s">
        <v>455</v>
      </c>
      <c r="F2356" t="s">
        <v>119</v>
      </c>
      <c r="G2356" t="s">
        <v>37</v>
      </c>
      <c r="H2356" t="s">
        <v>424</v>
      </c>
      <c r="I2356">
        <v>0</v>
      </c>
      <c r="J2356">
        <v>0</v>
      </c>
      <c r="K2356">
        <v>0</v>
      </c>
      <c r="L2356" s="8">
        <v>22980</v>
      </c>
      <c r="M2356" s="8">
        <v>22980</v>
      </c>
    </row>
    <row r="2357" spans="1:13" x14ac:dyDescent="0.25">
      <c r="A2357">
        <v>0</v>
      </c>
      <c r="B2357" s="40">
        <f t="shared" si="106"/>
        <v>43617</v>
      </c>
      <c r="C2357">
        <v>6</v>
      </c>
      <c r="D2357">
        <f t="shared" si="107"/>
        <v>2019</v>
      </c>
      <c r="E2357" t="s">
        <v>455</v>
      </c>
      <c r="F2357" t="s">
        <v>334</v>
      </c>
      <c r="G2357" t="s">
        <v>37</v>
      </c>
      <c r="H2357" t="s">
        <v>423</v>
      </c>
      <c r="I2357">
        <v>193</v>
      </c>
      <c r="J2357">
        <v>152</v>
      </c>
      <c r="K2357">
        <v>345</v>
      </c>
      <c r="L2357" s="8">
        <v>51885</v>
      </c>
      <c r="M2357" s="8">
        <v>52230</v>
      </c>
    </row>
    <row r="2358" spans="1:13" x14ac:dyDescent="0.25">
      <c r="A2358">
        <v>0</v>
      </c>
      <c r="B2358" s="40">
        <f t="shared" si="106"/>
        <v>43617</v>
      </c>
      <c r="C2358">
        <v>6</v>
      </c>
      <c r="D2358">
        <f t="shared" si="107"/>
        <v>2019</v>
      </c>
      <c r="E2358" t="s">
        <v>455</v>
      </c>
      <c r="F2358" t="s">
        <v>334</v>
      </c>
      <c r="G2358" t="s">
        <v>37</v>
      </c>
      <c r="H2358" t="s">
        <v>424</v>
      </c>
      <c r="I2358">
        <v>1</v>
      </c>
      <c r="J2358">
        <v>0</v>
      </c>
      <c r="K2358">
        <v>1</v>
      </c>
      <c r="L2358" s="8">
        <v>22410</v>
      </c>
      <c r="M2358" s="8">
        <v>22411</v>
      </c>
    </row>
    <row r="2359" spans="1:13" x14ac:dyDescent="0.25">
      <c r="A2359">
        <v>0</v>
      </c>
      <c r="B2359" s="40">
        <f t="shared" si="106"/>
        <v>43617</v>
      </c>
      <c r="C2359">
        <v>6</v>
      </c>
      <c r="D2359">
        <f t="shared" si="107"/>
        <v>2019</v>
      </c>
      <c r="E2359" t="s">
        <v>455</v>
      </c>
      <c r="F2359" t="s">
        <v>335</v>
      </c>
      <c r="G2359" t="s">
        <v>37</v>
      </c>
      <c r="H2359" t="s">
        <v>423</v>
      </c>
      <c r="I2359" s="8">
        <v>1675</v>
      </c>
      <c r="J2359">
        <v>951</v>
      </c>
      <c r="K2359" s="8">
        <v>2626</v>
      </c>
      <c r="L2359" s="8">
        <v>320615</v>
      </c>
      <c r="M2359" s="8">
        <v>323241</v>
      </c>
    </row>
    <row r="2360" spans="1:13" x14ac:dyDescent="0.25">
      <c r="A2360">
        <v>0</v>
      </c>
      <c r="B2360" s="40">
        <f t="shared" si="106"/>
        <v>43617</v>
      </c>
      <c r="C2360">
        <v>6</v>
      </c>
      <c r="D2360">
        <f t="shared" si="107"/>
        <v>2019</v>
      </c>
      <c r="E2360" t="s">
        <v>455</v>
      </c>
      <c r="F2360" t="s">
        <v>335</v>
      </c>
      <c r="G2360" t="s">
        <v>37</v>
      </c>
      <c r="H2360" t="s">
        <v>424</v>
      </c>
      <c r="I2360">
        <v>0</v>
      </c>
      <c r="J2360">
        <v>0</v>
      </c>
      <c r="K2360">
        <v>0</v>
      </c>
      <c r="L2360" s="8">
        <v>82604</v>
      </c>
      <c r="M2360" s="8">
        <v>82604</v>
      </c>
    </row>
    <row r="2361" spans="1:13" x14ac:dyDescent="0.25">
      <c r="A2361">
        <v>0</v>
      </c>
      <c r="B2361" s="40">
        <f t="shared" si="106"/>
        <v>43617</v>
      </c>
      <c r="C2361">
        <v>6</v>
      </c>
      <c r="D2361">
        <f t="shared" si="107"/>
        <v>2019</v>
      </c>
      <c r="E2361" t="s">
        <v>455</v>
      </c>
      <c r="F2361" t="s">
        <v>44</v>
      </c>
      <c r="G2361" t="s">
        <v>37</v>
      </c>
      <c r="H2361" t="s">
        <v>423</v>
      </c>
      <c r="I2361">
        <v>2</v>
      </c>
      <c r="J2361">
        <v>2</v>
      </c>
      <c r="K2361">
        <v>4</v>
      </c>
      <c r="L2361" s="8">
        <v>2492</v>
      </c>
      <c r="M2361" s="8">
        <v>2496</v>
      </c>
    </row>
    <row r="2362" spans="1:13" x14ac:dyDescent="0.25">
      <c r="A2362">
        <v>0</v>
      </c>
      <c r="B2362" s="40">
        <f t="shared" si="106"/>
        <v>43617</v>
      </c>
      <c r="C2362">
        <v>6</v>
      </c>
      <c r="D2362">
        <f t="shared" si="107"/>
        <v>2019</v>
      </c>
      <c r="E2362" t="s">
        <v>455</v>
      </c>
      <c r="F2362" t="s">
        <v>44</v>
      </c>
      <c r="G2362" t="s">
        <v>37</v>
      </c>
      <c r="H2362" t="s">
        <v>424</v>
      </c>
      <c r="I2362">
        <v>0</v>
      </c>
      <c r="J2362">
        <v>0</v>
      </c>
      <c r="K2362">
        <v>0</v>
      </c>
      <c r="L2362" s="8">
        <v>1603</v>
      </c>
      <c r="M2362" s="8">
        <v>1603</v>
      </c>
    </row>
    <row r="2363" spans="1:13" x14ac:dyDescent="0.25">
      <c r="A2363">
        <v>0</v>
      </c>
      <c r="B2363" s="40">
        <f t="shared" si="106"/>
        <v>43617</v>
      </c>
      <c r="C2363">
        <v>6</v>
      </c>
      <c r="D2363">
        <f t="shared" si="107"/>
        <v>2019</v>
      </c>
      <c r="E2363" t="s">
        <v>455</v>
      </c>
      <c r="F2363" t="s">
        <v>336</v>
      </c>
      <c r="G2363" t="s">
        <v>37</v>
      </c>
      <c r="H2363" t="s">
        <v>423</v>
      </c>
      <c r="I2363">
        <v>109</v>
      </c>
      <c r="J2363">
        <v>117</v>
      </c>
      <c r="K2363">
        <v>226</v>
      </c>
      <c r="L2363" s="8">
        <v>74369</v>
      </c>
      <c r="M2363" s="8">
        <v>74595</v>
      </c>
    </row>
    <row r="2364" spans="1:13" x14ac:dyDescent="0.25">
      <c r="A2364">
        <v>0</v>
      </c>
      <c r="B2364" s="40">
        <f t="shared" si="106"/>
        <v>43617</v>
      </c>
      <c r="C2364">
        <v>6</v>
      </c>
      <c r="D2364">
        <f t="shared" si="107"/>
        <v>2019</v>
      </c>
      <c r="E2364" t="s">
        <v>455</v>
      </c>
      <c r="F2364" t="s">
        <v>336</v>
      </c>
      <c r="G2364" t="s">
        <v>37</v>
      </c>
      <c r="H2364" t="s">
        <v>424</v>
      </c>
      <c r="I2364">
        <v>0</v>
      </c>
      <c r="J2364">
        <v>0</v>
      </c>
      <c r="K2364">
        <v>0</v>
      </c>
      <c r="L2364" s="8">
        <v>29651</v>
      </c>
      <c r="M2364" s="8">
        <v>29651</v>
      </c>
    </row>
    <row r="2365" spans="1:13" x14ac:dyDescent="0.25">
      <c r="A2365">
        <v>0</v>
      </c>
      <c r="B2365" s="40">
        <f t="shared" si="106"/>
        <v>43617</v>
      </c>
      <c r="C2365">
        <v>6</v>
      </c>
      <c r="D2365">
        <f t="shared" si="107"/>
        <v>2019</v>
      </c>
      <c r="E2365" t="s">
        <v>455</v>
      </c>
      <c r="F2365" t="s">
        <v>125</v>
      </c>
      <c r="G2365" t="s">
        <v>37</v>
      </c>
      <c r="H2365" t="s">
        <v>423</v>
      </c>
      <c r="I2365">
        <v>63</v>
      </c>
      <c r="J2365">
        <v>37</v>
      </c>
      <c r="K2365">
        <v>100</v>
      </c>
      <c r="L2365" s="8">
        <v>28770</v>
      </c>
      <c r="M2365" s="8">
        <v>28870</v>
      </c>
    </row>
    <row r="2366" spans="1:13" x14ac:dyDescent="0.25">
      <c r="A2366">
        <v>0</v>
      </c>
      <c r="B2366" s="40">
        <f t="shared" si="106"/>
        <v>43617</v>
      </c>
      <c r="C2366">
        <v>6</v>
      </c>
      <c r="D2366">
        <f t="shared" si="107"/>
        <v>2019</v>
      </c>
      <c r="E2366" t="s">
        <v>455</v>
      </c>
      <c r="F2366" t="s">
        <v>125</v>
      </c>
      <c r="G2366" t="s">
        <v>37</v>
      </c>
      <c r="H2366" t="s">
        <v>424</v>
      </c>
      <c r="I2366">
        <v>0</v>
      </c>
      <c r="J2366">
        <v>0</v>
      </c>
      <c r="K2366">
        <v>0</v>
      </c>
      <c r="L2366" s="8">
        <v>12626</v>
      </c>
      <c r="M2366" s="8">
        <v>12626</v>
      </c>
    </row>
    <row r="2367" spans="1:13" x14ac:dyDescent="0.25">
      <c r="A2367">
        <v>1</v>
      </c>
      <c r="B2367" s="40">
        <f t="shared" si="106"/>
        <v>43617</v>
      </c>
      <c r="C2367">
        <v>6</v>
      </c>
      <c r="D2367">
        <f t="shared" si="107"/>
        <v>2019</v>
      </c>
      <c r="E2367" t="s">
        <v>455</v>
      </c>
      <c r="F2367" t="s">
        <v>337</v>
      </c>
      <c r="G2367" t="s">
        <v>37</v>
      </c>
      <c r="H2367" t="s">
        <v>423</v>
      </c>
      <c r="I2367">
        <v>5</v>
      </c>
      <c r="J2367">
        <v>2</v>
      </c>
      <c r="K2367">
        <v>7</v>
      </c>
      <c r="L2367" s="8">
        <v>4657</v>
      </c>
      <c r="M2367" s="8">
        <v>4664</v>
      </c>
    </row>
    <row r="2368" spans="1:13" x14ac:dyDescent="0.25">
      <c r="A2368">
        <v>1</v>
      </c>
      <c r="B2368" s="40">
        <f t="shared" si="106"/>
        <v>43617</v>
      </c>
      <c r="C2368">
        <v>6</v>
      </c>
      <c r="D2368">
        <f t="shared" si="107"/>
        <v>2019</v>
      </c>
      <c r="E2368" t="s">
        <v>455</v>
      </c>
      <c r="F2368" t="s">
        <v>337</v>
      </c>
      <c r="G2368" t="s">
        <v>37</v>
      </c>
      <c r="H2368" t="s">
        <v>424</v>
      </c>
      <c r="I2368">
        <v>0</v>
      </c>
      <c r="J2368">
        <v>0</v>
      </c>
      <c r="K2368">
        <v>0</v>
      </c>
      <c r="L2368" s="8">
        <v>3765</v>
      </c>
      <c r="M2368" s="8">
        <v>3765</v>
      </c>
    </row>
    <row r="2369" spans="1:13" x14ac:dyDescent="0.25">
      <c r="A2369">
        <v>0</v>
      </c>
      <c r="B2369" s="40">
        <f t="shared" si="106"/>
        <v>43617</v>
      </c>
      <c r="C2369">
        <v>6</v>
      </c>
      <c r="D2369">
        <f t="shared" si="107"/>
        <v>2019</v>
      </c>
      <c r="E2369" t="s">
        <v>455</v>
      </c>
      <c r="F2369" t="s">
        <v>105</v>
      </c>
      <c r="G2369" t="s">
        <v>37</v>
      </c>
      <c r="H2369" t="s">
        <v>423</v>
      </c>
      <c r="I2369">
        <v>65</v>
      </c>
      <c r="J2369">
        <v>70</v>
      </c>
      <c r="K2369">
        <v>135</v>
      </c>
      <c r="L2369" s="8">
        <v>61287</v>
      </c>
      <c r="M2369" s="8">
        <v>61422</v>
      </c>
    </row>
    <row r="2370" spans="1:13" x14ac:dyDescent="0.25">
      <c r="A2370">
        <v>0</v>
      </c>
      <c r="B2370" s="40">
        <f t="shared" si="106"/>
        <v>43617</v>
      </c>
      <c r="C2370">
        <v>6</v>
      </c>
      <c r="D2370">
        <f t="shared" si="107"/>
        <v>2019</v>
      </c>
      <c r="E2370" t="s">
        <v>455</v>
      </c>
      <c r="F2370" t="s">
        <v>105</v>
      </c>
      <c r="G2370" t="s">
        <v>37</v>
      </c>
      <c r="H2370" t="s">
        <v>424</v>
      </c>
      <c r="I2370">
        <v>0</v>
      </c>
      <c r="J2370">
        <v>0</v>
      </c>
      <c r="K2370">
        <v>0</v>
      </c>
      <c r="L2370" s="8">
        <v>19924</v>
      </c>
      <c r="M2370" s="8">
        <v>19924</v>
      </c>
    </row>
    <row r="2371" spans="1:13" x14ac:dyDescent="0.25">
      <c r="A2371">
        <v>0</v>
      </c>
      <c r="B2371" s="40">
        <f t="shared" si="106"/>
        <v>43617</v>
      </c>
      <c r="C2371">
        <v>6</v>
      </c>
      <c r="D2371">
        <f t="shared" si="107"/>
        <v>2019</v>
      </c>
      <c r="E2371" t="s">
        <v>455</v>
      </c>
      <c r="F2371" t="s">
        <v>338</v>
      </c>
      <c r="G2371" t="s">
        <v>37</v>
      </c>
      <c r="H2371" t="s">
        <v>423</v>
      </c>
      <c r="I2371">
        <v>1</v>
      </c>
      <c r="J2371">
        <v>1</v>
      </c>
      <c r="K2371">
        <v>2</v>
      </c>
      <c r="L2371" s="8">
        <v>1353</v>
      </c>
      <c r="M2371" s="8">
        <v>1355</v>
      </c>
    </row>
    <row r="2372" spans="1:13" x14ac:dyDescent="0.25">
      <c r="A2372">
        <v>0</v>
      </c>
      <c r="B2372" s="40">
        <f t="shared" si="106"/>
        <v>43617</v>
      </c>
      <c r="C2372">
        <v>6</v>
      </c>
      <c r="D2372">
        <f t="shared" si="107"/>
        <v>2019</v>
      </c>
      <c r="E2372" t="s">
        <v>455</v>
      </c>
      <c r="F2372" t="s">
        <v>338</v>
      </c>
      <c r="G2372" t="s">
        <v>37</v>
      </c>
      <c r="H2372" t="s">
        <v>424</v>
      </c>
      <c r="I2372">
        <v>0</v>
      </c>
      <c r="J2372">
        <v>0</v>
      </c>
      <c r="K2372">
        <v>0</v>
      </c>
      <c r="L2372" s="8">
        <v>1012</v>
      </c>
      <c r="M2372" s="8">
        <v>1012</v>
      </c>
    </row>
    <row r="2373" spans="1:13" x14ac:dyDescent="0.25">
      <c r="A2373">
        <v>0</v>
      </c>
      <c r="B2373" s="40">
        <f t="shared" si="106"/>
        <v>43617</v>
      </c>
      <c r="C2373">
        <v>6</v>
      </c>
      <c r="D2373">
        <f t="shared" si="107"/>
        <v>2019</v>
      </c>
      <c r="E2373" t="s">
        <v>455</v>
      </c>
      <c r="F2373" t="s">
        <v>339</v>
      </c>
      <c r="G2373" t="s">
        <v>37</v>
      </c>
      <c r="H2373" t="s">
        <v>423</v>
      </c>
      <c r="I2373">
        <v>52</v>
      </c>
      <c r="J2373">
        <v>69</v>
      </c>
      <c r="K2373">
        <v>121</v>
      </c>
      <c r="L2373" s="8">
        <v>67001</v>
      </c>
      <c r="M2373" s="8">
        <v>67122</v>
      </c>
    </row>
    <row r="2374" spans="1:13" x14ac:dyDescent="0.25">
      <c r="A2374">
        <v>0</v>
      </c>
      <c r="B2374" s="40">
        <f t="shared" si="106"/>
        <v>43617</v>
      </c>
      <c r="C2374">
        <v>6</v>
      </c>
      <c r="D2374">
        <f t="shared" si="107"/>
        <v>2019</v>
      </c>
      <c r="E2374" t="s">
        <v>455</v>
      </c>
      <c r="F2374" t="s">
        <v>339</v>
      </c>
      <c r="G2374" t="s">
        <v>37</v>
      </c>
      <c r="H2374" t="s">
        <v>424</v>
      </c>
      <c r="I2374">
        <v>0</v>
      </c>
      <c r="J2374">
        <v>0</v>
      </c>
      <c r="K2374">
        <v>0</v>
      </c>
      <c r="L2374" s="8">
        <v>27758</v>
      </c>
      <c r="M2374" s="8">
        <v>27758</v>
      </c>
    </row>
    <row r="2375" spans="1:13" x14ac:dyDescent="0.25">
      <c r="A2375">
        <v>0</v>
      </c>
      <c r="B2375" s="40">
        <f t="shared" si="106"/>
        <v>43617</v>
      </c>
      <c r="C2375">
        <v>6</v>
      </c>
      <c r="D2375">
        <f t="shared" si="107"/>
        <v>2019</v>
      </c>
      <c r="E2375" t="s">
        <v>455</v>
      </c>
      <c r="F2375" t="s">
        <v>425</v>
      </c>
      <c r="G2375" t="s">
        <v>37</v>
      </c>
      <c r="H2375" t="s">
        <v>423</v>
      </c>
      <c r="I2375">
        <v>96</v>
      </c>
      <c r="J2375">
        <v>99</v>
      </c>
      <c r="K2375">
        <v>195</v>
      </c>
      <c r="L2375" s="8">
        <v>49460</v>
      </c>
      <c r="M2375" s="8">
        <v>49655</v>
      </c>
    </row>
    <row r="2376" spans="1:13" x14ac:dyDescent="0.25">
      <c r="A2376">
        <v>0</v>
      </c>
      <c r="B2376" s="40">
        <f t="shared" si="106"/>
        <v>43617</v>
      </c>
      <c r="C2376">
        <v>6</v>
      </c>
      <c r="D2376">
        <f t="shared" si="107"/>
        <v>2019</v>
      </c>
      <c r="E2376" t="s">
        <v>455</v>
      </c>
      <c r="F2376" t="s">
        <v>425</v>
      </c>
      <c r="G2376" t="s">
        <v>37</v>
      </c>
      <c r="H2376" t="s">
        <v>424</v>
      </c>
      <c r="I2376">
        <v>0</v>
      </c>
      <c r="J2376">
        <v>0</v>
      </c>
      <c r="K2376">
        <v>0</v>
      </c>
      <c r="L2376" s="8">
        <v>21209</v>
      </c>
      <c r="M2376" s="8">
        <v>21209</v>
      </c>
    </row>
    <row r="2377" spans="1:13" x14ac:dyDescent="0.25">
      <c r="A2377">
        <v>0</v>
      </c>
      <c r="B2377" s="40">
        <f t="shared" si="106"/>
        <v>43617</v>
      </c>
      <c r="C2377">
        <v>6</v>
      </c>
      <c r="D2377">
        <f t="shared" si="107"/>
        <v>2019</v>
      </c>
      <c r="E2377" t="s">
        <v>455</v>
      </c>
      <c r="F2377" t="s">
        <v>341</v>
      </c>
      <c r="G2377" t="s">
        <v>37</v>
      </c>
      <c r="H2377" t="s">
        <v>423</v>
      </c>
      <c r="I2377">
        <v>349</v>
      </c>
      <c r="J2377">
        <v>262</v>
      </c>
      <c r="K2377">
        <v>611</v>
      </c>
      <c r="L2377" s="8">
        <v>66067</v>
      </c>
      <c r="M2377" s="8">
        <v>66678</v>
      </c>
    </row>
    <row r="2378" spans="1:13" x14ac:dyDescent="0.25">
      <c r="A2378">
        <v>0</v>
      </c>
      <c r="B2378" s="40">
        <f t="shared" si="106"/>
        <v>43617</v>
      </c>
      <c r="C2378">
        <v>6</v>
      </c>
      <c r="D2378">
        <f t="shared" si="107"/>
        <v>2019</v>
      </c>
      <c r="E2378" t="s">
        <v>455</v>
      </c>
      <c r="F2378" t="s">
        <v>341</v>
      </c>
      <c r="G2378" t="s">
        <v>37</v>
      </c>
      <c r="H2378" t="s">
        <v>424</v>
      </c>
      <c r="I2378">
        <v>0</v>
      </c>
      <c r="J2378">
        <v>0</v>
      </c>
      <c r="K2378">
        <v>0</v>
      </c>
      <c r="L2378" s="8">
        <v>22146</v>
      </c>
      <c r="M2378" s="8">
        <v>22146</v>
      </c>
    </row>
    <row r="2379" spans="1:13" x14ac:dyDescent="0.25">
      <c r="A2379">
        <v>0</v>
      </c>
      <c r="B2379" s="40">
        <f t="shared" si="106"/>
        <v>43617</v>
      </c>
      <c r="C2379">
        <v>6</v>
      </c>
      <c r="D2379">
        <f t="shared" si="107"/>
        <v>2019</v>
      </c>
      <c r="E2379" t="s">
        <v>455</v>
      </c>
      <c r="F2379" t="s">
        <v>126</v>
      </c>
      <c r="G2379" t="s">
        <v>37</v>
      </c>
      <c r="H2379" t="s">
        <v>423</v>
      </c>
      <c r="I2379">
        <v>212</v>
      </c>
      <c r="J2379">
        <v>139</v>
      </c>
      <c r="K2379">
        <v>351</v>
      </c>
      <c r="L2379" s="8">
        <v>25742</v>
      </c>
      <c r="M2379" s="8">
        <v>26093</v>
      </c>
    </row>
    <row r="2380" spans="1:13" x14ac:dyDescent="0.25">
      <c r="A2380">
        <v>0</v>
      </c>
      <c r="B2380" s="40">
        <f t="shared" si="106"/>
        <v>43617</v>
      </c>
      <c r="C2380">
        <v>6</v>
      </c>
      <c r="D2380">
        <f t="shared" si="107"/>
        <v>2019</v>
      </c>
      <c r="E2380" t="s">
        <v>455</v>
      </c>
      <c r="F2380" t="s">
        <v>126</v>
      </c>
      <c r="G2380" t="s">
        <v>37</v>
      </c>
      <c r="H2380" t="s">
        <v>424</v>
      </c>
      <c r="I2380">
        <v>0</v>
      </c>
      <c r="J2380">
        <v>0</v>
      </c>
      <c r="K2380">
        <v>0</v>
      </c>
      <c r="L2380" s="8">
        <v>10016</v>
      </c>
      <c r="M2380" s="8">
        <v>10016</v>
      </c>
    </row>
    <row r="2381" spans="1:13" x14ac:dyDescent="0.25">
      <c r="A2381">
        <v>0</v>
      </c>
      <c r="B2381" s="40">
        <f t="shared" si="106"/>
        <v>43617</v>
      </c>
      <c r="C2381">
        <v>6</v>
      </c>
      <c r="D2381">
        <f t="shared" si="107"/>
        <v>2019</v>
      </c>
      <c r="E2381" t="s">
        <v>455</v>
      </c>
      <c r="F2381" t="s">
        <v>342</v>
      </c>
      <c r="G2381" t="s">
        <v>37</v>
      </c>
      <c r="H2381" t="s">
        <v>423</v>
      </c>
      <c r="I2381" s="8">
        <v>19567</v>
      </c>
      <c r="J2381" s="8">
        <v>7186</v>
      </c>
      <c r="K2381" s="8">
        <v>26753</v>
      </c>
      <c r="L2381" s="8">
        <v>1401978</v>
      </c>
      <c r="M2381" s="8">
        <v>1428731</v>
      </c>
    </row>
    <row r="2382" spans="1:13" x14ac:dyDescent="0.25">
      <c r="A2382">
        <v>0</v>
      </c>
      <c r="B2382" s="40">
        <f t="shared" si="106"/>
        <v>43617</v>
      </c>
      <c r="C2382">
        <v>6</v>
      </c>
      <c r="D2382">
        <f t="shared" si="107"/>
        <v>2019</v>
      </c>
      <c r="E2382" t="s">
        <v>455</v>
      </c>
      <c r="F2382" t="s">
        <v>342</v>
      </c>
      <c r="G2382" t="s">
        <v>37</v>
      </c>
      <c r="H2382" t="s">
        <v>424</v>
      </c>
      <c r="I2382">
        <v>5</v>
      </c>
      <c r="J2382">
        <v>1</v>
      </c>
      <c r="K2382">
        <v>6</v>
      </c>
      <c r="L2382" s="8">
        <v>184884</v>
      </c>
      <c r="M2382" s="8">
        <v>184890</v>
      </c>
    </row>
    <row r="2383" spans="1:13" x14ac:dyDescent="0.25">
      <c r="A2383">
        <v>0</v>
      </c>
      <c r="B2383" s="40">
        <f t="shared" si="106"/>
        <v>43617</v>
      </c>
      <c r="C2383">
        <v>6</v>
      </c>
      <c r="D2383">
        <f t="shared" si="107"/>
        <v>2019</v>
      </c>
      <c r="E2383" t="s">
        <v>455</v>
      </c>
      <c r="F2383" t="s">
        <v>343</v>
      </c>
      <c r="G2383" t="s">
        <v>37</v>
      </c>
      <c r="H2383" t="s">
        <v>423</v>
      </c>
      <c r="I2383" s="8">
        <v>1159</v>
      </c>
      <c r="J2383">
        <v>639</v>
      </c>
      <c r="K2383" s="8">
        <v>1798</v>
      </c>
      <c r="L2383" s="8">
        <v>186390</v>
      </c>
      <c r="M2383" s="8">
        <v>188188</v>
      </c>
    </row>
    <row r="2384" spans="1:13" x14ac:dyDescent="0.25">
      <c r="A2384">
        <v>0</v>
      </c>
      <c r="B2384" s="40">
        <f t="shared" si="106"/>
        <v>43617</v>
      </c>
      <c r="C2384">
        <v>6</v>
      </c>
      <c r="D2384">
        <f t="shared" si="107"/>
        <v>2019</v>
      </c>
      <c r="E2384" t="s">
        <v>455</v>
      </c>
      <c r="F2384" t="s">
        <v>343</v>
      </c>
      <c r="G2384" t="s">
        <v>37</v>
      </c>
      <c r="H2384" t="s">
        <v>424</v>
      </c>
      <c r="I2384">
        <v>1</v>
      </c>
      <c r="J2384">
        <v>0</v>
      </c>
      <c r="K2384">
        <v>1</v>
      </c>
      <c r="L2384" s="8">
        <v>55702</v>
      </c>
      <c r="M2384" s="8">
        <v>55703</v>
      </c>
    </row>
    <row r="2385" spans="1:13" x14ac:dyDescent="0.25">
      <c r="A2385">
        <v>0</v>
      </c>
      <c r="B2385" s="40">
        <f t="shared" si="106"/>
        <v>43617</v>
      </c>
      <c r="C2385">
        <v>6</v>
      </c>
      <c r="D2385">
        <f t="shared" si="107"/>
        <v>2019</v>
      </c>
      <c r="E2385" t="s">
        <v>455</v>
      </c>
      <c r="F2385" t="s">
        <v>344</v>
      </c>
      <c r="G2385" t="s">
        <v>37</v>
      </c>
      <c r="H2385" t="s">
        <v>423</v>
      </c>
      <c r="I2385">
        <v>95</v>
      </c>
      <c r="J2385">
        <v>49</v>
      </c>
      <c r="K2385">
        <v>144</v>
      </c>
      <c r="L2385" s="8">
        <v>30984</v>
      </c>
      <c r="M2385" s="8">
        <v>31128</v>
      </c>
    </row>
    <row r="2386" spans="1:13" x14ac:dyDescent="0.25">
      <c r="A2386">
        <v>0</v>
      </c>
      <c r="B2386" s="40">
        <f t="shared" si="106"/>
        <v>43617</v>
      </c>
      <c r="C2386">
        <v>6</v>
      </c>
      <c r="D2386">
        <f t="shared" si="107"/>
        <v>2019</v>
      </c>
      <c r="E2386" t="s">
        <v>455</v>
      </c>
      <c r="F2386" t="s">
        <v>344</v>
      </c>
      <c r="G2386" t="s">
        <v>37</v>
      </c>
      <c r="H2386" t="s">
        <v>424</v>
      </c>
      <c r="I2386">
        <v>0</v>
      </c>
      <c r="J2386">
        <v>0</v>
      </c>
      <c r="K2386">
        <v>0</v>
      </c>
      <c r="L2386" s="8">
        <v>15149</v>
      </c>
      <c r="M2386" s="8">
        <v>15149</v>
      </c>
    </row>
    <row r="2387" spans="1:13" x14ac:dyDescent="0.25">
      <c r="A2387">
        <v>0</v>
      </c>
      <c r="B2387" s="40">
        <f t="shared" si="106"/>
        <v>43617</v>
      </c>
      <c r="C2387">
        <v>6</v>
      </c>
      <c r="D2387">
        <f t="shared" si="107"/>
        <v>2019</v>
      </c>
      <c r="E2387" t="s">
        <v>455</v>
      </c>
      <c r="F2387" t="s">
        <v>345</v>
      </c>
      <c r="G2387" t="s">
        <v>37</v>
      </c>
      <c r="H2387" t="s">
        <v>423</v>
      </c>
      <c r="I2387">
        <v>40</v>
      </c>
      <c r="J2387">
        <v>34</v>
      </c>
      <c r="K2387">
        <v>74</v>
      </c>
      <c r="L2387" s="8">
        <v>15982</v>
      </c>
      <c r="M2387" s="8">
        <v>16056</v>
      </c>
    </row>
    <row r="2388" spans="1:13" x14ac:dyDescent="0.25">
      <c r="A2388">
        <v>0</v>
      </c>
      <c r="B2388" s="40">
        <f t="shared" si="106"/>
        <v>43617</v>
      </c>
      <c r="C2388">
        <v>6</v>
      </c>
      <c r="D2388">
        <f t="shared" si="107"/>
        <v>2019</v>
      </c>
      <c r="E2388" t="s">
        <v>455</v>
      </c>
      <c r="F2388" t="s">
        <v>345</v>
      </c>
      <c r="G2388" t="s">
        <v>37</v>
      </c>
      <c r="H2388" t="s">
        <v>424</v>
      </c>
      <c r="I2388">
        <v>0</v>
      </c>
      <c r="J2388">
        <v>0</v>
      </c>
      <c r="K2388">
        <v>0</v>
      </c>
      <c r="L2388" s="8">
        <v>8572</v>
      </c>
      <c r="M2388" s="8">
        <v>8572</v>
      </c>
    </row>
    <row r="2389" spans="1:13" x14ac:dyDescent="0.25">
      <c r="A2389">
        <v>0</v>
      </c>
      <c r="B2389" s="40">
        <f t="shared" si="106"/>
        <v>43617</v>
      </c>
      <c r="C2389">
        <v>6</v>
      </c>
      <c r="D2389">
        <f t="shared" si="107"/>
        <v>2019</v>
      </c>
      <c r="E2389" t="s">
        <v>455</v>
      </c>
      <c r="F2389" t="s">
        <v>346</v>
      </c>
      <c r="G2389" t="s">
        <v>37</v>
      </c>
      <c r="H2389" t="s">
        <v>423</v>
      </c>
      <c r="I2389">
        <v>111</v>
      </c>
      <c r="J2389">
        <v>102</v>
      </c>
      <c r="K2389">
        <v>213</v>
      </c>
      <c r="L2389" s="8">
        <v>61050</v>
      </c>
      <c r="M2389" s="8">
        <v>61263</v>
      </c>
    </row>
    <row r="2390" spans="1:13" x14ac:dyDescent="0.25">
      <c r="A2390">
        <v>0</v>
      </c>
      <c r="B2390" s="40">
        <f t="shared" si="106"/>
        <v>43617</v>
      </c>
      <c r="C2390">
        <v>6</v>
      </c>
      <c r="D2390">
        <f t="shared" si="107"/>
        <v>2019</v>
      </c>
      <c r="E2390" t="s">
        <v>455</v>
      </c>
      <c r="F2390" t="s">
        <v>346</v>
      </c>
      <c r="G2390" t="s">
        <v>37</v>
      </c>
      <c r="H2390" t="s">
        <v>424</v>
      </c>
      <c r="I2390">
        <v>0</v>
      </c>
      <c r="J2390">
        <v>0</v>
      </c>
      <c r="K2390">
        <v>0</v>
      </c>
      <c r="L2390" s="8">
        <v>27042</v>
      </c>
      <c r="M2390" s="8">
        <v>27042</v>
      </c>
    </row>
    <row r="2391" spans="1:13" x14ac:dyDescent="0.25">
      <c r="A2391">
        <v>1</v>
      </c>
      <c r="B2391" s="40">
        <f t="shared" si="106"/>
        <v>43617</v>
      </c>
      <c r="C2391">
        <v>6</v>
      </c>
      <c r="D2391">
        <f t="shared" si="107"/>
        <v>2019</v>
      </c>
      <c r="E2391" t="s">
        <v>455</v>
      </c>
      <c r="F2391" t="s">
        <v>53</v>
      </c>
      <c r="G2391" t="s">
        <v>37</v>
      </c>
      <c r="H2391" t="s">
        <v>423</v>
      </c>
      <c r="I2391">
        <v>4</v>
      </c>
      <c r="J2391">
        <v>11</v>
      </c>
      <c r="K2391">
        <v>15</v>
      </c>
      <c r="L2391" s="8">
        <v>8145</v>
      </c>
      <c r="M2391" s="8">
        <v>8160</v>
      </c>
    </row>
    <row r="2392" spans="1:13" x14ac:dyDescent="0.25">
      <c r="A2392">
        <v>1</v>
      </c>
      <c r="B2392" s="40">
        <f t="shared" si="106"/>
        <v>43617</v>
      </c>
      <c r="C2392">
        <v>6</v>
      </c>
      <c r="D2392">
        <f t="shared" si="107"/>
        <v>2019</v>
      </c>
      <c r="E2392" t="s">
        <v>455</v>
      </c>
      <c r="F2392" t="s">
        <v>53</v>
      </c>
      <c r="G2392" t="s">
        <v>37</v>
      </c>
      <c r="H2392" t="s">
        <v>424</v>
      </c>
      <c r="I2392">
        <v>0</v>
      </c>
      <c r="J2392">
        <v>0</v>
      </c>
      <c r="K2392">
        <v>0</v>
      </c>
      <c r="L2392" s="8">
        <v>4870</v>
      </c>
      <c r="M2392" s="8">
        <v>4870</v>
      </c>
    </row>
    <row r="2393" spans="1:13" x14ac:dyDescent="0.25">
      <c r="A2393">
        <v>0</v>
      </c>
      <c r="B2393" s="40">
        <f t="shared" si="106"/>
        <v>43617</v>
      </c>
      <c r="C2393">
        <v>6</v>
      </c>
      <c r="D2393">
        <f t="shared" si="107"/>
        <v>2019</v>
      </c>
      <c r="E2393" t="s">
        <v>455</v>
      </c>
      <c r="F2393" t="s">
        <v>347</v>
      </c>
      <c r="G2393" t="s">
        <v>37</v>
      </c>
      <c r="H2393" t="s">
        <v>423</v>
      </c>
      <c r="I2393">
        <v>159</v>
      </c>
      <c r="J2393">
        <v>121</v>
      </c>
      <c r="K2393">
        <v>280</v>
      </c>
      <c r="L2393" s="8">
        <v>48917</v>
      </c>
      <c r="M2393" s="8">
        <v>49197</v>
      </c>
    </row>
    <row r="2394" spans="1:13" x14ac:dyDescent="0.25">
      <c r="A2394">
        <v>0</v>
      </c>
      <c r="B2394" s="40">
        <f t="shared" si="106"/>
        <v>43617</v>
      </c>
      <c r="C2394">
        <v>6</v>
      </c>
      <c r="D2394">
        <f t="shared" si="107"/>
        <v>2019</v>
      </c>
      <c r="E2394" t="s">
        <v>455</v>
      </c>
      <c r="F2394" t="s">
        <v>347</v>
      </c>
      <c r="G2394" t="s">
        <v>37</v>
      </c>
      <c r="H2394" t="s">
        <v>424</v>
      </c>
      <c r="I2394">
        <v>0</v>
      </c>
      <c r="J2394">
        <v>0</v>
      </c>
      <c r="K2394">
        <v>0</v>
      </c>
      <c r="L2394" s="8">
        <v>21337</v>
      </c>
      <c r="M2394" s="8">
        <v>21337</v>
      </c>
    </row>
    <row r="2395" spans="1:13" x14ac:dyDescent="0.25">
      <c r="A2395">
        <v>0</v>
      </c>
      <c r="B2395" s="40">
        <f t="shared" si="106"/>
        <v>43617</v>
      </c>
      <c r="C2395">
        <v>6</v>
      </c>
      <c r="D2395">
        <f t="shared" si="107"/>
        <v>2019</v>
      </c>
      <c r="E2395" t="s">
        <v>455</v>
      </c>
      <c r="F2395" t="s">
        <v>348</v>
      </c>
      <c r="G2395" t="s">
        <v>37</v>
      </c>
      <c r="H2395" t="s">
        <v>423</v>
      </c>
      <c r="I2395">
        <v>27</v>
      </c>
      <c r="J2395">
        <v>26</v>
      </c>
      <c r="K2395">
        <v>53</v>
      </c>
      <c r="L2395" s="8">
        <v>27280</v>
      </c>
      <c r="M2395" s="8">
        <v>27333</v>
      </c>
    </row>
    <row r="2396" spans="1:13" x14ac:dyDescent="0.25">
      <c r="A2396">
        <v>0</v>
      </c>
      <c r="B2396" s="40">
        <f t="shared" ref="B2396:B2459" si="108">DATE(D2396,C2396,1)</f>
        <v>43617</v>
      </c>
      <c r="C2396">
        <v>6</v>
      </c>
      <c r="D2396">
        <f t="shared" ref="D2396:D2459" si="109">VALUE(RIGHT(E2396,4))</f>
        <v>2019</v>
      </c>
      <c r="E2396" t="s">
        <v>455</v>
      </c>
      <c r="F2396" t="s">
        <v>348</v>
      </c>
      <c r="G2396" t="s">
        <v>37</v>
      </c>
      <c r="H2396" t="s">
        <v>424</v>
      </c>
      <c r="I2396">
        <v>0</v>
      </c>
      <c r="J2396">
        <v>0</v>
      </c>
      <c r="K2396">
        <v>0</v>
      </c>
      <c r="L2396" s="8">
        <v>17395</v>
      </c>
      <c r="M2396" s="8">
        <v>17395</v>
      </c>
    </row>
    <row r="2397" spans="1:13" x14ac:dyDescent="0.25">
      <c r="A2397">
        <v>0</v>
      </c>
      <c r="B2397" s="40">
        <f t="shared" si="108"/>
        <v>43617</v>
      </c>
      <c r="C2397">
        <v>6</v>
      </c>
      <c r="D2397">
        <f t="shared" si="109"/>
        <v>2019</v>
      </c>
      <c r="E2397" t="s">
        <v>455</v>
      </c>
      <c r="F2397" t="s">
        <v>349</v>
      </c>
      <c r="G2397" t="s">
        <v>37</v>
      </c>
      <c r="H2397" t="s">
        <v>423</v>
      </c>
      <c r="I2397">
        <v>37</v>
      </c>
      <c r="J2397">
        <v>31</v>
      </c>
      <c r="K2397">
        <v>68</v>
      </c>
      <c r="L2397" s="8">
        <v>16494</v>
      </c>
      <c r="M2397" s="8">
        <v>16562</v>
      </c>
    </row>
    <row r="2398" spans="1:13" x14ac:dyDescent="0.25">
      <c r="A2398">
        <v>0</v>
      </c>
      <c r="B2398" s="40">
        <f t="shared" si="108"/>
        <v>43617</v>
      </c>
      <c r="C2398">
        <v>6</v>
      </c>
      <c r="D2398">
        <f t="shared" si="109"/>
        <v>2019</v>
      </c>
      <c r="E2398" t="s">
        <v>455</v>
      </c>
      <c r="F2398" t="s">
        <v>349</v>
      </c>
      <c r="G2398" t="s">
        <v>37</v>
      </c>
      <c r="H2398" t="s">
        <v>424</v>
      </c>
      <c r="I2398">
        <v>0</v>
      </c>
      <c r="J2398">
        <v>0</v>
      </c>
      <c r="K2398">
        <v>0</v>
      </c>
      <c r="L2398" s="8">
        <v>7976</v>
      </c>
      <c r="M2398" s="8">
        <v>7976</v>
      </c>
    </row>
    <row r="2399" spans="1:13" x14ac:dyDescent="0.25">
      <c r="A2399">
        <v>0</v>
      </c>
      <c r="B2399" s="40">
        <f t="shared" si="108"/>
        <v>43617</v>
      </c>
      <c r="C2399">
        <v>6</v>
      </c>
      <c r="D2399">
        <f t="shared" si="109"/>
        <v>2019</v>
      </c>
      <c r="E2399" t="s">
        <v>455</v>
      </c>
      <c r="F2399" t="s">
        <v>426</v>
      </c>
      <c r="G2399" t="s">
        <v>37</v>
      </c>
      <c r="H2399" t="s">
        <v>423</v>
      </c>
      <c r="I2399">
        <v>4</v>
      </c>
      <c r="J2399">
        <v>5</v>
      </c>
      <c r="K2399">
        <v>9</v>
      </c>
      <c r="L2399" s="8">
        <v>9884</v>
      </c>
      <c r="M2399" s="8">
        <v>9893</v>
      </c>
    </row>
    <row r="2400" spans="1:13" x14ac:dyDescent="0.25">
      <c r="A2400">
        <v>0</v>
      </c>
      <c r="B2400" s="40">
        <f t="shared" si="108"/>
        <v>43617</v>
      </c>
      <c r="C2400">
        <v>6</v>
      </c>
      <c r="D2400">
        <f t="shared" si="109"/>
        <v>2019</v>
      </c>
      <c r="E2400" t="s">
        <v>455</v>
      </c>
      <c r="F2400" t="s">
        <v>426</v>
      </c>
      <c r="G2400" t="s">
        <v>37</v>
      </c>
      <c r="H2400" t="s">
        <v>424</v>
      </c>
      <c r="I2400">
        <v>0</v>
      </c>
      <c r="J2400">
        <v>0</v>
      </c>
      <c r="K2400">
        <v>0</v>
      </c>
      <c r="L2400" s="8">
        <v>5989</v>
      </c>
      <c r="M2400" s="8">
        <v>5989</v>
      </c>
    </row>
    <row r="2401" spans="1:13" x14ac:dyDescent="0.25">
      <c r="A2401">
        <v>0</v>
      </c>
      <c r="B2401" s="40">
        <f t="shared" si="108"/>
        <v>43617</v>
      </c>
      <c r="C2401">
        <v>6</v>
      </c>
      <c r="D2401">
        <f t="shared" si="109"/>
        <v>2019</v>
      </c>
      <c r="E2401" t="s">
        <v>455</v>
      </c>
      <c r="F2401" t="s">
        <v>350</v>
      </c>
      <c r="G2401" t="s">
        <v>37</v>
      </c>
      <c r="H2401" t="s">
        <v>423</v>
      </c>
      <c r="I2401" s="8">
        <v>2078</v>
      </c>
      <c r="J2401" s="8">
        <v>1646</v>
      </c>
      <c r="K2401" s="8">
        <v>3724</v>
      </c>
      <c r="L2401" s="8">
        <v>561380</v>
      </c>
      <c r="M2401" s="8">
        <v>565104</v>
      </c>
    </row>
    <row r="2402" spans="1:13" x14ac:dyDescent="0.25">
      <c r="A2402">
        <v>0</v>
      </c>
      <c r="B2402" s="40">
        <f t="shared" si="108"/>
        <v>43617</v>
      </c>
      <c r="C2402">
        <v>6</v>
      </c>
      <c r="D2402">
        <f t="shared" si="109"/>
        <v>2019</v>
      </c>
      <c r="E2402" t="s">
        <v>455</v>
      </c>
      <c r="F2402" t="s">
        <v>350</v>
      </c>
      <c r="G2402" t="s">
        <v>37</v>
      </c>
      <c r="H2402" t="s">
        <v>424</v>
      </c>
      <c r="I2402">
        <v>0</v>
      </c>
      <c r="J2402">
        <v>0</v>
      </c>
      <c r="K2402">
        <v>0</v>
      </c>
      <c r="L2402" s="8">
        <v>145102</v>
      </c>
      <c r="M2402" s="8">
        <v>145102</v>
      </c>
    </row>
    <row r="2403" spans="1:13" x14ac:dyDescent="0.25">
      <c r="A2403">
        <v>0</v>
      </c>
      <c r="B2403" s="40">
        <f t="shared" si="108"/>
        <v>43617</v>
      </c>
      <c r="C2403">
        <v>6</v>
      </c>
      <c r="D2403">
        <f t="shared" si="109"/>
        <v>2019</v>
      </c>
      <c r="E2403" t="s">
        <v>455</v>
      </c>
      <c r="F2403" t="s">
        <v>41</v>
      </c>
      <c r="G2403" t="s">
        <v>37</v>
      </c>
      <c r="H2403" t="s">
        <v>423</v>
      </c>
      <c r="I2403">
        <v>227</v>
      </c>
      <c r="J2403">
        <v>75</v>
      </c>
      <c r="K2403">
        <v>302</v>
      </c>
      <c r="L2403" s="8">
        <v>14873</v>
      </c>
      <c r="M2403" s="8">
        <v>15175</v>
      </c>
    </row>
    <row r="2404" spans="1:13" x14ac:dyDescent="0.25">
      <c r="A2404">
        <v>0</v>
      </c>
      <c r="B2404" s="40">
        <f t="shared" si="108"/>
        <v>43617</v>
      </c>
      <c r="C2404">
        <v>6</v>
      </c>
      <c r="D2404">
        <f t="shared" si="109"/>
        <v>2019</v>
      </c>
      <c r="E2404" t="s">
        <v>455</v>
      </c>
      <c r="F2404" t="s">
        <v>41</v>
      </c>
      <c r="G2404" t="s">
        <v>37</v>
      </c>
      <c r="H2404" t="s">
        <v>424</v>
      </c>
      <c r="I2404">
        <v>0</v>
      </c>
      <c r="J2404">
        <v>0</v>
      </c>
      <c r="K2404">
        <v>0</v>
      </c>
      <c r="L2404" s="8">
        <v>6069</v>
      </c>
      <c r="M2404" s="8">
        <v>6069</v>
      </c>
    </row>
    <row r="2405" spans="1:13" x14ac:dyDescent="0.25">
      <c r="A2405">
        <v>0</v>
      </c>
      <c r="B2405" s="40">
        <f t="shared" si="108"/>
        <v>43617</v>
      </c>
      <c r="C2405">
        <v>6</v>
      </c>
      <c r="D2405">
        <f t="shared" si="109"/>
        <v>2019</v>
      </c>
      <c r="E2405" t="s">
        <v>455</v>
      </c>
      <c r="F2405" t="s">
        <v>351</v>
      </c>
      <c r="G2405" t="s">
        <v>37</v>
      </c>
      <c r="H2405" t="s">
        <v>423</v>
      </c>
      <c r="I2405">
        <v>350</v>
      </c>
      <c r="J2405">
        <v>223</v>
      </c>
      <c r="K2405">
        <v>573</v>
      </c>
      <c r="L2405" s="8">
        <v>94459</v>
      </c>
      <c r="M2405" s="8">
        <v>95032</v>
      </c>
    </row>
    <row r="2406" spans="1:13" x14ac:dyDescent="0.25">
      <c r="A2406">
        <v>0</v>
      </c>
      <c r="B2406" s="40">
        <f t="shared" si="108"/>
        <v>43617</v>
      </c>
      <c r="C2406">
        <v>6</v>
      </c>
      <c r="D2406">
        <f t="shared" si="109"/>
        <v>2019</v>
      </c>
      <c r="E2406" t="s">
        <v>455</v>
      </c>
      <c r="F2406" t="s">
        <v>351</v>
      </c>
      <c r="G2406" t="s">
        <v>37</v>
      </c>
      <c r="H2406" t="s">
        <v>424</v>
      </c>
      <c r="I2406">
        <v>1</v>
      </c>
      <c r="J2406">
        <v>0</v>
      </c>
      <c r="K2406">
        <v>1</v>
      </c>
      <c r="L2406" s="8">
        <v>33485</v>
      </c>
      <c r="M2406" s="8">
        <v>33486</v>
      </c>
    </row>
    <row r="2407" spans="1:13" x14ac:dyDescent="0.25">
      <c r="A2407">
        <v>0</v>
      </c>
      <c r="B2407" s="40">
        <f t="shared" si="108"/>
        <v>43617</v>
      </c>
      <c r="C2407">
        <v>6</v>
      </c>
      <c r="D2407">
        <f t="shared" si="109"/>
        <v>2019</v>
      </c>
      <c r="E2407" t="s">
        <v>455</v>
      </c>
      <c r="F2407" t="s">
        <v>352</v>
      </c>
      <c r="G2407" t="s">
        <v>37</v>
      </c>
      <c r="H2407" t="s">
        <v>423</v>
      </c>
      <c r="I2407">
        <v>26</v>
      </c>
      <c r="J2407">
        <v>20</v>
      </c>
      <c r="K2407">
        <v>46</v>
      </c>
      <c r="L2407" s="8">
        <v>8985</v>
      </c>
      <c r="M2407" s="8">
        <v>9031</v>
      </c>
    </row>
    <row r="2408" spans="1:13" x14ac:dyDescent="0.25">
      <c r="A2408">
        <v>0</v>
      </c>
      <c r="B2408" s="40">
        <f t="shared" si="108"/>
        <v>43617</v>
      </c>
      <c r="C2408">
        <v>6</v>
      </c>
      <c r="D2408">
        <f t="shared" si="109"/>
        <v>2019</v>
      </c>
      <c r="E2408" t="s">
        <v>455</v>
      </c>
      <c r="F2408" t="s">
        <v>352</v>
      </c>
      <c r="G2408" t="s">
        <v>37</v>
      </c>
      <c r="H2408" t="s">
        <v>424</v>
      </c>
      <c r="I2408">
        <v>0</v>
      </c>
      <c r="J2408">
        <v>0</v>
      </c>
      <c r="K2408">
        <v>0</v>
      </c>
      <c r="L2408" s="8">
        <v>4225</v>
      </c>
      <c r="M2408" s="8">
        <v>4225</v>
      </c>
    </row>
    <row r="2409" spans="1:13" x14ac:dyDescent="0.25">
      <c r="A2409">
        <v>0</v>
      </c>
      <c r="B2409" s="40">
        <f t="shared" si="108"/>
        <v>43617</v>
      </c>
      <c r="C2409">
        <v>6</v>
      </c>
      <c r="D2409">
        <f t="shared" si="109"/>
        <v>2019</v>
      </c>
      <c r="E2409" t="s">
        <v>455</v>
      </c>
      <c r="F2409" t="s">
        <v>146</v>
      </c>
      <c r="G2409" t="s">
        <v>37</v>
      </c>
      <c r="H2409" t="s">
        <v>423</v>
      </c>
      <c r="I2409" s="8">
        <v>3644</v>
      </c>
      <c r="J2409" s="8">
        <v>1713</v>
      </c>
      <c r="K2409" s="8">
        <v>5357</v>
      </c>
      <c r="L2409" s="8">
        <v>544102</v>
      </c>
      <c r="M2409" s="8">
        <v>549459</v>
      </c>
    </row>
    <row r="2410" spans="1:13" x14ac:dyDescent="0.25">
      <c r="A2410">
        <v>0</v>
      </c>
      <c r="B2410" s="40">
        <f t="shared" si="108"/>
        <v>43617</v>
      </c>
      <c r="C2410">
        <v>6</v>
      </c>
      <c r="D2410">
        <f t="shared" si="109"/>
        <v>2019</v>
      </c>
      <c r="E2410" t="s">
        <v>455</v>
      </c>
      <c r="F2410" t="s">
        <v>146</v>
      </c>
      <c r="G2410" t="s">
        <v>37</v>
      </c>
      <c r="H2410" t="s">
        <v>424</v>
      </c>
      <c r="I2410">
        <v>0</v>
      </c>
      <c r="J2410">
        <v>0</v>
      </c>
      <c r="K2410">
        <v>0</v>
      </c>
      <c r="L2410" s="8">
        <v>126175</v>
      </c>
      <c r="M2410" s="8">
        <v>126175</v>
      </c>
    </row>
    <row r="2411" spans="1:13" x14ac:dyDescent="0.25">
      <c r="A2411">
        <v>1</v>
      </c>
      <c r="B2411" s="40">
        <f t="shared" si="108"/>
        <v>43617</v>
      </c>
      <c r="C2411">
        <v>6</v>
      </c>
      <c r="D2411">
        <f t="shared" si="109"/>
        <v>2019</v>
      </c>
      <c r="E2411" t="s">
        <v>455</v>
      </c>
      <c r="F2411" t="s">
        <v>42</v>
      </c>
      <c r="G2411" t="s">
        <v>37</v>
      </c>
      <c r="H2411" t="s">
        <v>423</v>
      </c>
      <c r="I2411">
        <v>602</v>
      </c>
      <c r="J2411">
        <v>465</v>
      </c>
      <c r="K2411" s="8">
        <v>1067</v>
      </c>
      <c r="L2411" s="8">
        <v>321743</v>
      </c>
      <c r="M2411" s="8">
        <v>322810</v>
      </c>
    </row>
    <row r="2412" spans="1:13" x14ac:dyDescent="0.25">
      <c r="A2412">
        <v>1</v>
      </c>
      <c r="B2412" s="40">
        <f t="shared" si="108"/>
        <v>43617</v>
      </c>
      <c r="C2412">
        <v>6</v>
      </c>
      <c r="D2412">
        <f t="shared" si="109"/>
        <v>2019</v>
      </c>
      <c r="E2412" t="s">
        <v>455</v>
      </c>
      <c r="F2412" t="s">
        <v>42</v>
      </c>
      <c r="G2412" t="s">
        <v>37</v>
      </c>
      <c r="H2412" t="s">
        <v>424</v>
      </c>
      <c r="I2412">
        <v>1</v>
      </c>
      <c r="J2412">
        <v>0</v>
      </c>
      <c r="K2412">
        <v>1</v>
      </c>
      <c r="L2412" s="8">
        <v>98664</v>
      </c>
      <c r="M2412" s="8">
        <v>98665</v>
      </c>
    </row>
    <row r="2413" spans="1:13" x14ac:dyDescent="0.25">
      <c r="A2413">
        <v>1</v>
      </c>
      <c r="B2413" s="40">
        <f t="shared" si="108"/>
        <v>43617</v>
      </c>
      <c r="C2413">
        <v>6</v>
      </c>
      <c r="D2413">
        <f t="shared" si="109"/>
        <v>2019</v>
      </c>
      <c r="E2413" t="s">
        <v>455</v>
      </c>
      <c r="F2413" t="s">
        <v>353</v>
      </c>
      <c r="G2413" t="s">
        <v>37</v>
      </c>
      <c r="H2413" t="s">
        <v>423</v>
      </c>
      <c r="I2413">
        <v>22</v>
      </c>
      <c r="J2413">
        <v>39</v>
      </c>
      <c r="K2413">
        <v>61</v>
      </c>
      <c r="L2413" s="8">
        <v>32538</v>
      </c>
      <c r="M2413" s="8">
        <v>32599</v>
      </c>
    </row>
    <row r="2414" spans="1:13" x14ac:dyDescent="0.25">
      <c r="A2414">
        <v>1</v>
      </c>
      <c r="B2414" s="40">
        <f t="shared" si="108"/>
        <v>43617</v>
      </c>
      <c r="C2414">
        <v>6</v>
      </c>
      <c r="D2414">
        <f t="shared" si="109"/>
        <v>2019</v>
      </c>
      <c r="E2414" t="s">
        <v>455</v>
      </c>
      <c r="F2414" t="s">
        <v>353</v>
      </c>
      <c r="G2414" t="s">
        <v>37</v>
      </c>
      <c r="H2414" t="s">
        <v>424</v>
      </c>
      <c r="I2414">
        <v>0</v>
      </c>
      <c r="J2414">
        <v>0</v>
      </c>
      <c r="K2414">
        <v>0</v>
      </c>
      <c r="L2414" s="8">
        <v>19490</v>
      </c>
      <c r="M2414" s="8">
        <v>19490</v>
      </c>
    </row>
    <row r="2415" spans="1:13" x14ac:dyDescent="0.25">
      <c r="A2415">
        <v>0</v>
      </c>
      <c r="B2415" s="40">
        <f t="shared" si="108"/>
        <v>43617</v>
      </c>
      <c r="C2415">
        <v>6</v>
      </c>
      <c r="D2415">
        <f t="shared" si="109"/>
        <v>2019</v>
      </c>
      <c r="E2415" t="s">
        <v>455</v>
      </c>
      <c r="F2415" t="s">
        <v>354</v>
      </c>
      <c r="G2415" t="s">
        <v>37</v>
      </c>
      <c r="H2415" t="s">
        <v>423</v>
      </c>
      <c r="I2415" s="8">
        <v>1001</v>
      </c>
      <c r="J2415">
        <v>693</v>
      </c>
      <c r="K2415" s="8">
        <v>1694</v>
      </c>
      <c r="L2415" s="8">
        <v>202693</v>
      </c>
      <c r="M2415" s="8">
        <v>204387</v>
      </c>
    </row>
    <row r="2416" spans="1:13" x14ac:dyDescent="0.25">
      <c r="A2416">
        <v>0</v>
      </c>
      <c r="B2416" s="40">
        <f t="shared" si="108"/>
        <v>43617</v>
      </c>
      <c r="C2416">
        <v>6</v>
      </c>
      <c r="D2416">
        <f t="shared" si="109"/>
        <v>2019</v>
      </c>
      <c r="E2416" t="s">
        <v>455</v>
      </c>
      <c r="F2416" t="s">
        <v>354</v>
      </c>
      <c r="G2416" t="s">
        <v>37</v>
      </c>
      <c r="H2416" t="s">
        <v>424</v>
      </c>
      <c r="I2416">
        <v>0</v>
      </c>
      <c r="J2416">
        <v>0</v>
      </c>
      <c r="K2416">
        <v>0</v>
      </c>
      <c r="L2416" s="8">
        <v>56862</v>
      </c>
      <c r="M2416" s="8">
        <v>56862</v>
      </c>
    </row>
    <row r="2417" spans="1:13" x14ac:dyDescent="0.25">
      <c r="A2417">
        <v>0</v>
      </c>
      <c r="B2417" s="40">
        <f t="shared" si="108"/>
        <v>43617</v>
      </c>
      <c r="C2417">
        <v>6</v>
      </c>
      <c r="D2417">
        <f t="shared" si="109"/>
        <v>2019</v>
      </c>
      <c r="E2417" t="s">
        <v>455</v>
      </c>
      <c r="F2417" t="s">
        <v>355</v>
      </c>
      <c r="G2417" t="s">
        <v>37</v>
      </c>
      <c r="H2417" t="s">
        <v>423</v>
      </c>
      <c r="I2417">
        <v>2</v>
      </c>
      <c r="J2417">
        <v>3</v>
      </c>
      <c r="K2417">
        <v>5</v>
      </c>
      <c r="L2417" s="8">
        <v>3110</v>
      </c>
      <c r="M2417" s="8">
        <v>3115</v>
      </c>
    </row>
    <row r="2418" spans="1:13" x14ac:dyDescent="0.25">
      <c r="A2418">
        <v>0</v>
      </c>
      <c r="B2418" s="40">
        <f t="shared" si="108"/>
        <v>43617</v>
      </c>
      <c r="C2418">
        <v>6</v>
      </c>
      <c r="D2418">
        <f t="shared" si="109"/>
        <v>2019</v>
      </c>
      <c r="E2418" t="s">
        <v>455</v>
      </c>
      <c r="F2418" t="s">
        <v>355</v>
      </c>
      <c r="G2418" t="s">
        <v>37</v>
      </c>
      <c r="H2418" t="s">
        <v>424</v>
      </c>
      <c r="I2418">
        <v>0</v>
      </c>
      <c r="J2418">
        <v>0</v>
      </c>
      <c r="K2418">
        <v>0</v>
      </c>
      <c r="L2418" s="8">
        <v>1824</v>
      </c>
      <c r="M2418" s="8">
        <v>1824</v>
      </c>
    </row>
    <row r="2419" spans="1:13" x14ac:dyDescent="0.25">
      <c r="A2419">
        <v>0</v>
      </c>
      <c r="B2419" s="40">
        <f t="shared" si="108"/>
        <v>43617</v>
      </c>
      <c r="C2419">
        <v>6</v>
      </c>
      <c r="D2419">
        <f t="shared" si="109"/>
        <v>2019</v>
      </c>
      <c r="E2419" t="s">
        <v>455</v>
      </c>
      <c r="F2419" t="s">
        <v>59</v>
      </c>
      <c r="G2419" t="s">
        <v>37</v>
      </c>
      <c r="H2419" t="s">
        <v>423</v>
      </c>
      <c r="I2419">
        <v>54</v>
      </c>
      <c r="J2419">
        <v>58</v>
      </c>
      <c r="K2419">
        <v>112</v>
      </c>
      <c r="L2419" s="8">
        <v>37020</v>
      </c>
      <c r="M2419" s="8">
        <v>37132</v>
      </c>
    </row>
    <row r="2420" spans="1:13" x14ac:dyDescent="0.25">
      <c r="A2420">
        <v>0</v>
      </c>
      <c r="B2420" s="40">
        <f t="shared" si="108"/>
        <v>43617</v>
      </c>
      <c r="C2420">
        <v>6</v>
      </c>
      <c r="D2420">
        <f t="shared" si="109"/>
        <v>2019</v>
      </c>
      <c r="E2420" t="s">
        <v>455</v>
      </c>
      <c r="F2420" t="s">
        <v>59</v>
      </c>
      <c r="G2420" t="s">
        <v>37</v>
      </c>
      <c r="H2420" t="s">
        <v>424</v>
      </c>
      <c r="I2420">
        <v>0</v>
      </c>
      <c r="J2420">
        <v>0</v>
      </c>
      <c r="K2420">
        <v>0</v>
      </c>
      <c r="L2420" s="8">
        <v>13987</v>
      </c>
      <c r="M2420" s="8">
        <v>13987</v>
      </c>
    </row>
    <row r="2421" spans="1:13" x14ac:dyDescent="0.25">
      <c r="A2421">
        <v>0</v>
      </c>
      <c r="B2421" s="40">
        <f t="shared" si="108"/>
        <v>43617</v>
      </c>
      <c r="C2421">
        <v>6</v>
      </c>
      <c r="D2421">
        <f t="shared" si="109"/>
        <v>2019</v>
      </c>
      <c r="E2421" t="s">
        <v>455</v>
      </c>
      <c r="F2421" t="s">
        <v>356</v>
      </c>
      <c r="G2421" t="s">
        <v>37</v>
      </c>
      <c r="H2421" t="s">
        <v>423</v>
      </c>
      <c r="I2421">
        <v>921</v>
      </c>
      <c r="J2421">
        <v>441</v>
      </c>
      <c r="K2421" s="8">
        <v>1362</v>
      </c>
      <c r="L2421" s="8">
        <v>153439</v>
      </c>
      <c r="M2421" s="8">
        <v>154801</v>
      </c>
    </row>
    <row r="2422" spans="1:13" x14ac:dyDescent="0.25">
      <c r="A2422">
        <v>0</v>
      </c>
      <c r="B2422" s="40">
        <f t="shared" si="108"/>
        <v>43617</v>
      </c>
      <c r="C2422">
        <v>6</v>
      </c>
      <c r="D2422">
        <f t="shared" si="109"/>
        <v>2019</v>
      </c>
      <c r="E2422" t="s">
        <v>455</v>
      </c>
      <c r="F2422" t="s">
        <v>356</v>
      </c>
      <c r="G2422" t="s">
        <v>37</v>
      </c>
      <c r="H2422" t="s">
        <v>424</v>
      </c>
      <c r="I2422">
        <v>2</v>
      </c>
      <c r="J2422">
        <v>0</v>
      </c>
      <c r="K2422">
        <v>2</v>
      </c>
      <c r="L2422" s="8">
        <v>43945</v>
      </c>
      <c r="M2422" s="8">
        <v>43947</v>
      </c>
    </row>
    <row r="2423" spans="1:13" x14ac:dyDescent="0.25">
      <c r="A2423">
        <v>1</v>
      </c>
      <c r="B2423" s="40">
        <f t="shared" si="108"/>
        <v>43617</v>
      </c>
      <c r="C2423">
        <v>6</v>
      </c>
      <c r="D2423">
        <f t="shared" si="109"/>
        <v>2019</v>
      </c>
      <c r="E2423" t="s">
        <v>455</v>
      </c>
      <c r="F2423" t="s">
        <v>357</v>
      </c>
      <c r="G2423" t="s">
        <v>37</v>
      </c>
      <c r="H2423" t="s">
        <v>423</v>
      </c>
      <c r="I2423">
        <v>30</v>
      </c>
      <c r="J2423">
        <v>51</v>
      </c>
      <c r="K2423">
        <v>81</v>
      </c>
      <c r="L2423" s="8">
        <v>23161</v>
      </c>
      <c r="M2423" s="8">
        <v>23242</v>
      </c>
    </row>
    <row r="2424" spans="1:13" x14ac:dyDescent="0.25">
      <c r="A2424">
        <v>1</v>
      </c>
      <c r="B2424" s="40">
        <f t="shared" si="108"/>
        <v>43617</v>
      </c>
      <c r="C2424">
        <v>6</v>
      </c>
      <c r="D2424">
        <f t="shared" si="109"/>
        <v>2019</v>
      </c>
      <c r="E2424" t="s">
        <v>455</v>
      </c>
      <c r="F2424" t="s">
        <v>357</v>
      </c>
      <c r="G2424" t="s">
        <v>37</v>
      </c>
      <c r="H2424" t="s">
        <v>424</v>
      </c>
      <c r="I2424">
        <v>0</v>
      </c>
      <c r="J2424">
        <v>0</v>
      </c>
      <c r="K2424">
        <v>0</v>
      </c>
      <c r="L2424" s="8">
        <v>8818</v>
      </c>
      <c r="M2424" s="8">
        <v>8818</v>
      </c>
    </row>
    <row r="2425" spans="1:13" x14ac:dyDescent="0.25">
      <c r="A2425">
        <v>0</v>
      </c>
      <c r="B2425" s="40">
        <f t="shared" si="108"/>
        <v>43617</v>
      </c>
      <c r="C2425">
        <v>6</v>
      </c>
      <c r="D2425">
        <f t="shared" si="109"/>
        <v>2019</v>
      </c>
      <c r="E2425" t="s">
        <v>455</v>
      </c>
      <c r="F2425" t="s">
        <v>56</v>
      </c>
      <c r="G2425" t="s">
        <v>37</v>
      </c>
      <c r="H2425" t="s">
        <v>423</v>
      </c>
      <c r="I2425">
        <v>120</v>
      </c>
      <c r="J2425">
        <v>113</v>
      </c>
      <c r="K2425">
        <v>233</v>
      </c>
      <c r="L2425" s="8">
        <v>169203</v>
      </c>
      <c r="M2425" s="8">
        <v>169436</v>
      </c>
    </row>
    <row r="2426" spans="1:13" x14ac:dyDescent="0.25">
      <c r="A2426">
        <v>0</v>
      </c>
      <c r="B2426" s="40">
        <f t="shared" si="108"/>
        <v>43466</v>
      </c>
      <c r="C2426">
        <v>1</v>
      </c>
      <c r="D2426">
        <f t="shared" si="109"/>
        <v>2019</v>
      </c>
      <c r="E2426" t="s">
        <v>455</v>
      </c>
      <c r="F2426" t="s">
        <v>56</v>
      </c>
      <c r="G2426" t="s">
        <v>37</v>
      </c>
      <c r="H2426" t="s">
        <v>424</v>
      </c>
      <c r="I2426">
        <v>0</v>
      </c>
      <c r="J2426">
        <v>0</v>
      </c>
      <c r="K2426">
        <v>0</v>
      </c>
      <c r="L2426" s="8">
        <v>61236</v>
      </c>
      <c r="M2426" s="8">
        <v>61236</v>
      </c>
    </row>
    <row r="2427" spans="1:13" x14ac:dyDescent="0.25">
      <c r="A2427">
        <v>0</v>
      </c>
      <c r="B2427" s="40">
        <f t="shared" si="108"/>
        <v>43647</v>
      </c>
      <c r="C2427">
        <v>7</v>
      </c>
      <c r="D2427">
        <f t="shared" si="109"/>
        <v>2019</v>
      </c>
      <c r="E2427" t="s">
        <v>456</v>
      </c>
      <c r="F2427" t="s">
        <v>422</v>
      </c>
      <c r="G2427" t="s">
        <v>37</v>
      </c>
      <c r="H2427" t="s">
        <v>423</v>
      </c>
      <c r="I2427">
        <v>0</v>
      </c>
      <c r="J2427">
        <v>0</v>
      </c>
      <c r="K2427">
        <v>0</v>
      </c>
      <c r="L2427">
        <v>2</v>
      </c>
      <c r="M2427">
        <v>2</v>
      </c>
    </row>
    <row r="2428" spans="1:13" x14ac:dyDescent="0.25">
      <c r="A2428">
        <v>0</v>
      </c>
      <c r="B2428" s="40">
        <f t="shared" si="108"/>
        <v>43647</v>
      </c>
      <c r="C2428">
        <v>7</v>
      </c>
      <c r="D2428">
        <f t="shared" si="109"/>
        <v>2019</v>
      </c>
      <c r="E2428" t="s">
        <v>456</v>
      </c>
      <c r="F2428" t="s">
        <v>422</v>
      </c>
      <c r="G2428" t="s">
        <v>37</v>
      </c>
      <c r="H2428" t="s">
        <v>424</v>
      </c>
      <c r="I2428">
        <v>0</v>
      </c>
      <c r="J2428">
        <v>0</v>
      </c>
      <c r="K2428">
        <v>0</v>
      </c>
      <c r="L2428">
        <v>2</v>
      </c>
      <c r="M2428">
        <v>2</v>
      </c>
    </row>
    <row r="2429" spans="1:13" x14ac:dyDescent="0.25">
      <c r="A2429">
        <v>1</v>
      </c>
      <c r="B2429" s="40">
        <f t="shared" si="108"/>
        <v>43647</v>
      </c>
      <c r="C2429">
        <v>7</v>
      </c>
      <c r="D2429">
        <f t="shared" si="109"/>
        <v>2019</v>
      </c>
      <c r="E2429" t="s">
        <v>456</v>
      </c>
      <c r="F2429" t="s">
        <v>331</v>
      </c>
      <c r="G2429" t="s">
        <v>37</v>
      </c>
      <c r="H2429" t="s">
        <v>423</v>
      </c>
      <c r="I2429">
        <v>6</v>
      </c>
      <c r="J2429">
        <v>5</v>
      </c>
      <c r="K2429">
        <v>11</v>
      </c>
      <c r="L2429" s="8">
        <v>13116</v>
      </c>
      <c r="M2429" s="8">
        <v>13127</v>
      </c>
    </row>
    <row r="2430" spans="1:13" x14ac:dyDescent="0.25">
      <c r="A2430">
        <v>1</v>
      </c>
      <c r="B2430" s="40">
        <f t="shared" si="108"/>
        <v>43647</v>
      </c>
      <c r="C2430">
        <v>7</v>
      </c>
      <c r="D2430">
        <f t="shared" si="109"/>
        <v>2019</v>
      </c>
      <c r="E2430" t="s">
        <v>456</v>
      </c>
      <c r="F2430" t="s">
        <v>331</v>
      </c>
      <c r="G2430" t="s">
        <v>37</v>
      </c>
      <c r="H2430" t="s">
        <v>424</v>
      </c>
      <c r="I2430">
        <v>0</v>
      </c>
      <c r="J2430">
        <v>0</v>
      </c>
      <c r="K2430">
        <v>0</v>
      </c>
      <c r="L2430" s="8">
        <v>5327</v>
      </c>
      <c r="M2430" s="8">
        <v>5327</v>
      </c>
    </row>
    <row r="2431" spans="1:13" x14ac:dyDescent="0.25">
      <c r="A2431">
        <v>1</v>
      </c>
      <c r="B2431" s="40">
        <f t="shared" si="108"/>
        <v>43647</v>
      </c>
      <c r="C2431">
        <v>7</v>
      </c>
      <c r="D2431">
        <f t="shared" si="109"/>
        <v>2019</v>
      </c>
      <c r="E2431" t="s">
        <v>456</v>
      </c>
      <c r="F2431" t="s">
        <v>332</v>
      </c>
      <c r="G2431" t="s">
        <v>37</v>
      </c>
      <c r="H2431" t="s">
        <v>423</v>
      </c>
      <c r="I2431">
        <v>10</v>
      </c>
      <c r="J2431">
        <v>9</v>
      </c>
      <c r="K2431">
        <v>19</v>
      </c>
      <c r="L2431" s="8">
        <v>13060</v>
      </c>
      <c r="M2431" s="8">
        <v>13079</v>
      </c>
    </row>
    <row r="2432" spans="1:13" x14ac:dyDescent="0.25">
      <c r="A2432">
        <v>1</v>
      </c>
      <c r="B2432" s="40">
        <f t="shared" si="108"/>
        <v>43647</v>
      </c>
      <c r="C2432">
        <v>7</v>
      </c>
      <c r="D2432">
        <f t="shared" si="109"/>
        <v>2019</v>
      </c>
      <c r="E2432" t="s">
        <v>456</v>
      </c>
      <c r="F2432" t="s">
        <v>332</v>
      </c>
      <c r="G2432" t="s">
        <v>37</v>
      </c>
      <c r="H2432" t="s">
        <v>424</v>
      </c>
      <c r="I2432">
        <v>0</v>
      </c>
      <c r="J2432">
        <v>0</v>
      </c>
      <c r="K2432">
        <v>0</v>
      </c>
      <c r="L2432" s="8">
        <v>6915</v>
      </c>
      <c r="M2432" s="8">
        <v>6915</v>
      </c>
    </row>
    <row r="2433" spans="1:13" x14ac:dyDescent="0.25">
      <c r="A2433">
        <v>0</v>
      </c>
      <c r="B2433" s="40">
        <f t="shared" si="108"/>
        <v>43647</v>
      </c>
      <c r="C2433">
        <v>7</v>
      </c>
      <c r="D2433">
        <f t="shared" si="109"/>
        <v>2019</v>
      </c>
      <c r="E2433" t="s">
        <v>456</v>
      </c>
      <c r="F2433" t="s">
        <v>333</v>
      </c>
      <c r="G2433" t="s">
        <v>37</v>
      </c>
      <c r="H2433" t="s">
        <v>423</v>
      </c>
      <c r="I2433">
        <v>287</v>
      </c>
      <c r="J2433">
        <v>296</v>
      </c>
      <c r="K2433">
        <v>583</v>
      </c>
      <c r="L2433" s="8">
        <v>137118</v>
      </c>
      <c r="M2433" s="8">
        <v>137701</v>
      </c>
    </row>
    <row r="2434" spans="1:13" x14ac:dyDescent="0.25">
      <c r="A2434">
        <v>0</v>
      </c>
      <c r="B2434" s="40">
        <f t="shared" si="108"/>
        <v>43647</v>
      </c>
      <c r="C2434">
        <v>7</v>
      </c>
      <c r="D2434">
        <f t="shared" si="109"/>
        <v>2019</v>
      </c>
      <c r="E2434" t="s">
        <v>456</v>
      </c>
      <c r="F2434" t="s">
        <v>333</v>
      </c>
      <c r="G2434" t="s">
        <v>37</v>
      </c>
      <c r="H2434" t="s">
        <v>424</v>
      </c>
      <c r="I2434">
        <v>0</v>
      </c>
      <c r="J2434">
        <v>0</v>
      </c>
      <c r="K2434">
        <v>0</v>
      </c>
      <c r="L2434" s="8">
        <v>43288</v>
      </c>
      <c r="M2434" s="8">
        <v>43288</v>
      </c>
    </row>
    <row r="2435" spans="1:13" x14ac:dyDescent="0.25">
      <c r="A2435">
        <v>0</v>
      </c>
      <c r="B2435" s="40">
        <f t="shared" si="108"/>
        <v>43647</v>
      </c>
      <c r="C2435">
        <v>7</v>
      </c>
      <c r="D2435">
        <f t="shared" si="109"/>
        <v>2019</v>
      </c>
      <c r="E2435" t="s">
        <v>456</v>
      </c>
      <c r="F2435" t="s">
        <v>119</v>
      </c>
      <c r="G2435" t="s">
        <v>37</v>
      </c>
      <c r="H2435" t="s">
        <v>423</v>
      </c>
      <c r="I2435">
        <v>182</v>
      </c>
      <c r="J2435">
        <v>76</v>
      </c>
      <c r="K2435">
        <v>258</v>
      </c>
      <c r="L2435" s="8">
        <v>56145</v>
      </c>
      <c r="M2435" s="8">
        <v>56403</v>
      </c>
    </row>
    <row r="2436" spans="1:13" x14ac:dyDescent="0.25">
      <c r="A2436">
        <v>0</v>
      </c>
      <c r="B2436" s="40">
        <f t="shared" si="108"/>
        <v>43647</v>
      </c>
      <c r="C2436">
        <v>7</v>
      </c>
      <c r="D2436">
        <f t="shared" si="109"/>
        <v>2019</v>
      </c>
      <c r="E2436" t="s">
        <v>456</v>
      </c>
      <c r="F2436" t="s">
        <v>119</v>
      </c>
      <c r="G2436" t="s">
        <v>37</v>
      </c>
      <c r="H2436" t="s">
        <v>424</v>
      </c>
      <c r="I2436">
        <v>0</v>
      </c>
      <c r="J2436">
        <v>0</v>
      </c>
      <c r="K2436">
        <v>0</v>
      </c>
      <c r="L2436" s="8">
        <v>23034</v>
      </c>
      <c r="M2436" s="8">
        <v>23034</v>
      </c>
    </row>
    <row r="2437" spans="1:13" x14ac:dyDescent="0.25">
      <c r="A2437">
        <v>0</v>
      </c>
      <c r="B2437" s="40">
        <f t="shared" si="108"/>
        <v>43647</v>
      </c>
      <c r="C2437">
        <v>7</v>
      </c>
      <c r="D2437">
        <f t="shared" si="109"/>
        <v>2019</v>
      </c>
      <c r="E2437" t="s">
        <v>456</v>
      </c>
      <c r="F2437" t="s">
        <v>334</v>
      </c>
      <c r="G2437" t="s">
        <v>37</v>
      </c>
      <c r="H2437" t="s">
        <v>423</v>
      </c>
      <c r="I2437">
        <v>198</v>
      </c>
      <c r="J2437">
        <v>154</v>
      </c>
      <c r="K2437">
        <v>352</v>
      </c>
      <c r="L2437" s="8">
        <v>52011</v>
      </c>
      <c r="M2437" s="8">
        <v>52363</v>
      </c>
    </row>
    <row r="2438" spans="1:13" x14ac:dyDescent="0.25">
      <c r="A2438">
        <v>0</v>
      </c>
      <c r="B2438" s="40">
        <f t="shared" si="108"/>
        <v>43647</v>
      </c>
      <c r="C2438">
        <v>7</v>
      </c>
      <c r="D2438">
        <f t="shared" si="109"/>
        <v>2019</v>
      </c>
      <c r="E2438" t="s">
        <v>456</v>
      </c>
      <c r="F2438" t="s">
        <v>334</v>
      </c>
      <c r="G2438" t="s">
        <v>37</v>
      </c>
      <c r="H2438" t="s">
        <v>424</v>
      </c>
      <c r="I2438">
        <v>1</v>
      </c>
      <c r="J2438">
        <v>0</v>
      </c>
      <c r="K2438">
        <v>1</v>
      </c>
      <c r="L2438" s="8">
        <v>22462</v>
      </c>
      <c r="M2438" s="8">
        <v>22463</v>
      </c>
    </row>
    <row r="2439" spans="1:13" x14ac:dyDescent="0.25">
      <c r="A2439">
        <v>0</v>
      </c>
      <c r="B2439" s="40">
        <f t="shared" si="108"/>
        <v>43647</v>
      </c>
      <c r="C2439">
        <v>7</v>
      </c>
      <c r="D2439">
        <f t="shared" si="109"/>
        <v>2019</v>
      </c>
      <c r="E2439" t="s">
        <v>456</v>
      </c>
      <c r="F2439" t="s">
        <v>335</v>
      </c>
      <c r="G2439" t="s">
        <v>37</v>
      </c>
      <c r="H2439" t="s">
        <v>423</v>
      </c>
      <c r="I2439" s="8">
        <v>1728</v>
      </c>
      <c r="J2439">
        <v>971</v>
      </c>
      <c r="K2439" s="8">
        <v>2699</v>
      </c>
      <c r="L2439" s="8">
        <v>321532</v>
      </c>
      <c r="M2439" s="8">
        <v>324231</v>
      </c>
    </row>
    <row r="2440" spans="1:13" x14ac:dyDescent="0.25">
      <c r="A2440">
        <v>0</v>
      </c>
      <c r="B2440" s="40">
        <f t="shared" si="108"/>
        <v>43647</v>
      </c>
      <c r="C2440">
        <v>7</v>
      </c>
      <c r="D2440">
        <f t="shared" si="109"/>
        <v>2019</v>
      </c>
      <c r="E2440" t="s">
        <v>456</v>
      </c>
      <c r="F2440" t="s">
        <v>335</v>
      </c>
      <c r="G2440" t="s">
        <v>37</v>
      </c>
      <c r="H2440" t="s">
        <v>424</v>
      </c>
      <c r="I2440">
        <v>0</v>
      </c>
      <c r="J2440">
        <v>0</v>
      </c>
      <c r="K2440">
        <v>0</v>
      </c>
      <c r="L2440" s="8">
        <v>82839</v>
      </c>
      <c r="M2440" s="8">
        <v>82839</v>
      </c>
    </row>
    <row r="2441" spans="1:13" x14ac:dyDescent="0.25">
      <c r="A2441">
        <v>0</v>
      </c>
      <c r="B2441" s="40">
        <f t="shared" si="108"/>
        <v>43647</v>
      </c>
      <c r="C2441">
        <v>7</v>
      </c>
      <c r="D2441">
        <f t="shared" si="109"/>
        <v>2019</v>
      </c>
      <c r="E2441" t="s">
        <v>456</v>
      </c>
      <c r="F2441" t="s">
        <v>44</v>
      </c>
      <c r="G2441" t="s">
        <v>37</v>
      </c>
      <c r="H2441" t="s">
        <v>423</v>
      </c>
      <c r="I2441">
        <v>2</v>
      </c>
      <c r="J2441">
        <v>2</v>
      </c>
      <c r="K2441">
        <v>4</v>
      </c>
      <c r="L2441" s="8">
        <v>2491</v>
      </c>
      <c r="M2441" s="8">
        <v>2495</v>
      </c>
    </row>
    <row r="2442" spans="1:13" x14ac:dyDescent="0.25">
      <c r="A2442">
        <v>0</v>
      </c>
      <c r="B2442" s="40">
        <f t="shared" si="108"/>
        <v>43647</v>
      </c>
      <c r="C2442">
        <v>7</v>
      </c>
      <c r="D2442">
        <f t="shared" si="109"/>
        <v>2019</v>
      </c>
      <c r="E2442" t="s">
        <v>456</v>
      </c>
      <c r="F2442" t="s">
        <v>44</v>
      </c>
      <c r="G2442" t="s">
        <v>37</v>
      </c>
      <c r="H2442" t="s">
        <v>424</v>
      </c>
      <c r="I2442">
        <v>0</v>
      </c>
      <c r="J2442">
        <v>0</v>
      </c>
      <c r="K2442">
        <v>0</v>
      </c>
      <c r="L2442" s="8">
        <v>1602</v>
      </c>
      <c r="M2442" s="8">
        <v>1602</v>
      </c>
    </row>
    <row r="2443" spans="1:13" x14ac:dyDescent="0.25">
      <c r="A2443">
        <v>0</v>
      </c>
      <c r="B2443" s="40">
        <f t="shared" si="108"/>
        <v>43647</v>
      </c>
      <c r="C2443">
        <v>7</v>
      </c>
      <c r="D2443">
        <f t="shared" si="109"/>
        <v>2019</v>
      </c>
      <c r="E2443" t="s">
        <v>456</v>
      </c>
      <c r="F2443" t="s">
        <v>336</v>
      </c>
      <c r="G2443" t="s">
        <v>37</v>
      </c>
      <c r="H2443" t="s">
        <v>423</v>
      </c>
      <c r="I2443">
        <v>117</v>
      </c>
      <c r="J2443">
        <v>118</v>
      </c>
      <c r="K2443">
        <v>235</v>
      </c>
      <c r="L2443" s="8">
        <v>74435</v>
      </c>
      <c r="M2443" s="8">
        <v>74670</v>
      </c>
    </row>
    <row r="2444" spans="1:13" x14ac:dyDescent="0.25">
      <c r="A2444">
        <v>0</v>
      </c>
      <c r="B2444" s="40">
        <f t="shared" si="108"/>
        <v>43647</v>
      </c>
      <c r="C2444">
        <v>7</v>
      </c>
      <c r="D2444">
        <f t="shared" si="109"/>
        <v>2019</v>
      </c>
      <c r="E2444" t="s">
        <v>456</v>
      </c>
      <c r="F2444" t="s">
        <v>336</v>
      </c>
      <c r="G2444" t="s">
        <v>37</v>
      </c>
      <c r="H2444" t="s">
        <v>424</v>
      </c>
      <c r="I2444">
        <v>0</v>
      </c>
      <c r="J2444">
        <v>0</v>
      </c>
      <c r="K2444">
        <v>0</v>
      </c>
      <c r="L2444" s="8">
        <v>29657</v>
      </c>
      <c r="M2444" s="8">
        <v>29657</v>
      </c>
    </row>
    <row r="2445" spans="1:13" x14ac:dyDescent="0.25">
      <c r="A2445">
        <v>0</v>
      </c>
      <c r="B2445" s="40">
        <f t="shared" si="108"/>
        <v>43647</v>
      </c>
      <c r="C2445">
        <v>7</v>
      </c>
      <c r="D2445">
        <f t="shared" si="109"/>
        <v>2019</v>
      </c>
      <c r="E2445" t="s">
        <v>456</v>
      </c>
      <c r="F2445" t="s">
        <v>125</v>
      </c>
      <c r="G2445" t="s">
        <v>37</v>
      </c>
      <c r="H2445" t="s">
        <v>423</v>
      </c>
      <c r="I2445">
        <v>66</v>
      </c>
      <c r="J2445">
        <v>37</v>
      </c>
      <c r="K2445">
        <v>103</v>
      </c>
      <c r="L2445" s="8">
        <v>28785</v>
      </c>
      <c r="M2445" s="8">
        <v>28888</v>
      </c>
    </row>
    <row r="2446" spans="1:13" x14ac:dyDescent="0.25">
      <c r="A2446">
        <v>0</v>
      </c>
      <c r="B2446" s="40">
        <f t="shared" si="108"/>
        <v>43647</v>
      </c>
      <c r="C2446">
        <v>7</v>
      </c>
      <c r="D2446">
        <f t="shared" si="109"/>
        <v>2019</v>
      </c>
      <c r="E2446" t="s">
        <v>456</v>
      </c>
      <c r="F2446" t="s">
        <v>125</v>
      </c>
      <c r="G2446" t="s">
        <v>37</v>
      </c>
      <c r="H2446" t="s">
        <v>424</v>
      </c>
      <c r="I2446">
        <v>0</v>
      </c>
      <c r="J2446">
        <v>0</v>
      </c>
      <c r="K2446">
        <v>0</v>
      </c>
      <c r="L2446" s="8">
        <v>12646</v>
      </c>
      <c r="M2446" s="8">
        <v>12646</v>
      </c>
    </row>
    <row r="2447" spans="1:13" x14ac:dyDescent="0.25">
      <c r="A2447">
        <v>1</v>
      </c>
      <c r="B2447" s="40">
        <f t="shared" si="108"/>
        <v>43647</v>
      </c>
      <c r="C2447">
        <v>7</v>
      </c>
      <c r="D2447">
        <f t="shared" si="109"/>
        <v>2019</v>
      </c>
      <c r="E2447" t="s">
        <v>456</v>
      </c>
      <c r="F2447" t="s">
        <v>337</v>
      </c>
      <c r="G2447" t="s">
        <v>37</v>
      </c>
      <c r="H2447" t="s">
        <v>423</v>
      </c>
      <c r="I2447">
        <v>5</v>
      </c>
      <c r="J2447">
        <v>2</v>
      </c>
      <c r="K2447">
        <v>7</v>
      </c>
      <c r="L2447" s="8">
        <v>4648</v>
      </c>
      <c r="M2447" s="8">
        <v>4655</v>
      </c>
    </row>
    <row r="2448" spans="1:13" x14ac:dyDescent="0.25">
      <c r="A2448">
        <v>1</v>
      </c>
      <c r="B2448" s="40">
        <f t="shared" si="108"/>
        <v>43647</v>
      </c>
      <c r="C2448">
        <v>7</v>
      </c>
      <c r="D2448">
        <f t="shared" si="109"/>
        <v>2019</v>
      </c>
      <c r="E2448" t="s">
        <v>456</v>
      </c>
      <c r="F2448" t="s">
        <v>337</v>
      </c>
      <c r="G2448" t="s">
        <v>37</v>
      </c>
      <c r="H2448" t="s">
        <v>424</v>
      </c>
      <c r="I2448">
        <v>0</v>
      </c>
      <c r="J2448">
        <v>0</v>
      </c>
      <c r="K2448">
        <v>0</v>
      </c>
      <c r="L2448" s="8">
        <v>3770</v>
      </c>
      <c r="M2448" s="8">
        <v>3770</v>
      </c>
    </row>
    <row r="2449" spans="1:13" x14ac:dyDescent="0.25">
      <c r="A2449">
        <v>0</v>
      </c>
      <c r="B2449" s="40">
        <f t="shared" si="108"/>
        <v>43647</v>
      </c>
      <c r="C2449">
        <v>7</v>
      </c>
      <c r="D2449">
        <f t="shared" si="109"/>
        <v>2019</v>
      </c>
      <c r="E2449" t="s">
        <v>456</v>
      </c>
      <c r="F2449" t="s">
        <v>105</v>
      </c>
      <c r="G2449" t="s">
        <v>37</v>
      </c>
      <c r="H2449" t="s">
        <v>423</v>
      </c>
      <c r="I2449">
        <v>65</v>
      </c>
      <c r="J2449">
        <v>72</v>
      </c>
      <c r="K2449">
        <v>137</v>
      </c>
      <c r="L2449" s="8">
        <v>61517</v>
      </c>
      <c r="M2449" s="8">
        <v>61654</v>
      </c>
    </row>
    <row r="2450" spans="1:13" x14ac:dyDescent="0.25">
      <c r="A2450">
        <v>0</v>
      </c>
      <c r="B2450" s="40">
        <f t="shared" si="108"/>
        <v>43647</v>
      </c>
      <c r="C2450">
        <v>7</v>
      </c>
      <c r="D2450">
        <f t="shared" si="109"/>
        <v>2019</v>
      </c>
      <c r="E2450" t="s">
        <v>456</v>
      </c>
      <c r="F2450" t="s">
        <v>105</v>
      </c>
      <c r="G2450" t="s">
        <v>37</v>
      </c>
      <c r="H2450" t="s">
        <v>424</v>
      </c>
      <c r="I2450">
        <v>0</v>
      </c>
      <c r="J2450">
        <v>0</v>
      </c>
      <c r="K2450">
        <v>0</v>
      </c>
      <c r="L2450" s="8">
        <v>19981</v>
      </c>
      <c r="M2450" s="8">
        <v>19981</v>
      </c>
    </row>
    <row r="2451" spans="1:13" x14ac:dyDescent="0.25">
      <c r="A2451">
        <v>0</v>
      </c>
      <c r="B2451" s="40">
        <f t="shared" si="108"/>
        <v>43647</v>
      </c>
      <c r="C2451">
        <v>7</v>
      </c>
      <c r="D2451">
        <f t="shared" si="109"/>
        <v>2019</v>
      </c>
      <c r="E2451" t="s">
        <v>456</v>
      </c>
      <c r="F2451" t="s">
        <v>338</v>
      </c>
      <c r="G2451" t="s">
        <v>37</v>
      </c>
      <c r="H2451" t="s">
        <v>423</v>
      </c>
      <c r="I2451">
        <v>1</v>
      </c>
      <c r="J2451">
        <v>1</v>
      </c>
      <c r="K2451">
        <v>2</v>
      </c>
      <c r="L2451" s="8">
        <v>1356</v>
      </c>
      <c r="M2451" s="8">
        <v>1358</v>
      </c>
    </row>
    <row r="2452" spans="1:13" x14ac:dyDescent="0.25">
      <c r="A2452">
        <v>0</v>
      </c>
      <c r="B2452" s="40">
        <f t="shared" si="108"/>
        <v>43647</v>
      </c>
      <c r="C2452">
        <v>7</v>
      </c>
      <c r="D2452">
        <f t="shared" si="109"/>
        <v>2019</v>
      </c>
      <c r="E2452" t="s">
        <v>456</v>
      </c>
      <c r="F2452" t="s">
        <v>338</v>
      </c>
      <c r="G2452" t="s">
        <v>37</v>
      </c>
      <c r="H2452" t="s">
        <v>424</v>
      </c>
      <c r="I2452">
        <v>0</v>
      </c>
      <c r="J2452">
        <v>0</v>
      </c>
      <c r="K2452">
        <v>0</v>
      </c>
      <c r="L2452" s="8">
        <v>1008</v>
      </c>
      <c r="M2452" s="8">
        <v>1008</v>
      </c>
    </row>
    <row r="2453" spans="1:13" x14ac:dyDescent="0.25">
      <c r="A2453">
        <v>0</v>
      </c>
      <c r="B2453" s="40">
        <f t="shared" si="108"/>
        <v>43647</v>
      </c>
      <c r="C2453">
        <v>7</v>
      </c>
      <c r="D2453">
        <f t="shared" si="109"/>
        <v>2019</v>
      </c>
      <c r="E2453" t="s">
        <v>456</v>
      </c>
      <c r="F2453" t="s">
        <v>339</v>
      </c>
      <c r="G2453" t="s">
        <v>37</v>
      </c>
      <c r="H2453" t="s">
        <v>423</v>
      </c>
      <c r="I2453">
        <v>54</v>
      </c>
      <c r="J2453">
        <v>69</v>
      </c>
      <c r="K2453">
        <v>123</v>
      </c>
      <c r="L2453" s="8">
        <v>67257</v>
      </c>
      <c r="M2453" s="8">
        <v>67380</v>
      </c>
    </row>
    <row r="2454" spans="1:13" x14ac:dyDescent="0.25">
      <c r="A2454">
        <v>0</v>
      </c>
      <c r="B2454" s="40">
        <f t="shared" si="108"/>
        <v>43647</v>
      </c>
      <c r="C2454">
        <v>7</v>
      </c>
      <c r="D2454">
        <f t="shared" si="109"/>
        <v>2019</v>
      </c>
      <c r="E2454" t="s">
        <v>456</v>
      </c>
      <c r="F2454" t="s">
        <v>339</v>
      </c>
      <c r="G2454" t="s">
        <v>37</v>
      </c>
      <c r="H2454" t="s">
        <v>424</v>
      </c>
      <c r="I2454">
        <v>0</v>
      </c>
      <c r="J2454">
        <v>0</v>
      </c>
      <c r="K2454">
        <v>0</v>
      </c>
      <c r="L2454" s="8">
        <v>27818</v>
      </c>
      <c r="M2454" s="8">
        <v>27818</v>
      </c>
    </row>
    <row r="2455" spans="1:13" x14ac:dyDescent="0.25">
      <c r="A2455">
        <v>0</v>
      </c>
      <c r="B2455" s="40">
        <f t="shared" si="108"/>
        <v>43647</v>
      </c>
      <c r="C2455">
        <v>7</v>
      </c>
      <c r="D2455">
        <f t="shared" si="109"/>
        <v>2019</v>
      </c>
      <c r="E2455" t="s">
        <v>456</v>
      </c>
      <c r="F2455" t="s">
        <v>425</v>
      </c>
      <c r="G2455" t="s">
        <v>37</v>
      </c>
      <c r="H2455" t="s">
        <v>423</v>
      </c>
      <c r="I2455">
        <v>105</v>
      </c>
      <c r="J2455">
        <v>100</v>
      </c>
      <c r="K2455">
        <v>205</v>
      </c>
      <c r="L2455" s="8">
        <v>49448</v>
      </c>
      <c r="M2455" s="8">
        <v>49653</v>
      </c>
    </row>
    <row r="2456" spans="1:13" x14ac:dyDescent="0.25">
      <c r="A2456">
        <v>0</v>
      </c>
      <c r="B2456" s="40">
        <f t="shared" si="108"/>
        <v>43647</v>
      </c>
      <c r="C2456">
        <v>7</v>
      </c>
      <c r="D2456">
        <f t="shared" si="109"/>
        <v>2019</v>
      </c>
      <c r="E2456" t="s">
        <v>456</v>
      </c>
      <c r="F2456" t="s">
        <v>425</v>
      </c>
      <c r="G2456" t="s">
        <v>37</v>
      </c>
      <c r="H2456" t="s">
        <v>424</v>
      </c>
      <c r="I2456">
        <v>0</v>
      </c>
      <c r="J2456">
        <v>0</v>
      </c>
      <c r="K2456">
        <v>0</v>
      </c>
      <c r="L2456" s="8">
        <v>21252</v>
      </c>
      <c r="M2456" s="8">
        <v>21252</v>
      </c>
    </row>
    <row r="2457" spans="1:13" x14ac:dyDescent="0.25">
      <c r="A2457">
        <v>0</v>
      </c>
      <c r="B2457" s="40">
        <f t="shared" si="108"/>
        <v>43647</v>
      </c>
      <c r="C2457">
        <v>7</v>
      </c>
      <c r="D2457">
        <f t="shared" si="109"/>
        <v>2019</v>
      </c>
      <c r="E2457" t="s">
        <v>456</v>
      </c>
      <c r="F2457" t="s">
        <v>341</v>
      </c>
      <c r="G2457" t="s">
        <v>37</v>
      </c>
      <c r="H2457" t="s">
        <v>423</v>
      </c>
      <c r="I2457">
        <v>362</v>
      </c>
      <c r="J2457">
        <v>264</v>
      </c>
      <c r="K2457">
        <v>626</v>
      </c>
      <c r="L2457" s="8">
        <v>66152</v>
      </c>
      <c r="M2457" s="8">
        <v>66778</v>
      </c>
    </row>
    <row r="2458" spans="1:13" x14ac:dyDescent="0.25">
      <c r="A2458">
        <v>0</v>
      </c>
      <c r="B2458" s="40">
        <f t="shared" si="108"/>
        <v>43647</v>
      </c>
      <c r="C2458">
        <v>7</v>
      </c>
      <c r="D2458">
        <f t="shared" si="109"/>
        <v>2019</v>
      </c>
      <c r="E2458" t="s">
        <v>456</v>
      </c>
      <c r="F2458" t="s">
        <v>341</v>
      </c>
      <c r="G2458" t="s">
        <v>37</v>
      </c>
      <c r="H2458" t="s">
        <v>424</v>
      </c>
      <c r="I2458">
        <v>0</v>
      </c>
      <c r="J2458">
        <v>0</v>
      </c>
      <c r="K2458">
        <v>0</v>
      </c>
      <c r="L2458" s="8">
        <v>22153</v>
      </c>
      <c r="M2458" s="8">
        <v>22153</v>
      </c>
    </row>
    <row r="2459" spans="1:13" x14ac:dyDescent="0.25">
      <c r="A2459">
        <v>0</v>
      </c>
      <c r="B2459" s="40">
        <f t="shared" si="108"/>
        <v>43647</v>
      </c>
      <c r="C2459">
        <v>7</v>
      </c>
      <c r="D2459">
        <f t="shared" si="109"/>
        <v>2019</v>
      </c>
      <c r="E2459" t="s">
        <v>456</v>
      </c>
      <c r="F2459" t="s">
        <v>126</v>
      </c>
      <c r="G2459" t="s">
        <v>37</v>
      </c>
      <c r="H2459" t="s">
        <v>423</v>
      </c>
      <c r="I2459">
        <v>218</v>
      </c>
      <c r="J2459">
        <v>138</v>
      </c>
      <c r="K2459">
        <v>356</v>
      </c>
      <c r="L2459" s="8">
        <v>25781</v>
      </c>
      <c r="M2459" s="8">
        <v>26137</v>
      </c>
    </row>
    <row r="2460" spans="1:13" x14ac:dyDescent="0.25">
      <c r="A2460">
        <v>0</v>
      </c>
      <c r="B2460" s="40">
        <f t="shared" ref="B2460:B2523" si="110">DATE(D2460,C2460,1)</f>
        <v>43647</v>
      </c>
      <c r="C2460">
        <v>7</v>
      </c>
      <c r="D2460">
        <f t="shared" ref="D2460:D2523" si="111">VALUE(RIGHT(E2460,4))</f>
        <v>2019</v>
      </c>
      <c r="E2460" t="s">
        <v>456</v>
      </c>
      <c r="F2460" t="s">
        <v>126</v>
      </c>
      <c r="G2460" t="s">
        <v>37</v>
      </c>
      <c r="H2460" t="s">
        <v>424</v>
      </c>
      <c r="I2460">
        <v>0</v>
      </c>
      <c r="J2460">
        <v>0</v>
      </c>
      <c r="K2460">
        <v>0</v>
      </c>
      <c r="L2460" s="8">
        <v>10020</v>
      </c>
      <c r="M2460" s="8">
        <v>10020</v>
      </c>
    </row>
    <row r="2461" spans="1:13" x14ac:dyDescent="0.25">
      <c r="A2461">
        <v>0</v>
      </c>
      <c r="B2461" s="40">
        <f t="shared" si="110"/>
        <v>43647</v>
      </c>
      <c r="C2461">
        <v>7</v>
      </c>
      <c r="D2461">
        <f t="shared" si="111"/>
        <v>2019</v>
      </c>
      <c r="E2461" t="s">
        <v>456</v>
      </c>
      <c r="F2461" t="s">
        <v>342</v>
      </c>
      <c r="G2461" t="s">
        <v>37</v>
      </c>
      <c r="H2461" t="s">
        <v>423</v>
      </c>
      <c r="I2461" s="8">
        <v>20104</v>
      </c>
      <c r="J2461" s="8">
        <v>7291</v>
      </c>
      <c r="K2461" s="8">
        <v>27395</v>
      </c>
      <c r="L2461" s="8">
        <v>1403988</v>
      </c>
      <c r="M2461" s="8">
        <v>1431383</v>
      </c>
    </row>
    <row r="2462" spans="1:13" x14ac:dyDescent="0.25">
      <c r="A2462">
        <v>0</v>
      </c>
      <c r="B2462" s="40">
        <f t="shared" si="110"/>
        <v>43647</v>
      </c>
      <c r="C2462">
        <v>7</v>
      </c>
      <c r="D2462">
        <f t="shared" si="111"/>
        <v>2019</v>
      </c>
      <c r="E2462" t="s">
        <v>456</v>
      </c>
      <c r="F2462" t="s">
        <v>342</v>
      </c>
      <c r="G2462" t="s">
        <v>37</v>
      </c>
      <c r="H2462" t="s">
        <v>424</v>
      </c>
      <c r="I2462">
        <v>5</v>
      </c>
      <c r="J2462">
        <v>1</v>
      </c>
      <c r="K2462">
        <v>6</v>
      </c>
      <c r="L2462" s="8">
        <v>185086</v>
      </c>
      <c r="M2462" s="8">
        <v>185092</v>
      </c>
    </row>
    <row r="2463" spans="1:13" x14ac:dyDescent="0.25">
      <c r="A2463">
        <v>0</v>
      </c>
      <c r="B2463" s="40">
        <f t="shared" si="110"/>
        <v>43647</v>
      </c>
      <c r="C2463">
        <v>7</v>
      </c>
      <c r="D2463">
        <f t="shared" si="111"/>
        <v>2019</v>
      </c>
      <c r="E2463" t="s">
        <v>456</v>
      </c>
      <c r="F2463" t="s">
        <v>343</v>
      </c>
      <c r="G2463" t="s">
        <v>37</v>
      </c>
      <c r="H2463" t="s">
        <v>423</v>
      </c>
      <c r="I2463" s="8">
        <v>1202</v>
      </c>
      <c r="J2463">
        <v>660</v>
      </c>
      <c r="K2463" s="8">
        <v>1862</v>
      </c>
      <c r="L2463" s="8">
        <v>186725</v>
      </c>
      <c r="M2463" s="8">
        <v>188587</v>
      </c>
    </row>
    <row r="2464" spans="1:13" x14ac:dyDescent="0.25">
      <c r="A2464">
        <v>0</v>
      </c>
      <c r="B2464" s="40">
        <f t="shared" si="110"/>
        <v>43647</v>
      </c>
      <c r="C2464">
        <v>7</v>
      </c>
      <c r="D2464">
        <f t="shared" si="111"/>
        <v>2019</v>
      </c>
      <c r="E2464" t="s">
        <v>456</v>
      </c>
      <c r="F2464" t="s">
        <v>343</v>
      </c>
      <c r="G2464" t="s">
        <v>37</v>
      </c>
      <c r="H2464" t="s">
        <v>424</v>
      </c>
      <c r="I2464">
        <v>1</v>
      </c>
      <c r="J2464">
        <v>0</v>
      </c>
      <c r="K2464">
        <v>1</v>
      </c>
      <c r="L2464" s="8">
        <v>55704</v>
      </c>
      <c r="M2464" s="8">
        <v>55705</v>
      </c>
    </row>
    <row r="2465" spans="1:13" x14ac:dyDescent="0.25">
      <c r="A2465">
        <v>0</v>
      </c>
      <c r="B2465" s="40">
        <f t="shared" si="110"/>
        <v>43647</v>
      </c>
      <c r="C2465">
        <v>7</v>
      </c>
      <c r="D2465">
        <f t="shared" si="111"/>
        <v>2019</v>
      </c>
      <c r="E2465" t="s">
        <v>456</v>
      </c>
      <c r="F2465" t="s">
        <v>344</v>
      </c>
      <c r="G2465" t="s">
        <v>37</v>
      </c>
      <c r="H2465" t="s">
        <v>423</v>
      </c>
      <c r="I2465">
        <v>94</v>
      </c>
      <c r="J2465">
        <v>50</v>
      </c>
      <c r="K2465">
        <v>144</v>
      </c>
      <c r="L2465" s="8">
        <v>31019</v>
      </c>
      <c r="M2465" s="8">
        <v>31163</v>
      </c>
    </row>
    <row r="2466" spans="1:13" x14ac:dyDescent="0.25">
      <c r="A2466">
        <v>0</v>
      </c>
      <c r="B2466" s="40">
        <f t="shared" si="110"/>
        <v>43647</v>
      </c>
      <c r="C2466">
        <v>7</v>
      </c>
      <c r="D2466">
        <f t="shared" si="111"/>
        <v>2019</v>
      </c>
      <c r="E2466" t="s">
        <v>456</v>
      </c>
      <c r="F2466" t="s">
        <v>344</v>
      </c>
      <c r="G2466" t="s">
        <v>37</v>
      </c>
      <c r="H2466" t="s">
        <v>424</v>
      </c>
      <c r="I2466">
        <v>0</v>
      </c>
      <c r="J2466">
        <v>0</v>
      </c>
      <c r="K2466">
        <v>0</v>
      </c>
      <c r="L2466" s="8">
        <v>15194</v>
      </c>
      <c r="M2466" s="8">
        <v>15194</v>
      </c>
    </row>
    <row r="2467" spans="1:13" x14ac:dyDescent="0.25">
      <c r="A2467">
        <v>0</v>
      </c>
      <c r="B2467" s="40">
        <f t="shared" si="110"/>
        <v>43647</v>
      </c>
      <c r="C2467">
        <v>7</v>
      </c>
      <c r="D2467">
        <f t="shared" si="111"/>
        <v>2019</v>
      </c>
      <c r="E2467" t="s">
        <v>456</v>
      </c>
      <c r="F2467" t="s">
        <v>345</v>
      </c>
      <c r="G2467" t="s">
        <v>37</v>
      </c>
      <c r="H2467" t="s">
        <v>423</v>
      </c>
      <c r="I2467">
        <v>41</v>
      </c>
      <c r="J2467">
        <v>36</v>
      </c>
      <c r="K2467">
        <v>77</v>
      </c>
      <c r="L2467" s="8">
        <v>15983</v>
      </c>
      <c r="M2467" s="8">
        <v>16060</v>
      </c>
    </row>
    <row r="2468" spans="1:13" x14ac:dyDescent="0.25">
      <c r="A2468">
        <v>0</v>
      </c>
      <c r="B2468" s="40">
        <f t="shared" si="110"/>
        <v>43647</v>
      </c>
      <c r="C2468">
        <v>7</v>
      </c>
      <c r="D2468">
        <f t="shared" si="111"/>
        <v>2019</v>
      </c>
      <c r="E2468" t="s">
        <v>456</v>
      </c>
      <c r="F2468" t="s">
        <v>345</v>
      </c>
      <c r="G2468" t="s">
        <v>37</v>
      </c>
      <c r="H2468" t="s">
        <v>424</v>
      </c>
      <c r="I2468">
        <v>0</v>
      </c>
      <c r="J2468">
        <v>0</v>
      </c>
      <c r="K2468">
        <v>0</v>
      </c>
      <c r="L2468" s="8">
        <v>8560</v>
      </c>
      <c r="M2468" s="8">
        <v>8560</v>
      </c>
    </row>
    <row r="2469" spans="1:13" x14ac:dyDescent="0.25">
      <c r="A2469">
        <v>0</v>
      </c>
      <c r="B2469" s="40">
        <f t="shared" si="110"/>
        <v>43647</v>
      </c>
      <c r="C2469">
        <v>7</v>
      </c>
      <c r="D2469">
        <f t="shared" si="111"/>
        <v>2019</v>
      </c>
      <c r="E2469" t="s">
        <v>456</v>
      </c>
      <c r="F2469" t="s">
        <v>346</v>
      </c>
      <c r="G2469" t="s">
        <v>37</v>
      </c>
      <c r="H2469" t="s">
        <v>423</v>
      </c>
      <c r="I2469">
        <v>114</v>
      </c>
      <c r="J2469">
        <v>105</v>
      </c>
      <c r="K2469">
        <v>219</v>
      </c>
      <c r="L2469" s="8">
        <v>61207</v>
      </c>
      <c r="M2469" s="8">
        <v>61426</v>
      </c>
    </row>
    <row r="2470" spans="1:13" x14ac:dyDescent="0.25">
      <c r="A2470">
        <v>0</v>
      </c>
      <c r="B2470" s="40">
        <f t="shared" si="110"/>
        <v>43647</v>
      </c>
      <c r="C2470">
        <v>7</v>
      </c>
      <c r="D2470">
        <f t="shared" si="111"/>
        <v>2019</v>
      </c>
      <c r="E2470" t="s">
        <v>456</v>
      </c>
      <c r="F2470" t="s">
        <v>346</v>
      </c>
      <c r="G2470" t="s">
        <v>37</v>
      </c>
      <c r="H2470" t="s">
        <v>424</v>
      </c>
      <c r="I2470">
        <v>0</v>
      </c>
      <c r="J2470">
        <v>0</v>
      </c>
      <c r="K2470">
        <v>0</v>
      </c>
      <c r="L2470" s="8">
        <v>27028</v>
      </c>
      <c r="M2470" s="8">
        <v>27028</v>
      </c>
    </row>
    <row r="2471" spans="1:13" x14ac:dyDescent="0.25">
      <c r="A2471">
        <v>1</v>
      </c>
      <c r="B2471" s="40">
        <f t="shared" si="110"/>
        <v>43647</v>
      </c>
      <c r="C2471">
        <v>7</v>
      </c>
      <c r="D2471">
        <f t="shared" si="111"/>
        <v>2019</v>
      </c>
      <c r="E2471" t="s">
        <v>456</v>
      </c>
      <c r="F2471" t="s">
        <v>53</v>
      </c>
      <c r="G2471" t="s">
        <v>37</v>
      </c>
      <c r="H2471" t="s">
        <v>423</v>
      </c>
      <c r="I2471">
        <v>4</v>
      </c>
      <c r="J2471">
        <v>12</v>
      </c>
      <c r="K2471">
        <v>16</v>
      </c>
      <c r="L2471" s="8">
        <v>8160</v>
      </c>
      <c r="M2471" s="8">
        <v>8176</v>
      </c>
    </row>
    <row r="2472" spans="1:13" x14ac:dyDescent="0.25">
      <c r="A2472">
        <v>1</v>
      </c>
      <c r="B2472" s="40">
        <f t="shared" si="110"/>
        <v>43647</v>
      </c>
      <c r="C2472">
        <v>7</v>
      </c>
      <c r="D2472">
        <f t="shared" si="111"/>
        <v>2019</v>
      </c>
      <c r="E2472" t="s">
        <v>456</v>
      </c>
      <c r="F2472" t="s">
        <v>53</v>
      </c>
      <c r="G2472" t="s">
        <v>37</v>
      </c>
      <c r="H2472" t="s">
        <v>424</v>
      </c>
      <c r="I2472">
        <v>0</v>
      </c>
      <c r="J2472">
        <v>0</v>
      </c>
      <c r="K2472">
        <v>0</v>
      </c>
      <c r="L2472" s="8">
        <v>4872</v>
      </c>
      <c r="M2472" s="8">
        <v>4872</v>
      </c>
    </row>
    <row r="2473" spans="1:13" x14ac:dyDescent="0.25">
      <c r="A2473">
        <v>0</v>
      </c>
      <c r="B2473" s="40">
        <f t="shared" si="110"/>
        <v>43647</v>
      </c>
      <c r="C2473">
        <v>7</v>
      </c>
      <c r="D2473">
        <f t="shared" si="111"/>
        <v>2019</v>
      </c>
      <c r="E2473" t="s">
        <v>456</v>
      </c>
      <c r="F2473" t="s">
        <v>347</v>
      </c>
      <c r="G2473" t="s">
        <v>37</v>
      </c>
      <c r="H2473" t="s">
        <v>423</v>
      </c>
      <c r="I2473">
        <v>164</v>
      </c>
      <c r="J2473">
        <v>124</v>
      </c>
      <c r="K2473">
        <v>288</v>
      </c>
      <c r="L2473" s="8">
        <v>49007</v>
      </c>
      <c r="M2473" s="8">
        <v>49295</v>
      </c>
    </row>
    <row r="2474" spans="1:13" x14ac:dyDescent="0.25">
      <c r="A2474">
        <v>0</v>
      </c>
      <c r="B2474" s="40">
        <f t="shared" si="110"/>
        <v>43647</v>
      </c>
      <c r="C2474">
        <v>7</v>
      </c>
      <c r="D2474">
        <f t="shared" si="111"/>
        <v>2019</v>
      </c>
      <c r="E2474" t="s">
        <v>456</v>
      </c>
      <c r="F2474" t="s">
        <v>347</v>
      </c>
      <c r="G2474" t="s">
        <v>37</v>
      </c>
      <c r="H2474" t="s">
        <v>424</v>
      </c>
      <c r="I2474">
        <v>0</v>
      </c>
      <c r="J2474">
        <v>0</v>
      </c>
      <c r="K2474">
        <v>0</v>
      </c>
      <c r="L2474" s="8">
        <v>21369</v>
      </c>
      <c r="M2474" s="8">
        <v>21369</v>
      </c>
    </row>
    <row r="2475" spans="1:13" x14ac:dyDescent="0.25">
      <c r="A2475">
        <v>0</v>
      </c>
      <c r="B2475" s="40">
        <f t="shared" si="110"/>
        <v>43647</v>
      </c>
      <c r="C2475">
        <v>7</v>
      </c>
      <c r="D2475">
        <f t="shared" si="111"/>
        <v>2019</v>
      </c>
      <c r="E2475" t="s">
        <v>456</v>
      </c>
      <c r="F2475" t="s">
        <v>348</v>
      </c>
      <c r="G2475" t="s">
        <v>37</v>
      </c>
      <c r="H2475" t="s">
        <v>423</v>
      </c>
      <c r="I2475">
        <v>28</v>
      </c>
      <c r="J2475">
        <v>27</v>
      </c>
      <c r="K2475">
        <v>55</v>
      </c>
      <c r="L2475" s="8">
        <v>27288</v>
      </c>
      <c r="M2475" s="8">
        <v>27343</v>
      </c>
    </row>
    <row r="2476" spans="1:13" x14ac:dyDescent="0.25">
      <c r="A2476">
        <v>0</v>
      </c>
      <c r="B2476" s="40">
        <f t="shared" si="110"/>
        <v>43647</v>
      </c>
      <c r="C2476">
        <v>7</v>
      </c>
      <c r="D2476">
        <f t="shared" si="111"/>
        <v>2019</v>
      </c>
      <c r="E2476" t="s">
        <v>456</v>
      </c>
      <c r="F2476" t="s">
        <v>348</v>
      </c>
      <c r="G2476" t="s">
        <v>37</v>
      </c>
      <c r="H2476" t="s">
        <v>424</v>
      </c>
      <c r="I2476">
        <v>0</v>
      </c>
      <c r="J2476">
        <v>0</v>
      </c>
      <c r="K2476">
        <v>0</v>
      </c>
      <c r="L2476" s="8">
        <v>17385</v>
      </c>
      <c r="M2476" s="8">
        <v>17385</v>
      </c>
    </row>
    <row r="2477" spans="1:13" x14ac:dyDescent="0.25">
      <c r="A2477">
        <v>0</v>
      </c>
      <c r="B2477" s="40">
        <f t="shared" si="110"/>
        <v>43647</v>
      </c>
      <c r="C2477">
        <v>7</v>
      </c>
      <c r="D2477">
        <f t="shared" si="111"/>
        <v>2019</v>
      </c>
      <c r="E2477" t="s">
        <v>456</v>
      </c>
      <c r="F2477" t="s">
        <v>349</v>
      </c>
      <c r="G2477" t="s">
        <v>37</v>
      </c>
      <c r="H2477" t="s">
        <v>423</v>
      </c>
      <c r="I2477">
        <v>36</v>
      </c>
      <c r="J2477">
        <v>32</v>
      </c>
      <c r="K2477">
        <v>68</v>
      </c>
      <c r="L2477" s="8">
        <v>16511</v>
      </c>
      <c r="M2477" s="8">
        <v>16579</v>
      </c>
    </row>
    <row r="2478" spans="1:13" x14ac:dyDescent="0.25">
      <c r="A2478">
        <v>0</v>
      </c>
      <c r="B2478" s="40">
        <f t="shared" si="110"/>
        <v>43647</v>
      </c>
      <c r="C2478">
        <v>7</v>
      </c>
      <c r="D2478">
        <f t="shared" si="111"/>
        <v>2019</v>
      </c>
      <c r="E2478" t="s">
        <v>456</v>
      </c>
      <c r="F2478" t="s">
        <v>349</v>
      </c>
      <c r="G2478" t="s">
        <v>37</v>
      </c>
      <c r="H2478" t="s">
        <v>424</v>
      </c>
      <c r="I2478">
        <v>0</v>
      </c>
      <c r="J2478">
        <v>0</v>
      </c>
      <c r="K2478">
        <v>0</v>
      </c>
      <c r="L2478" s="8">
        <v>7985</v>
      </c>
      <c r="M2478" s="8">
        <v>7985</v>
      </c>
    </row>
    <row r="2479" spans="1:13" x14ac:dyDescent="0.25">
      <c r="A2479">
        <v>0</v>
      </c>
      <c r="B2479" s="40">
        <f t="shared" si="110"/>
        <v>43647</v>
      </c>
      <c r="C2479">
        <v>7</v>
      </c>
      <c r="D2479">
        <f t="shared" si="111"/>
        <v>2019</v>
      </c>
      <c r="E2479" t="s">
        <v>456</v>
      </c>
      <c r="F2479" t="s">
        <v>426</v>
      </c>
      <c r="G2479" t="s">
        <v>37</v>
      </c>
      <c r="H2479" t="s">
        <v>423</v>
      </c>
      <c r="I2479">
        <v>4</v>
      </c>
      <c r="J2479">
        <v>6</v>
      </c>
      <c r="K2479">
        <v>10</v>
      </c>
      <c r="L2479" s="8">
        <v>9891</v>
      </c>
      <c r="M2479" s="8">
        <v>9901</v>
      </c>
    </row>
    <row r="2480" spans="1:13" x14ac:dyDescent="0.25">
      <c r="A2480">
        <v>0</v>
      </c>
      <c r="B2480" s="40">
        <f t="shared" si="110"/>
        <v>43647</v>
      </c>
      <c r="C2480">
        <v>7</v>
      </c>
      <c r="D2480">
        <f t="shared" si="111"/>
        <v>2019</v>
      </c>
      <c r="E2480" t="s">
        <v>456</v>
      </c>
      <c r="F2480" t="s">
        <v>426</v>
      </c>
      <c r="G2480" t="s">
        <v>37</v>
      </c>
      <c r="H2480" t="s">
        <v>424</v>
      </c>
      <c r="I2480">
        <v>0</v>
      </c>
      <c r="J2480">
        <v>0</v>
      </c>
      <c r="K2480">
        <v>0</v>
      </c>
      <c r="L2480" s="8">
        <v>5977</v>
      </c>
      <c r="M2480" s="8">
        <v>5977</v>
      </c>
    </row>
    <row r="2481" spans="1:13" x14ac:dyDescent="0.25">
      <c r="A2481">
        <v>0</v>
      </c>
      <c r="B2481" s="40">
        <f t="shared" si="110"/>
        <v>43647</v>
      </c>
      <c r="C2481">
        <v>7</v>
      </c>
      <c r="D2481">
        <f t="shared" si="111"/>
        <v>2019</v>
      </c>
      <c r="E2481" t="s">
        <v>456</v>
      </c>
      <c r="F2481" t="s">
        <v>350</v>
      </c>
      <c r="G2481" t="s">
        <v>37</v>
      </c>
      <c r="H2481" t="s">
        <v>423</v>
      </c>
      <c r="I2481" s="8">
        <v>2140</v>
      </c>
      <c r="J2481" s="8">
        <v>1669</v>
      </c>
      <c r="K2481" s="8">
        <v>3809</v>
      </c>
      <c r="L2481" s="8">
        <v>562461</v>
      </c>
      <c r="M2481" s="8">
        <v>566270</v>
      </c>
    </row>
    <row r="2482" spans="1:13" x14ac:dyDescent="0.25">
      <c r="A2482">
        <v>0</v>
      </c>
      <c r="B2482" s="40">
        <f t="shared" si="110"/>
        <v>43647</v>
      </c>
      <c r="C2482">
        <v>7</v>
      </c>
      <c r="D2482">
        <f t="shared" si="111"/>
        <v>2019</v>
      </c>
      <c r="E2482" t="s">
        <v>456</v>
      </c>
      <c r="F2482" t="s">
        <v>350</v>
      </c>
      <c r="G2482" t="s">
        <v>37</v>
      </c>
      <c r="H2482" t="s">
        <v>424</v>
      </c>
      <c r="I2482">
        <v>0</v>
      </c>
      <c r="J2482">
        <v>0</v>
      </c>
      <c r="K2482">
        <v>0</v>
      </c>
      <c r="L2482" s="8">
        <v>145274</v>
      </c>
      <c r="M2482" s="8">
        <v>145274</v>
      </c>
    </row>
    <row r="2483" spans="1:13" x14ac:dyDescent="0.25">
      <c r="A2483">
        <v>0</v>
      </c>
      <c r="B2483" s="40">
        <f t="shared" si="110"/>
        <v>43647</v>
      </c>
      <c r="C2483">
        <v>7</v>
      </c>
      <c r="D2483">
        <f t="shared" si="111"/>
        <v>2019</v>
      </c>
      <c r="E2483" t="s">
        <v>456</v>
      </c>
      <c r="F2483" t="s">
        <v>41</v>
      </c>
      <c r="G2483" t="s">
        <v>37</v>
      </c>
      <c r="H2483" t="s">
        <v>423</v>
      </c>
      <c r="I2483">
        <v>235</v>
      </c>
      <c r="J2483">
        <v>76</v>
      </c>
      <c r="K2483">
        <v>311</v>
      </c>
      <c r="L2483" s="8">
        <v>14904</v>
      </c>
      <c r="M2483" s="8">
        <v>15215</v>
      </c>
    </row>
    <row r="2484" spans="1:13" x14ac:dyDescent="0.25">
      <c r="A2484">
        <v>0</v>
      </c>
      <c r="B2484" s="40">
        <f t="shared" si="110"/>
        <v>43647</v>
      </c>
      <c r="C2484">
        <v>7</v>
      </c>
      <c r="D2484">
        <f t="shared" si="111"/>
        <v>2019</v>
      </c>
      <c r="E2484" t="s">
        <v>456</v>
      </c>
      <c r="F2484" t="s">
        <v>41</v>
      </c>
      <c r="G2484" t="s">
        <v>37</v>
      </c>
      <c r="H2484" t="s">
        <v>424</v>
      </c>
      <c r="I2484">
        <v>0</v>
      </c>
      <c r="J2484">
        <v>0</v>
      </c>
      <c r="K2484">
        <v>0</v>
      </c>
      <c r="L2484" s="8">
        <v>6084</v>
      </c>
      <c r="M2484" s="8">
        <v>6084</v>
      </c>
    </row>
    <row r="2485" spans="1:13" x14ac:dyDescent="0.25">
      <c r="A2485">
        <v>0</v>
      </c>
      <c r="B2485" s="40">
        <f t="shared" si="110"/>
        <v>43647</v>
      </c>
      <c r="C2485">
        <v>7</v>
      </c>
      <c r="D2485">
        <f t="shared" si="111"/>
        <v>2019</v>
      </c>
      <c r="E2485" t="s">
        <v>456</v>
      </c>
      <c r="F2485" t="s">
        <v>351</v>
      </c>
      <c r="G2485" t="s">
        <v>37</v>
      </c>
      <c r="H2485" t="s">
        <v>423</v>
      </c>
      <c r="I2485">
        <v>356</v>
      </c>
      <c r="J2485">
        <v>232</v>
      </c>
      <c r="K2485">
        <v>588</v>
      </c>
      <c r="L2485" s="8">
        <v>94674</v>
      </c>
      <c r="M2485" s="8">
        <v>95262</v>
      </c>
    </row>
    <row r="2486" spans="1:13" x14ac:dyDescent="0.25">
      <c r="A2486">
        <v>0</v>
      </c>
      <c r="B2486" s="40">
        <f t="shared" si="110"/>
        <v>43647</v>
      </c>
      <c r="C2486">
        <v>7</v>
      </c>
      <c r="D2486">
        <f t="shared" si="111"/>
        <v>2019</v>
      </c>
      <c r="E2486" t="s">
        <v>456</v>
      </c>
      <c r="F2486" t="s">
        <v>351</v>
      </c>
      <c r="G2486" t="s">
        <v>37</v>
      </c>
      <c r="H2486" t="s">
        <v>424</v>
      </c>
      <c r="I2486">
        <v>1</v>
      </c>
      <c r="J2486">
        <v>0</v>
      </c>
      <c r="K2486">
        <v>1</v>
      </c>
      <c r="L2486" s="8">
        <v>33532</v>
      </c>
      <c r="M2486" s="8">
        <v>33533</v>
      </c>
    </row>
    <row r="2487" spans="1:13" x14ac:dyDescent="0.25">
      <c r="A2487">
        <v>0</v>
      </c>
      <c r="B2487" s="40">
        <f t="shared" si="110"/>
        <v>43647</v>
      </c>
      <c r="C2487">
        <v>7</v>
      </c>
      <c r="D2487">
        <f t="shared" si="111"/>
        <v>2019</v>
      </c>
      <c r="E2487" t="s">
        <v>456</v>
      </c>
      <c r="F2487" t="s">
        <v>352</v>
      </c>
      <c r="G2487" t="s">
        <v>37</v>
      </c>
      <c r="H2487" t="s">
        <v>423</v>
      </c>
      <c r="I2487">
        <v>28</v>
      </c>
      <c r="J2487">
        <v>20</v>
      </c>
      <c r="K2487">
        <v>48</v>
      </c>
      <c r="L2487" s="8">
        <v>8980</v>
      </c>
      <c r="M2487" s="8">
        <v>9028</v>
      </c>
    </row>
    <row r="2488" spans="1:13" x14ac:dyDescent="0.25">
      <c r="A2488">
        <v>0</v>
      </c>
      <c r="B2488" s="40">
        <f t="shared" si="110"/>
        <v>43647</v>
      </c>
      <c r="C2488">
        <v>7</v>
      </c>
      <c r="D2488">
        <f t="shared" si="111"/>
        <v>2019</v>
      </c>
      <c r="E2488" t="s">
        <v>456</v>
      </c>
      <c r="F2488" t="s">
        <v>352</v>
      </c>
      <c r="G2488" t="s">
        <v>37</v>
      </c>
      <c r="H2488" t="s">
        <v>424</v>
      </c>
      <c r="I2488">
        <v>0</v>
      </c>
      <c r="J2488">
        <v>0</v>
      </c>
      <c r="K2488">
        <v>0</v>
      </c>
      <c r="L2488" s="8">
        <v>4220</v>
      </c>
      <c r="M2488" s="8">
        <v>4220</v>
      </c>
    </row>
    <row r="2489" spans="1:13" x14ac:dyDescent="0.25">
      <c r="A2489">
        <v>0</v>
      </c>
      <c r="B2489" s="40">
        <f t="shared" si="110"/>
        <v>43647</v>
      </c>
      <c r="C2489">
        <v>7</v>
      </c>
      <c r="D2489">
        <f t="shared" si="111"/>
        <v>2019</v>
      </c>
      <c r="E2489" t="s">
        <v>456</v>
      </c>
      <c r="F2489" t="s">
        <v>146</v>
      </c>
      <c r="G2489" t="s">
        <v>37</v>
      </c>
      <c r="H2489" t="s">
        <v>423</v>
      </c>
      <c r="I2489" s="8">
        <v>3745</v>
      </c>
      <c r="J2489" s="8">
        <v>1742</v>
      </c>
      <c r="K2489" s="8">
        <v>5487</v>
      </c>
      <c r="L2489" s="8">
        <v>545231</v>
      </c>
      <c r="M2489" s="8">
        <v>550718</v>
      </c>
    </row>
    <row r="2490" spans="1:13" x14ac:dyDescent="0.25">
      <c r="A2490">
        <v>0</v>
      </c>
      <c r="B2490" s="40">
        <f t="shared" si="110"/>
        <v>43647</v>
      </c>
      <c r="C2490">
        <v>7</v>
      </c>
      <c r="D2490">
        <f t="shared" si="111"/>
        <v>2019</v>
      </c>
      <c r="E2490" t="s">
        <v>456</v>
      </c>
      <c r="F2490" t="s">
        <v>146</v>
      </c>
      <c r="G2490" t="s">
        <v>37</v>
      </c>
      <c r="H2490" t="s">
        <v>424</v>
      </c>
      <c r="I2490">
        <v>0</v>
      </c>
      <c r="J2490">
        <v>0</v>
      </c>
      <c r="K2490">
        <v>0</v>
      </c>
      <c r="L2490" s="8">
        <v>126314</v>
      </c>
      <c r="M2490" s="8">
        <v>126314</v>
      </c>
    </row>
    <row r="2491" spans="1:13" x14ac:dyDescent="0.25">
      <c r="A2491">
        <v>1</v>
      </c>
      <c r="B2491" s="40">
        <f t="shared" si="110"/>
        <v>43647</v>
      </c>
      <c r="C2491">
        <v>7</v>
      </c>
      <c r="D2491">
        <f t="shared" si="111"/>
        <v>2019</v>
      </c>
      <c r="E2491" t="s">
        <v>456</v>
      </c>
      <c r="F2491" t="s">
        <v>42</v>
      </c>
      <c r="G2491" t="s">
        <v>37</v>
      </c>
      <c r="H2491" t="s">
        <v>423</v>
      </c>
      <c r="I2491">
        <v>618</v>
      </c>
      <c r="J2491">
        <v>473</v>
      </c>
      <c r="K2491" s="8">
        <v>1091</v>
      </c>
      <c r="L2491" s="8">
        <v>322517</v>
      </c>
      <c r="M2491" s="8">
        <v>323608</v>
      </c>
    </row>
    <row r="2492" spans="1:13" x14ac:dyDescent="0.25">
      <c r="A2492">
        <v>1</v>
      </c>
      <c r="B2492" s="40">
        <f t="shared" si="110"/>
        <v>43647</v>
      </c>
      <c r="C2492">
        <v>7</v>
      </c>
      <c r="D2492">
        <f t="shared" si="111"/>
        <v>2019</v>
      </c>
      <c r="E2492" t="s">
        <v>456</v>
      </c>
      <c r="F2492" t="s">
        <v>42</v>
      </c>
      <c r="G2492" t="s">
        <v>37</v>
      </c>
      <c r="H2492" t="s">
        <v>424</v>
      </c>
      <c r="I2492">
        <v>1</v>
      </c>
      <c r="J2492">
        <v>0</v>
      </c>
      <c r="K2492">
        <v>1</v>
      </c>
      <c r="L2492" s="8">
        <v>98910</v>
      </c>
      <c r="M2492" s="8">
        <v>98911</v>
      </c>
    </row>
    <row r="2493" spans="1:13" x14ac:dyDescent="0.25">
      <c r="A2493">
        <v>1</v>
      </c>
      <c r="B2493" s="40">
        <f t="shared" si="110"/>
        <v>43647</v>
      </c>
      <c r="C2493">
        <v>7</v>
      </c>
      <c r="D2493">
        <f t="shared" si="111"/>
        <v>2019</v>
      </c>
      <c r="E2493" t="s">
        <v>456</v>
      </c>
      <c r="F2493" t="s">
        <v>353</v>
      </c>
      <c r="G2493" t="s">
        <v>37</v>
      </c>
      <c r="H2493" t="s">
        <v>423</v>
      </c>
      <c r="I2493">
        <v>22</v>
      </c>
      <c r="J2493">
        <v>37</v>
      </c>
      <c r="K2493">
        <v>59</v>
      </c>
      <c r="L2493" s="8">
        <v>32559</v>
      </c>
      <c r="M2493" s="8">
        <v>32618</v>
      </c>
    </row>
    <row r="2494" spans="1:13" x14ac:dyDescent="0.25">
      <c r="A2494">
        <v>1</v>
      </c>
      <c r="B2494" s="40">
        <f t="shared" si="110"/>
        <v>43647</v>
      </c>
      <c r="C2494">
        <v>7</v>
      </c>
      <c r="D2494">
        <f t="shared" si="111"/>
        <v>2019</v>
      </c>
      <c r="E2494" t="s">
        <v>456</v>
      </c>
      <c r="F2494" t="s">
        <v>353</v>
      </c>
      <c r="G2494" t="s">
        <v>37</v>
      </c>
      <c r="H2494" t="s">
        <v>424</v>
      </c>
      <c r="I2494">
        <v>0</v>
      </c>
      <c r="J2494">
        <v>0</v>
      </c>
      <c r="K2494">
        <v>0</v>
      </c>
      <c r="L2494" s="8">
        <v>19494</v>
      </c>
      <c r="M2494" s="8">
        <v>19494</v>
      </c>
    </row>
    <row r="2495" spans="1:13" x14ac:dyDescent="0.25">
      <c r="A2495">
        <v>0</v>
      </c>
      <c r="B2495" s="40">
        <f t="shared" si="110"/>
        <v>43647</v>
      </c>
      <c r="C2495">
        <v>7</v>
      </c>
      <c r="D2495">
        <f t="shared" si="111"/>
        <v>2019</v>
      </c>
      <c r="E2495" t="s">
        <v>456</v>
      </c>
      <c r="F2495" t="s">
        <v>354</v>
      </c>
      <c r="G2495" t="s">
        <v>37</v>
      </c>
      <c r="H2495" t="s">
        <v>423</v>
      </c>
      <c r="I2495" s="8">
        <v>1026</v>
      </c>
      <c r="J2495">
        <v>707</v>
      </c>
      <c r="K2495" s="8">
        <v>1733</v>
      </c>
      <c r="L2495" s="8">
        <v>203018</v>
      </c>
      <c r="M2495" s="8">
        <v>204751</v>
      </c>
    </row>
    <row r="2496" spans="1:13" x14ac:dyDescent="0.25">
      <c r="A2496">
        <v>0</v>
      </c>
      <c r="B2496" s="40">
        <f t="shared" si="110"/>
        <v>43647</v>
      </c>
      <c r="C2496">
        <v>7</v>
      </c>
      <c r="D2496">
        <f t="shared" si="111"/>
        <v>2019</v>
      </c>
      <c r="E2496" t="s">
        <v>456</v>
      </c>
      <c r="F2496" t="s">
        <v>354</v>
      </c>
      <c r="G2496" t="s">
        <v>37</v>
      </c>
      <c r="H2496" t="s">
        <v>424</v>
      </c>
      <c r="I2496">
        <v>0</v>
      </c>
      <c r="J2496">
        <v>0</v>
      </c>
      <c r="K2496">
        <v>0</v>
      </c>
      <c r="L2496" s="8">
        <v>56959</v>
      </c>
      <c r="M2496" s="8">
        <v>56959</v>
      </c>
    </row>
    <row r="2497" spans="1:13" x14ac:dyDescent="0.25">
      <c r="A2497">
        <v>0</v>
      </c>
      <c r="B2497" s="40">
        <f t="shared" si="110"/>
        <v>43647</v>
      </c>
      <c r="C2497">
        <v>7</v>
      </c>
      <c r="D2497">
        <f t="shared" si="111"/>
        <v>2019</v>
      </c>
      <c r="E2497" t="s">
        <v>456</v>
      </c>
      <c r="F2497" t="s">
        <v>355</v>
      </c>
      <c r="G2497" t="s">
        <v>37</v>
      </c>
      <c r="H2497" t="s">
        <v>423</v>
      </c>
      <c r="I2497">
        <v>2</v>
      </c>
      <c r="J2497">
        <v>4</v>
      </c>
      <c r="K2497">
        <v>6</v>
      </c>
      <c r="L2497" s="8">
        <v>3115</v>
      </c>
      <c r="M2497" s="8">
        <v>3121</v>
      </c>
    </row>
    <row r="2498" spans="1:13" x14ac:dyDescent="0.25">
      <c r="A2498">
        <v>0</v>
      </c>
      <c r="B2498" s="40">
        <f t="shared" si="110"/>
        <v>43647</v>
      </c>
      <c r="C2498">
        <v>7</v>
      </c>
      <c r="D2498">
        <f t="shared" si="111"/>
        <v>2019</v>
      </c>
      <c r="E2498" t="s">
        <v>456</v>
      </c>
      <c r="F2498" t="s">
        <v>355</v>
      </c>
      <c r="G2498" t="s">
        <v>37</v>
      </c>
      <c r="H2498" t="s">
        <v>424</v>
      </c>
      <c r="I2498">
        <v>0</v>
      </c>
      <c r="J2498">
        <v>0</v>
      </c>
      <c r="K2498">
        <v>0</v>
      </c>
      <c r="L2498" s="8">
        <v>1828</v>
      </c>
      <c r="M2498" s="8">
        <v>1828</v>
      </c>
    </row>
    <row r="2499" spans="1:13" x14ac:dyDescent="0.25">
      <c r="A2499">
        <v>0</v>
      </c>
      <c r="B2499" s="40">
        <f t="shared" si="110"/>
        <v>43647</v>
      </c>
      <c r="C2499">
        <v>7</v>
      </c>
      <c r="D2499">
        <f t="shared" si="111"/>
        <v>2019</v>
      </c>
      <c r="E2499" t="s">
        <v>456</v>
      </c>
      <c r="F2499" t="s">
        <v>59</v>
      </c>
      <c r="G2499" t="s">
        <v>37</v>
      </c>
      <c r="H2499" t="s">
        <v>423</v>
      </c>
      <c r="I2499">
        <v>56</v>
      </c>
      <c r="J2499">
        <v>59</v>
      </c>
      <c r="K2499">
        <v>115</v>
      </c>
      <c r="L2499" s="8">
        <v>37024</v>
      </c>
      <c r="M2499" s="8">
        <v>37139</v>
      </c>
    </row>
    <row r="2500" spans="1:13" x14ac:dyDescent="0.25">
      <c r="A2500">
        <v>0</v>
      </c>
      <c r="B2500" s="40">
        <f t="shared" si="110"/>
        <v>43647</v>
      </c>
      <c r="C2500">
        <v>7</v>
      </c>
      <c r="D2500">
        <f t="shared" si="111"/>
        <v>2019</v>
      </c>
      <c r="E2500" t="s">
        <v>456</v>
      </c>
      <c r="F2500" t="s">
        <v>59</v>
      </c>
      <c r="G2500" t="s">
        <v>37</v>
      </c>
      <c r="H2500" t="s">
        <v>424</v>
      </c>
      <c r="I2500">
        <v>0</v>
      </c>
      <c r="J2500">
        <v>0</v>
      </c>
      <c r="K2500">
        <v>0</v>
      </c>
      <c r="L2500" s="8">
        <v>14003</v>
      </c>
      <c r="M2500" s="8">
        <v>14003</v>
      </c>
    </row>
    <row r="2501" spans="1:13" x14ac:dyDescent="0.25">
      <c r="A2501">
        <v>0</v>
      </c>
      <c r="B2501" s="40">
        <f t="shared" si="110"/>
        <v>43647</v>
      </c>
      <c r="C2501">
        <v>7</v>
      </c>
      <c r="D2501">
        <f t="shared" si="111"/>
        <v>2019</v>
      </c>
      <c r="E2501" t="s">
        <v>456</v>
      </c>
      <c r="F2501" t="s">
        <v>356</v>
      </c>
      <c r="G2501" t="s">
        <v>37</v>
      </c>
      <c r="H2501" t="s">
        <v>423</v>
      </c>
      <c r="I2501">
        <v>947</v>
      </c>
      <c r="J2501">
        <v>451</v>
      </c>
      <c r="K2501" s="8">
        <v>1398</v>
      </c>
      <c r="L2501" s="8">
        <v>153766</v>
      </c>
      <c r="M2501" s="8">
        <v>155164</v>
      </c>
    </row>
    <row r="2502" spans="1:13" x14ac:dyDescent="0.25">
      <c r="A2502">
        <v>0</v>
      </c>
      <c r="B2502" s="40">
        <f t="shared" si="110"/>
        <v>43647</v>
      </c>
      <c r="C2502">
        <v>7</v>
      </c>
      <c r="D2502">
        <f t="shared" si="111"/>
        <v>2019</v>
      </c>
      <c r="E2502" t="s">
        <v>456</v>
      </c>
      <c r="F2502" t="s">
        <v>356</v>
      </c>
      <c r="G2502" t="s">
        <v>37</v>
      </c>
      <c r="H2502" t="s">
        <v>424</v>
      </c>
      <c r="I2502">
        <v>2</v>
      </c>
      <c r="J2502">
        <v>0</v>
      </c>
      <c r="K2502">
        <v>2</v>
      </c>
      <c r="L2502" s="8">
        <v>43952</v>
      </c>
      <c r="M2502" s="8">
        <v>43954</v>
      </c>
    </row>
    <row r="2503" spans="1:13" x14ac:dyDescent="0.25">
      <c r="A2503">
        <v>1</v>
      </c>
      <c r="B2503" s="40">
        <f t="shared" si="110"/>
        <v>43647</v>
      </c>
      <c r="C2503">
        <v>7</v>
      </c>
      <c r="D2503">
        <f t="shared" si="111"/>
        <v>2019</v>
      </c>
      <c r="E2503" t="s">
        <v>456</v>
      </c>
      <c r="F2503" t="s">
        <v>357</v>
      </c>
      <c r="G2503" t="s">
        <v>37</v>
      </c>
      <c r="H2503" t="s">
        <v>423</v>
      </c>
      <c r="I2503">
        <v>32</v>
      </c>
      <c r="J2503">
        <v>50</v>
      </c>
      <c r="K2503">
        <v>82</v>
      </c>
      <c r="L2503" s="8">
        <v>23153</v>
      </c>
      <c r="M2503" s="8">
        <v>23235</v>
      </c>
    </row>
    <row r="2504" spans="1:13" x14ac:dyDescent="0.25">
      <c r="A2504">
        <v>1</v>
      </c>
      <c r="B2504" s="40">
        <f t="shared" si="110"/>
        <v>43647</v>
      </c>
      <c r="C2504">
        <v>7</v>
      </c>
      <c r="D2504">
        <f t="shared" si="111"/>
        <v>2019</v>
      </c>
      <c r="E2504" t="s">
        <v>456</v>
      </c>
      <c r="F2504" t="s">
        <v>357</v>
      </c>
      <c r="G2504" t="s">
        <v>37</v>
      </c>
      <c r="H2504" t="s">
        <v>424</v>
      </c>
      <c r="I2504">
        <v>0</v>
      </c>
      <c r="J2504">
        <v>0</v>
      </c>
      <c r="K2504">
        <v>0</v>
      </c>
      <c r="L2504" s="8">
        <v>8855</v>
      </c>
      <c r="M2504" s="8">
        <v>8855</v>
      </c>
    </row>
    <row r="2505" spans="1:13" x14ac:dyDescent="0.25">
      <c r="A2505">
        <v>0</v>
      </c>
      <c r="B2505" s="40">
        <f t="shared" si="110"/>
        <v>43647</v>
      </c>
      <c r="C2505">
        <v>7</v>
      </c>
      <c r="D2505">
        <f t="shared" si="111"/>
        <v>2019</v>
      </c>
      <c r="E2505" t="s">
        <v>456</v>
      </c>
      <c r="F2505" t="s">
        <v>56</v>
      </c>
      <c r="G2505" t="s">
        <v>37</v>
      </c>
      <c r="H2505" t="s">
        <v>423</v>
      </c>
      <c r="I2505">
        <v>126</v>
      </c>
      <c r="J2505">
        <v>117</v>
      </c>
      <c r="K2505">
        <v>243</v>
      </c>
      <c r="L2505" s="8">
        <v>169356</v>
      </c>
      <c r="M2505" s="8">
        <v>169599</v>
      </c>
    </row>
    <row r="2506" spans="1:13" x14ac:dyDescent="0.25">
      <c r="A2506">
        <v>0</v>
      </c>
      <c r="B2506" s="40">
        <f t="shared" si="110"/>
        <v>43647</v>
      </c>
      <c r="C2506">
        <v>7</v>
      </c>
      <c r="D2506">
        <f t="shared" si="111"/>
        <v>2019</v>
      </c>
      <c r="E2506" t="s">
        <v>456</v>
      </c>
      <c r="F2506" t="s">
        <v>56</v>
      </c>
      <c r="G2506" t="s">
        <v>37</v>
      </c>
      <c r="H2506" t="s">
        <v>424</v>
      </c>
      <c r="I2506">
        <v>0</v>
      </c>
      <c r="J2506">
        <v>0</v>
      </c>
      <c r="K2506">
        <v>0</v>
      </c>
      <c r="L2506" s="8">
        <v>61318</v>
      </c>
      <c r="M2506" s="8">
        <v>61318</v>
      </c>
    </row>
    <row r="2507" spans="1:13" x14ac:dyDescent="0.25">
      <c r="A2507">
        <v>0</v>
      </c>
      <c r="B2507" s="40">
        <f t="shared" si="110"/>
        <v>43556</v>
      </c>
      <c r="C2507">
        <v>4</v>
      </c>
      <c r="D2507">
        <f t="shared" si="111"/>
        <v>2019</v>
      </c>
      <c r="E2507" t="s">
        <v>457</v>
      </c>
      <c r="F2507" t="s">
        <v>422</v>
      </c>
      <c r="G2507" t="s">
        <v>37</v>
      </c>
      <c r="H2507" t="s">
        <v>423</v>
      </c>
      <c r="I2507">
        <v>0</v>
      </c>
      <c r="J2507">
        <v>0</v>
      </c>
      <c r="K2507">
        <v>0</v>
      </c>
      <c r="L2507">
        <v>2</v>
      </c>
      <c r="M2507">
        <v>2</v>
      </c>
    </row>
    <row r="2508" spans="1:13" x14ac:dyDescent="0.25">
      <c r="A2508">
        <v>0</v>
      </c>
      <c r="B2508" s="40">
        <f t="shared" si="110"/>
        <v>43556</v>
      </c>
      <c r="C2508">
        <v>4</v>
      </c>
      <c r="D2508">
        <f t="shared" si="111"/>
        <v>2019</v>
      </c>
      <c r="E2508" t="s">
        <v>457</v>
      </c>
      <c r="F2508" t="s">
        <v>422</v>
      </c>
      <c r="G2508" t="s">
        <v>37</v>
      </c>
      <c r="H2508" t="s">
        <v>424</v>
      </c>
      <c r="I2508">
        <v>0</v>
      </c>
      <c r="J2508">
        <v>0</v>
      </c>
      <c r="K2508">
        <v>0</v>
      </c>
      <c r="L2508">
        <v>2</v>
      </c>
      <c r="M2508">
        <v>2</v>
      </c>
    </row>
    <row r="2509" spans="1:13" x14ac:dyDescent="0.25">
      <c r="A2509">
        <v>1</v>
      </c>
      <c r="B2509" s="40">
        <f t="shared" si="110"/>
        <v>43556</v>
      </c>
      <c r="C2509">
        <v>4</v>
      </c>
      <c r="D2509">
        <f t="shared" si="111"/>
        <v>2019</v>
      </c>
      <c r="E2509" t="s">
        <v>457</v>
      </c>
      <c r="F2509" t="s">
        <v>331</v>
      </c>
      <c r="G2509" t="s">
        <v>37</v>
      </c>
      <c r="H2509" t="s">
        <v>423</v>
      </c>
      <c r="I2509">
        <v>6</v>
      </c>
      <c r="J2509">
        <v>4</v>
      </c>
      <c r="K2509">
        <v>10</v>
      </c>
      <c r="L2509" s="8">
        <v>13115</v>
      </c>
      <c r="M2509" s="8">
        <v>13125</v>
      </c>
    </row>
    <row r="2510" spans="1:13" x14ac:dyDescent="0.25">
      <c r="A2510">
        <v>1</v>
      </c>
      <c r="B2510" s="40">
        <f t="shared" si="110"/>
        <v>43556</v>
      </c>
      <c r="C2510">
        <v>4</v>
      </c>
      <c r="D2510">
        <f t="shared" si="111"/>
        <v>2019</v>
      </c>
      <c r="E2510" t="s">
        <v>457</v>
      </c>
      <c r="F2510" t="s">
        <v>331</v>
      </c>
      <c r="G2510" t="s">
        <v>37</v>
      </c>
      <c r="H2510" t="s">
        <v>424</v>
      </c>
      <c r="I2510">
        <v>0</v>
      </c>
      <c r="J2510">
        <v>0</v>
      </c>
      <c r="K2510">
        <v>0</v>
      </c>
      <c r="L2510" s="8">
        <v>5339</v>
      </c>
      <c r="M2510" s="8">
        <v>5339</v>
      </c>
    </row>
    <row r="2511" spans="1:13" x14ac:dyDescent="0.25">
      <c r="A2511">
        <v>1</v>
      </c>
      <c r="B2511" s="40">
        <f t="shared" si="110"/>
        <v>43556</v>
      </c>
      <c r="C2511">
        <v>4</v>
      </c>
      <c r="D2511">
        <f t="shared" si="111"/>
        <v>2019</v>
      </c>
      <c r="E2511" t="s">
        <v>457</v>
      </c>
      <c r="F2511" t="s">
        <v>332</v>
      </c>
      <c r="G2511" t="s">
        <v>37</v>
      </c>
      <c r="H2511" t="s">
        <v>423</v>
      </c>
      <c r="I2511">
        <v>11</v>
      </c>
      <c r="J2511">
        <v>8</v>
      </c>
      <c r="K2511">
        <v>19</v>
      </c>
      <c r="L2511" s="8">
        <v>13044</v>
      </c>
      <c r="M2511" s="8">
        <v>13063</v>
      </c>
    </row>
    <row r="2512" spans="1:13" x14ac:dyDescent="0.25">
      <c r="A2512">
        <v>1</v>
      </c>
      <c r="B2512" s="40">
        <f t="shared" si="110"/>
        <v>43556</v>
      </c>
      <c r="C2512">
        <v>4</v>
      </c>
      <c r="D2512">
        <f t="shared" si="111"/>
        <v>2019</v>
      </c>
      <c r="E2512" t="s">
        <v>457</v>
      </c>
      <c r="F2512" t="s">
        <v>332</v>
      </c>
      <c r="G2512" t="s">
        <v>37</v>
      </c>
      <c r="H2512" t="s">
        <v>424</v>
      </c>
      <c r="I2512">
        <v>0</v>
      </c>
      <c r="J2512">
        <v>0</v>
      </c>
      <c r="K2512">
        <v>0</v>
      </c>
      <c r="L2512" s="8">
        <v>6934</v>
      </c>
      <c r="M2512" s="8">
        <v>6934</v>
      </c>
    </row>
    <row r="2513" spans="1:13" x14ac:dyDescent="0.25">
      <c r="A2513">
        <v>0</v>
      </c>
      <c r="B2513" s="40">
        <f t="shared" si="110"/>
        <v>43556</v>
      </c>
      <c r="C2513">
        <v>4</v>
      </c>
      <c r="D2513">
        <f t="shared" si="111"/>
        <v>2019</v>
      </c>
      <c r="E2513" t="s">
        <v>457</v>
      </c>
      <c r="F2513" t="s">
        <v>333</v>
      </c>
      <c r="G2513" t="s">
        <v>37</v>
      </c>
      <c r="H2513" t="s">
        <v>423</v>
      </c>
      <c r="I2513">
        <v>294</v>
      </c>
      <c r="J2513">
        <v>299</v>
      </c>
      <c r="K2513">
        <v>593</v>
      </c>
      <c r="L2513" s="8">
        <v>137241</v>
      </c>
      <c r="M2513" s="8">
        <v>137834</v>
      </c>
    </row>
    <row r="2514" spans="1:13" x14ac:dyDescent="0.25">
      <c r="A2514">
        <v>0</v>
      </c>
      <c r="B2514" s="40">
        <f t="shared" si="110"/>
        <v>43556</v>
      </c>
      <c r="C2514">
        <v>4</v>
      </c>
      <c r="D2514">
        <f t="shared" si="111"/>
        <v>2019</v>
      </c>
      <c r="E2514" t="s">
        <v>457</v>
      </c>
      <c r="F2514" t="s">
        <v>333</v>
      </c>
      <c r="G2514" t="s">
        <v>37</v>
      </c>
      <c r="H2514" t="s">
        <v>424</v>
      </c>
      <c r="I2514">
        <v>0</v>
      </c>
      <c r="J2514">
        <v>0</v>
      </c>
      <c r="K2514">
        <v>0</v>
      </c>
      <c r="L2514" s="8">
        <v>43380</v>
      </c>
      <c r="M2514" s="8">
        <v>43380</v>
      </c>
    </row>
    <row r="2515" spans="1:13" x14ac:dyDescent="0.25">
      <c r="A2515">
        <v>0</v>
      </c>
      <c r="B2515" s="40">
        <f t="shared" si="110"/>
        <v>43556</v>
      </c>
      <c r="C2515">
        <v>4</v>
      </c>
      <c r="D2515">
        <f t="shared" si="111"/>
        <v>2019</v>
      </c>
      <c r="E2515" t="s">
        <v>457</v>
      </c>
      <c r="F2515" t="s">
        <v>119</v>
      </c>
      <c r="G2515" t="s">
        <v>37</v>
      </c>
      <c r="H2515" t="s">
        <v>423</v>
      </c>
      <c r="I2515">
        <v>187</v>
      </c>
      <c r="J2515">
        <v>78</v>
      </c>
      <c r="K2515">
        <v>265</v>
      </c>
      <c r="L2515" s="8">
        <v>56130</v>
      </c>
      <c r="M2515" s="8">
        <v>56395</v>
      </c>
    </row>
    <row r="2516" spans="1:13" x14ac:dyDescent="0.25">
      <c r="A2516">
        <v>0</v>
      </c>
      <c r="B2516" s="40">
        <f t="shared" si="110"/>
        <v>43556</v>
      </c>
      <c r="C2516">
        <v>4</v>
      </c>
      <c r="D2516">
        <f t="shared" si="111"/>
        <v>2019</v>
      </c>
      <c r="E2516" t="s">
        <v>457</v>
      </c>
      <c r="F2516" t="s">
        <v>119</v>
      </c>
      <c r="G2516" t="s">
        <v>37</v>
      </c>
      <c r="H2516" t="s">
        <v>424</v>
      </c>
      <c r="I2516">
        <v>0</v>
      </c>
      <c r="J2516">
        <v>0</v>
      </c>
      <c r="K2516">
        <v>0</v>
      </c>
      <c r="L2516" s="8">
        <v>23061</v>
      </c>
      <c r="M2516" s="8">
        <v>23061</v>
      </c>
    </row>
    <row r="2517" spans="1:13" x14ac:dyDescent="0.25">
      <c r="A2517">
        <v>0</v>
      </c>
      <c r="B2517" s="40">
        <f t="shared" si="110"/>
        <v>43556</v>
      </c>
      <c r="C2517">
        <v>4</v>
      </c>
      <c r="D2517">
        <f t="shared" si="111"/>
        <v>2019</v>
      </c>
      <c r="E2517" t="s">
        <v>457</v>
      </c>
      <c r="F2517" t="s">
        <v>334</v>
      </c>
      <c r="G2517" t="s">
        <v>37</v>
      </c>
      <c r="H2517" t="s">
        <v>423</v>
      </c>
      <c r="I2517">
        <v>207</v>
      </c>
      <c r="J2517">
        <v>154</v>
      </c>
      <c r="K2517">
        <v>361</v>
      </c>
      <c r="L2517" s="8">
        <v>52048</v>
      </c>
      <c r="M2517" s="8">
        <v>52409</v>
      </c>
    </row>
    <row r="2518" spans="1:13" x14ac:dyDescent="0.25">
      <c r="A2518">
        <v>0</v>
      </c>
      <c r="B2518" s="40">
        <f t="shared" si="110"/>
        <v>43556</v>
      </c>
      <c r="C2518">
        <v>4</v>
      </c>
      <c r="D2518">
        <f t="shared" si="111"/>
        <v>2019</v>
      </c>
      <c r="E2518" t="s">
        <v>457</v>
      </c>
      <c r="F2518" t="s">
        <v>334</v>
      </c>
      <c r="G2518" t="s">
        <v>37</v>
      </c>
      <c r="H2518" t="s">
        <v>424</v>
      </c>
      <c r="I2518">
        <v>1</v>
      </c>
      <c r="J2518">
        <v>0</v>
      </c>
      <c r="K2518">
        <v>1</v>
      </c>
      <c r="L2518" s="8">
        <v>22466</v>
      </c>
      <c r="M2518" s="8">
        <v>22467</v>
      </c>
    </row>
    <row r="2519" spans="1:13" x14ac:dyDescent="0.25">
      <c r="A2519">
        <v>0</v>
      </c>
      <c r="B2519" s="40">
        <f t="shared" si="110"/>
        <v>43556</v>
      </c>
      <c r="C2519">
        <v>4</v>
      </c>
      <c r="D2519">
        <f t="shared" si="111"/>
        <v>2019</v>
      </c>
      <c r="E2519" t="s">
        <v>457</v>
      </c>
      <c r="F2519" t="s">
        <v>335</v>
      </c>
      <c r="G2519" t="s">
        <v>37</v>
      </c>
      <c r="H2519" t="s">
        <v>423</v>
      </c>
      <c r="I2519" s="8">
        <v>1787</v>
      </c>
      <c r="J2519">
        <v>988</v>
      </c>
      <c r="K2519" s="8">
        <v>2775</v>
      </c>
      <c r="L2519" s="8">
        <v>322130</v>
      </c>
      <c r="M2519" s="8">
        <v>324905</v>
      </c>
    </row>
    <row r="2520" spans="1:13" x14ac:dyDescent="0.25">
      <c r="A2520">
        <v>0</v>
      </c>
      <c r="B2520" s="40">
        <f t="shared" si="110"/>
        <v>43556</v>
      </c>
      <c r="C2520">
        <v>4</v>
      </c>
      <c r="D2520">
        <f t="shared" si="111"/>
        <v>2019</v>
      </c>
      <c r="E2520" t="s">
        <v>457</v>
      </c>
      <c r="F2520" t="s">
        <v>335</v>
      </c>
      <c r="G2520" t="s">
        <v>37</v>
      </c>
      <c r="H2520" t="s">
        <v>424</v>
      </c>
      <c r="I2520">
        <v>0</v>
      </c>
      <c r="J2520">
        <v>0</v>
      </c>
      <c r="K2520">
        <v>0</v>
      </c>
      <c r="L2520" s="8">
        <v>83035</v>
      </c>
      <c r="M2520" s="8">
        <v>83035</v>
      </c>
    </row>
    <row r="2521" spans="1:13" x14ac:dyDescent="0.25">
      <c r="A2521">
        <v>0</v>
      </c>
      <c r="B2521" s="40">
        <f t="shared" si="110"/>
        <v>43556</v>
      </c>
      <c r="C2521">
        <v>4</v>
      </c>
      <c r="D2521">
        <f t="shared" si="111"/>
        <v>2019</v>
      </c>
      <c r="E2521" t="s">
        <v>457</v>
      </c>
      <c r="F2521" t="s">
        <v>44</v>
      </c>
      <c r="G2521" t="s">
        <v>37</v>
      </c>
      <c r="H2521" t="s">
        <v>423</v>
      </c>
      <c r="I2521">
        <v>2</v>
      </c>
      <c r="J2521">
        <v>2</v>
      </c>
      <c r="K2521">
        <v>4</v>
      </c>
      <c r="L2521" s="8">
        <v>2490</v>
      </c>
      <c r="M2521" s="8">
        <v>2494</v>
      </c>
    </row>
    <row r="2522" spans="1:13" x14ac:dyDescent="0.25">
      <c r="A2522">
        <v>0</v>
      </c>
      <c r="B2522" s="40">
        <f t="shared" si="110"/>
        <v>43556</v>
      </c>
      <c r="C2522">
        <v>4</v>
      </c>
      <c r="D2522">
        <f t="shared" si="111"/>
        <v>2019</v>
      </c>
      <c r="E2522" t="s">
        <v>457</v>
      </c>
      <c r="F2522" t="s">
        <v>44</v>
      </c>
      <c r="G2522" t="s">
        <v>37</v>
      </c>
      <c r="H2522" t="s">
        <v>424</v>
      </c>
      <c r="I2522">
        <v>0</v>
      </c>
      <c r="J2522">
        <v>0</v>
      </c>
      <c r="K2522">
        <v>0</v>
      </c>
      <c r="L2522" s="8">
        <v>1604</v>
      </c>
      <c r="M2522" s="8">
        <v>1604</v>
      </c>
    </row>
    <row r="2523" spans="1:13" x14ac:dyDescent="0.25">
      <c r="A2523">
        <v>0</v>
      </c>
      <c r="B2523" s="40">
        <f t="shared" si="110"/>
        <v>43556</v>
      </c>
      <c r="C2523">
        <v>4</v>
      </c>
      <c r="D2523">
        <f t="shared" si="111"/>
        <v>2019</v>
      </c>
      <c r="E2523" t="s">
        <v>457</v>
      </c>
      <c r="F2523" t="s">
        <v>336</v>
      </c>
      <c r="G2523" t="s">
        <v>37</v>
      </c>
      <c r="H2523" t="s">
        <v>423</v>
      </c>
      <c r="I2523">
        <v>118</v>
      </c>
      <c r="J2523">
        <v>119</v>
      </c>
      <c r="K2523">
        <v>237</v>
      </c>
      <c r="L2523" s="8">
        <v>74524</v>
      </c>
      <c r="M2523" s="8">
        <v>74761</v>
      </c>
    </row>
    <row r="2524" spans="1:13" x14ac:dyDescent="0.25">
      <c r="A2524">
        <v>0</v>
      </c>
      <c r="B2524" s="40">
        <f t="shared" ref="B2524:B2587" si="112">DATE(D2524,C2524,1)</f>
        <v>43556</v>
      </c>
      <c r="C2524">
        <v>4</v>
      </c>
      <c r="D2524">
        <f t="shared" ref="D2524:D2587" si="113">VALUE(RIGHT(E2524,4))</f>
        <v>2019</v>
      </c>
      <c r="E2524" t="s">
        <v>457</v>
      </c>
      <c r="F2524" t="s">
        <v>336</v>
      </c>
      <c r="G2524" t="s">
        <v>37</v>
      </c>
      <c r="H2524" t="s">
        <v>424</v>
      </c>
      <c r="I2524">
        <v>0</v>
      </c>
      <c r="J2524">
        <v>0</v>
      </c>
      <c r="K2524">
        <v>0</v>
      </c>
      <c r="L2524" s="8">
        <v>29657</v>
      </c>
      <c r="M2524" s="8">
        <v>29657</v>
      </c>
    </row>
    <row r="2525" spans="1:13" x14ac:dyDescent="0.25">
      <c r="A2525">
        <v>0</v>
      </c>
      <c r="B2525" s="40">
        <f t="shared" si="112"/>
        <v>43556</v>
      </c>
      <c r="C2525">
        <v>4</v>
      </c>
      <c r="D2525">
        <f t="shared" si="113"/>
        <v>2019</v>
      </c>
      <c r="E2525" t="s">
        <v>457</v>
      </c>
      <c r="F2525" t="s">
        <v>125</v>
      </c>
      <c r="G2525" t="s">
        <v>37</v>
      </c>
      <c r="H2525" t="s">
        <v>423</v>
      </c>
      <c r="I2525">
        <v>68</v>
      </c>
      <c r="J2525">
        <v>36</v>
      </c>
      <c r="K2525">
        <v>104</v>
      </c>
      <c r="L2525" s="8">
        <v>28868</v>
      </c>
      <c r="M2525" s="8">
        <v>28972</v>
      </c>
    </row>
    <row r="2526" spans="1:13" x14ac:dyDescent="0.25">
      <c r="A2526">
        <v>0</v>
      </c>
      <c r="B2526" s="40">
        <f t="shared" si="112"/>
        <v>43556</v>
      </c>
      <c r="C2526">
        <v>4</v>
      </c>
      <c r="D2526">
        <f t="shared" si="113"/>
        <v>2019</v>
      </c>
      <c r="E2526" t="s">
        <v>457</v>
      </c>
      <c r="F2526" t="s">
        <v>125</v>
      </c>
      <c r="G2526" t="s">
        <v>37</v>
      </c>
      <c r="H2526" t="s">
        <v>424</v>
      </c>
      <c r="I2526">
        <v>0</v>
      </c>
      <c r="J2526">
        <v>0</v>
      </c>
      <c r="K2526">
        <v>0</v>
      </c>
      <c r="L2526" s="8">
        <v>12665</v>
      </c>
      <c r="M2526" s="8">
        <v>12665</v>
      </c>
    </row>
    <row r="2527" spans="1:13" x14ac:dyDescent="0.25">
      <c r="A2527">
        <v>1</v>
      </c>
      <c r="B2527" s="40">
        <f t="shared" si="112"/>
        <v>43556</v>
      </c>
      <c r="C2527">
        <v>4</v>
      </c>
      <c r="D2527">
        <f t="shared" si="113"/>
        <v>2019</v>
      </c>
      <c r="E2527" t="s">
        <v>457</v>
      </c>
      <c r="F2527" t="s">
        <v>337</v>
      </c>
      <c r="G2527" t="s">
        <v>37</v>
      </c>
      <c r="H2527" t="s">
        <v>423</v>
      </c>
      <c r="I2527">
        <v>5</v>
      </c>
      <c r="J2527">
        <v>2</v>
      </c>
      <c r="K2527">
        <v>7</v>
      </c>
      <c r="L2527" s="8">
        <v>4653</v>
      </c>
      <c r="M2527" s="8">
        <v>4660</v>
      </c>
    </row>
    <row r="2528" spans="1:13" x14ac:dyDescent="0.25">
      <c r="A2528">
        <v>1</v>
      </c>
      <c r="B2528" s="40">
        <f t="shared" si="112"/>
        <v>43556</v>
      </c>
      <c r="C2528">
        <v>4</v>
      </c>
      <c r="D2528">
        <f t="shared" si="113"/>
        <v>2019</v>
      </c>
      <c r="E2528" t="s">
        <v>457</v>
      </c>
      <c r="F2528" t="s">
        <v>337</v>
      </c>
      <c r="G2528" t="s">
        <v>37</v>
      </c>
      <c r="H2528" t="s">
        <v>424</v>
      </c>
      <c r="I2528">
        <v>0</v>
      </c>
      <c r="J2528">
        <v>0</v>
      </c>
      <c r="K2528">
        <v>0</v>
      </c>
      <c r="L2528" s="8">
        <v>3772</v>
      </c>
      <c r="M2528" s="8">
        <v>3772</v>
      </c>
    </row>
    <row r="2529" spans="1:13" x14ac:dyDescent="0.25">
      <c r="A2529">
        <v>0</v>
      </c>
      <c r="B2529" s="40">
        <f t="shared" si="112"/>
        <v>43556</v>
      </c>
      <c r="C2529">
        <v>4</v>
      </c>
      <c r="D2529">
        <f t="shared" si="113"/>
        <v>2019</v>
      </c>
      <c r="E2529" t="s">
        <v>457</v>
      </c>
      <c r="F2529" t="s">
        <v>105</v>
      </c>
      <c r="G2529" t="s">
        <v>37</v>
      </c>
      <c r="H2529" t="s">
        <v>423</v>
      </c>
      <c r="I2529">
        <v>63</v>
      </c>
      <c r="J2529">
        <v>73</v>
      </c>
      <c r="K2529">
        <v>136</v>
      </c>
      <c r="L2529" s="8">
        <v>61579</v>
      </c>
      <c r="M2529" s="8">
        <v>61715</v>
      </c>
    </row>
    <row r="2530" spans="1:13" x14ac:dyDescent="0.25">
      <c r="A2530">
        <v>0</v>
      </c>
      <c r="B2530" s="40">
        <f t="shared" si="112"/>
        <v>43556</v>
      </c>
      <c r="C2530">
        <v>4</v>
      </c>
      <c r="D2530">
        <f t="shared" si="113"/>
        <v>2019</v>
      </c>
      <c r="E2530" t="s">
        <v>457</v>
      </c>
      <c r="F2530" t="s">
        <v>105</v>
      </c>
      <c r="G2530" t="s">
        <v>37</v>
      </c>
      <c r="H2530" t="s">
        <v>424</v>
      </c>
      <c r="I2530">
        <v>0</v>
      </c>
      <c r="J2530">
        <v>0</v>
      </c>
      <c r="K2530">
        <v>0</v>
      </c>
      <c r="L2530" s="8">
        <v>20084</v>
      </c>
      <c r="M2530" s="8">
        <v>20084</v>
      </c>
    </row>
    <row r="2531" spans="1:13" x14ac:dyDescent="0.25">
      <c r="A2531">
        <v>0</v>
      </c>
      <c r="B2531" s="40">
        <f t="shared" si="112"/>
        <v>43556</v>
      </c>
      <c r="C2531">
        <v>4</v>
      </c>
      <c r="D2531">
        <f t="shared" si="113"/>
        <v>2019</v>
      </c>
      <c r="E2531" t="s">
        <v>457</v>
      </c>
      <c r="F2531" t="s">
        <v>338</v>
      </c>
      <c r="G2531" t="s">
        <v>37</v>
      </c>
      <c r="H2531" t="s">
        <v>423</v>
      </c>
      <c r="I2531">
        <v>0</v>
      </c>
      <c r="J2531">
        <v>1</v>
      </c>
      <c r="K2531">
        <v>1</v>
      </c>
      <c r="L2531" s="8">
        <v>1357</v>
      </c>
      <c r="M2531" s="8">
        <v>1358</v>
      </c>
    </row>
    <row r="2532" spans="1:13" x14ac:dyDescent="0.25">
      <c r="A2532">
        <v>0</v>
      </c>
      <c r="B2532" s="40">
        <f t="shared" si="112"/>
        <v>43556</v>
      </c>
      <c r="C2532">
        <v>4</v>
      </c>
      <c r="D2532">
        <f t="shared" si="113"/>
        <v>2019</v>
      </c>
      <c r="E2532" t="s">
        <v>457</v>
      </c>
      <c r="F2532" t="s">
        <v>338</v>
      </c>
      <c r="G2532" t="s">
        <v>37</v>
      </c>
      <c r="H2532" t="s">
        <v>424</v>
      </c>
      <c r="I2532">
        <v>0</v>
      </c>
      <c r="J2532">
        <v>0</v>
      </c>
      <c r="K2532">
        <v>0</v>
      </c>
      <c r="L2532" s="8">
        <v>1009</v>
      </c>
      <c r="M2532" s="8">
        <v>1009</v>
      </c>
    </row>
    <row r="2533" spans="1:13" x14ac:dyDescent="0.25">
      <c r="A2533">
        <v>0</v>
      </c>
      <c r="B2533" s="40">
        <f t="shared" si="112"/>
        <v>43556</v>
      </c>
      <c r="C2533">
        <v>4</v>
      </c>
      <c r="D2533">
        <f t="shared" si="113"/>
        <v>2019</v>
      </c>
      <c r="E2533" t="s">
        <v>457</v>
      </c>
      <c r="F2533" t="s">
        <v>339</v>
      </c>
      <c r="G2533" t="s">
        <v>37</v>
      </c>
      <c r="H2533" t="s">
        <v>423</v>
      </c>
      <c r="I2533">
        <v>56</v>
      </c>
      <c r="J2533">
        <v>68</v>
      </c>
      <c r="K2533">
        <v>124</v>
      </c>
      <c r="L2533" s="8">
        <v>67340</v>
      </c>
      <c r="M2533" s="8">
        <v>67464</v>
      </c>
    </row>
    <row r="2534" spans="1:13" x14ac:dyDescent="0.25">
      <c r="A2534">
        <v>0</v>
      </c>
      <c r="B2534" s="40">
        <f t="shared" si="112"/>
        <v>43556</v>
      </c>
      <c r="C2534">
        <v>4</v>
      </c>
      <c r="D2534">
        <f t="shared" si="113"/>
        <v>2019</v>
      </c>
      <c r="E2534" t="s">
        <v>457</v>
      </c>
      <c r="F2534" t="s">
        <v>339</v>
      </c>
      <c r="G2534" t="s">
        <v>37</v>
      </c>
      <c r="H2534" t="s">
        <v>424</v>
      </c>
      <c r="I2534">
        <v>0</v>
      </c>
      <c r="J2534">
        <v>0</v>
      </c>
      <c r="K2534">
        <v>0</v>
      </c>
      <c r="L2534" s="8">
        <v>27841</v>
      </c>
      <c r="M2534" s="8">
        <v>27841</v>
      </c>
    </row>
    <row r="2535" spans="1:13" x14ac:dyDescent="0.25">
      <c r="A2535">
        <v>0</v>
      </c>
      <c r="B2535" s="40">
        <f t="shared" si="112"/>
        <v>43556</v>
      </c>
      <c r="C2535">
        <v>4</v>
      </c>
      <c r="D2535">
        <f t="shared" si="113"/>
        <v>2019</v>
      </c>
      <c r="E2535" t="s">
        <v>457</v>
      </c>
      <c r="F2535" t="s">
        <v>425</v>
      </c>
      <c r="G2535" t="s">
        <v>37</v>
      </c>
      <c r="H2535" t="s">
        <v>423</v>
      </c>
      <c r="I2535">
        <v>110</v>
      </c>
      <c r="J2535">
        <v>98</v>
      </c>
      <c r="K2535">
        <v>208</v>
      </c>
      <c r="L2535" s="8">
        <v>49547</v>
      </c>
      <c r="M2535" s="8">
        <v>49755</v>
      </c>
    </row>
    <row r="2536" spans="1:13" x14ac:dyDescent="0.25">
      <c r="A2536">
        <v>0</v>
      </c>
      <c r="B2536" s="40">
        <f t="shared" si="112"/>
        <v>43556</v>
      </c>
      <c r="C2536">
        <v>4</v>
      </c>
      <c r="D2536">
        <f t="shared" si="113"/>
        <v>2019</v>
      </c>
      <c r="E2536" t="s">
        <v>457</v>
      </c>
      <c r="F2536" t="s">
        <v>425</v>
      </c>
      <c r="G2536" t="s">
        <v>37</v>
      </c>
      <c r="H2536" t="s">
        <v>424</v>
      </c>
      <c r="I2536">
        <v>0</v>
      </c>
      <c r="J2536">
        <v>0</v>
      </c>
      <c r="K2536">
        <v>0</v>
      </c>
      <c r="L2536" s="8">
        <v>21266</v>
      </c>
      <c r="M2536" s="8">
        <v>21266</v>
      </c>
    </row>
    <row r="2537" spans="1:13" x14ac:dyDescent="0.25">
      <c r="A2537">
        <v>0</v>
      </c>
      <c r="B2537" s="40">
        <f t="shared" si="112"/>
        <v>43556</v>
      </c>
      <c r="C2537">
        <v>4</v>
      </c>
      <c r="D2537">
        <f t="shared" si="113"/>
        <v>2019</v>
      </c>
      <c r="E2537" t="s">
        <v>457</v>
      </c>
      <c r="F2537" t="s">
        <v>341</v>
      </c>
      <c r="G2537" t="s">
        <v>37</v>
      </c>
      <c r="H2537" t="s">
        <v>423</v>
      </c>
      <c r="I2537">
        <v>372</v>
      </c>
      <c r="J2537">
        <v>266</v>
      </c>
      <c r="K2537">
        <v>638</v>
      </c>
      <c r="L2537" s="8">
        <v>66097</v>
      </c>
      <c r="M2537" s="8">
        <v>66735</v>
      </c>
    </row>
    <row r="2538" spans="1:13" x14ac:dyDescent="0.25">
      <c r="A2538">
        <v>0</v>
      </c>
      <c r="B2538" s="40">
        <f t="shared" si="112"/>
        <v>43556</v>
      </c>
      <c r="C2538">
        <v>4</v>
      </c>
      <c r="D2538">
        <f t="shared" si="113"/>
        <v>2019</v>
      </c>
      <c r="E2538" t="s">
        <v>457</v>
      </c>
      <c r="F2538" t="s">
        <v>341</v>
      </c>
      <c r="G2538" t="s">
        <v>37</v>
      </c>
      <c r="H2538" t="s">
        <v>424</v>
      </c>
      <c r="I2538">
        <v>0</v>
      </c>
      <c r="J2538">
        <v>0</v>
      </c>
      <c r="K2538">
        <v>0</v>
      </c>
      <c r="L2538" s="8">
        <v>22112</v>
      </c>
      <c r="M2538" s="8">
        <v>22112</v>
      </c>
    </row>
    <row r="2539" spans="1:13" x14ac:dyDescent="0.25">
      <c r="A2539">
        <v>0</v>
      </c>
      <c r="B2539" s="40">
        <f t="shared" si="112"/>
        <v>43556</v>
      </c>
      <c r="C2539">
        <v>4</v>
      </c>
      <c r="D2539">
        <f t="shared" si="113"/>
        <v>2019</v>
      </c>
      <c r="E2539" t="s">
        <v>457</v>
      </c>
      <c r="F2539" t="s">
        <v>126</v>
      </c>
      <c r="G2539" t="s">
        <v>37</v>
      </c>
      <c r="H2539" t="s">
        <v>423</v>
      </c>
      <c r="I2539">
        <v>220</v>
      </c>
      <c r="J2539">
        <v>141</v>
      </c>
      <c r="K2539">
        <v>361</v>
      </c>
      <c r="L2539" s="8">
        <v>25779</v>
      </c>
      <c r="M2539" s="8">
        <v>26140</v>
      </c>
    </row>
    <row r="2540" spans="1:13" x14ac:dyDescent="0.25">
      <c r="A2540">
        <v>0</v>
      </c>
      <c r="B2540" s="40">
        <f t="shared" si="112"/>
        <v>43556</v>
      </c>
      <c r="C2540">
        <v>4</v>
      </c>
      <c r="D2540">
        <f t="shared" si="113"/>
        <v>2019</v>
      </c>
      <c r="E2540" t="s">
        <v>457</v>
      </c>
      <c r="F2540" t="s">
        <v>126</v>
      </c>
      <c r="G2540" t="s">
        <v>37</v>
      </c>
      <c r="H2540" t="s">
        <v>424</v>
      </c>
      <c r="I2540">
        <v>0</v>
      </c>
      <c r="J2540">
        <v>0</v>
      </c>
      <c r="K2540">
        <v>0</v>
      </c>
      <c r="L2540" s="8">
        <v>10001</v>
      </c>
      <c r="M2540" s="8">
        <v>10001</v>
      </c>
    </row>
    <row r="2541" spans="1:13" x14ac:dyDescent="0.25">
      <c r="A2541">
        <v>0</v>
      </c>
      <c r="B2541" s="40">
        <f t="shared" si="112"/>
        <v>43556</v>
      </c>
      <c r="C2541">
        <v>4</v>
      </c>
      <c r="D2541">
        <f t="shared" si="113"/>
        <v>2019</v>
      </c>
      <c r="E2541" t="s">
        <v>457</v>
      </c>
      <c r="F2541" t="s">
        <v>342</v>
      </c>
      <c r="G2541" t="s">
        <v>37</v>
      </c>
      <c r="H2541" t="s">
        <v>423</v>
      </c>
      <c r="I2541" s="8">
        <v>20491</v>
      </c>
      <c r="J2541" s="8">
        <v>7397</v>
      </c>
      <c r="K2541" s="8">
        <v>27888</v>
      </c>
      <c r="L2541" s="8">
        <v>1405704</v>
      </c>
      <c r="M2541" s="8">
        <v>1433592</v>
      </c>
    </row>
    <row r="2542" spans="1:13" x14ac:dyDescent="0.25">
      <c r="A2542">
        <v>0</v>
      </c>
      <c r="B2542" s="40">
        <f t="shared" si="112"/>
        <v>43556</v>
      </c>
      <c r="C2542">
        <v>4</v>
      </c>
      <c r="D2542">
        <f t="shared" si="113"/>
        <v>2019</v>
      </c>
      <c r="E2542" t="s">
        <v>457</v>
      </c>
      <c r="F2542" t="s">
        <v>342</v>
      </c>
      <c r="G2542" t="s">
        <v>37</v>
      </c>
      <c r="H2542" t="s">
        <v>424</v>
      </c>
      <c r="I2542">
        <v>6</v>
      </c>
      <c r="J2542">
        <v>1</v>
      </c>
      <c r="K2542">
        <v>7</v>
      </c>
      <c r="L2542" s="8">
        <v>185105</v>
      </c>
      <c r="M2542" s="8">
        <v>185112</v>
      </c>
    </row>
    <row r="2543" spans="1:13" x14ac:dyDescent="0.25">
      <c r="A2543">
        <v>0</v>
      </c>
      <c r="B2543" s="40">
        <f t="shared" si="112"/>
        <v>43556</v>
      </c>
      <c r="C2543">
        <v>4</v>
      </c>
      <c r="D2543">
        <f t="shared" si="113"/>
        <v>2019</v>
      </c>
      <c r="E2543" t="s">
        <v>457</v>
      </c>
      <c r="F2543" t="s">
        <v>343</v>
      </c>
      <c r="G2543" t="s">
        <v>37</v>
      </c>
      <c r="H2543" t="s">
        <v>423</v>
      </c>
      <c r="I2543" s="8">
        <v>1225</v>
      </c>
      <c r="J2543">
        <v>668</v>
      </c>
      <c r="K2543" s="8">
        <v>1893</v>
      </c>
      <c r="L2543" s="8">
        <v>186884</v>
      </c>
      <c r="M2543" s="8">
        <v>188777</v>
      </c>
    </row>
    <row r="2544" spans="1:13" x14ac:dyDescent="0.25">
      <c r="A2544">
        <v>0</v>
      </c>
      <c r="B2544" s="40">
        <f t="shared" si="112"/>
        <v>43556</v>
      </c>
      <c r="C2544">
        <v>4</v>
      </c>
      <c r="D2544">
        <f t="shared" si="113"/>
        <v>2019</v>
      </c>
      <c r="E2544" t="s">
        <v>457</v>
      </c>
      <c r="F2544" t="s">
        <v>343</v>
      </c>
      <c r="G2544" t="s">
        <v>37</v>
      </c>
      <c r="H2544" t="s">
        <v>424</v>
      </c>
      <c r="I2544">
        <v>1</v>
      </c>
      <c r="J2544">
        <v>0</v>
      </c>
      <c r="K2544">
        <v>1</v>
      </c>
      <c r="L2544" s="8">
        <v>55708</v>
      </c>
      <c r="M2544" s="8">
        <v>55709</v>
      </c>
    </row>
    <row r="2545" spans="1:13" x14ac:dyDescent="0.25">
      <c r="A2545">
        <v>0</v>
      </c>
      <c r="B2545" s="40">
        <f t="shared" si="112"/>
        <v>43556</v>
      </c>
      <c r="C2545">
        <v>4</v>
      </c>
      <c r="D2545">
        <f t="shared" si="113"/>
        <v>2019</v>
      </c>
      <c r="E2545" t="s">
        <v>457</v>
      </c>
      <c r="F2545" t="s">
        <v>344</v>
      </c>
      <c r="G2545" t="s">
        <v>37</v>
      </c>
      <c r="H2545" t="s">
        <v>423</v>
      </c>
      <c r="I2545">
        <v>97</v>
      </c>
      <c r="J2545">
        <v>51</v>
      </c>
      <c r="K2545">
        <v>148</v>
      </c>
      <c r="L2545" s="8">
        <v>31063</v>
      </c>
      <c r="M2545" s="8">
        <v>31211</v>
      </c>
    </row>
    <row r="2546" spans="1:13" x14ac:dyDescent="0.25">
      <c r="A2546">
        <v>0</v>
      </c>
      <c r="B2546" s="40">
        <f t="shared" si="112"/>
        <v>43556</v>
      </c>
      <c r="C2546">
        <v>4</v>
      </c>
      <c r="D2546">
        <f t="shared" si="113"/>
        <v>2019</v>
      </c>
      <c r="E2546" t="s">
        <v>457</v>
      </c>
      <c r="F2546" t="s">
        <v>344</v>
      </c>
      <c r="G2546" t="s">
        <v>37</v>
      </c>
      <c r="H2546" t="s">
        <v>424</v>
      </c>
      <c r="I2546">
        <v>0</v>
      </c>
      <c r="J2546">
        <v>0</v>
      </c>
      <c r="K2546">
        <v>0</v>
      </c>
      <c r="L2546" s="8">
        <v>15212</v>
      </c>
      <c r="M2546" s="8">
        <v>15212</v>
      </c>
    </row>
    <row r="2547" spans="1:13" x14ac:dyDescent="0.25">
      <c r="A2547">
        <v>0</v>
      </c>
      <c r="B2547" s="40">
        <f t="shared" si="112"/>
        <v>43556</v>
      </c>
      <c r="C2547">
        <v>4</v>
      </c>
      <c r="D2547">
        <f t="shared" si="113"/>
        <v>2019</v>
      </c>
      <c r="E2547" t="s">
        <v>457</v>
      </c>
      <c r="F2547" t="s">
        <v>345</v>
      </c>
      <c r="G2547" t="s">
        <v>37</v>
      </c>
      <c r="H2547" t="s">
        <v>423</v>
      </c>
      <c r="I2547">
        <v>44</v>
      </c>
      <c r="J2547">
        <v>38</v>
      </c>
      <c r="K2547">
        <v>82</v>
      </c>
      <c r="L2547" s="8">
        <v>16012</v>
      </c>
      <c r="M2547" s="8">
        <v>16094</v>
      </c>
    </row>
    <row r="2548" spans="1:13" x14ac:dyDescent="0.25">
      <c r="A2548">
        <v>0</v>
      </c>
      <c r="B2548" s="40">
        <f t="shared" si="112"/>
        <v>43556</v>
      </c>
      <c r="C2548">
        <v>4</v>
      </c>
      <c r="D2548">
        <f t="shared" si="113"/>
        <v>2019</v>
      </c>
      <c r="E2548" t="s">
        <v>457</v>
      </c>
      <c r="F2548" t="s">
        <v>345</v>
      </c>
      <c r="G2548" t="s">
        <v>37</v>
      </c>
      <c r="H2548" t="s">
        <v>424</v>
      </c>
      <c r="I2548">
        <v>0</v>
      </c>
      <c r="J2548">
        <v>0</v>
      </c>
      <c r="K2548">
        <v>0</v>
      </c>
      <c r="L2548" s="8">
        <v>8588</v>
      </c>
      <c r="M2548" s="8">
        <v>8588</v>
      </c>
    </row>
    <row r="2549" spans="1:13" x14ac:dyDescent="0.25">
      <c r="A2549">
        <v>0</v>
      </c>
      <c r="B2549" s="40">
        <f t="shared" si="112"/>
        <v>43556</v>
      </c>
      <c r="C2549">
        <v>4</v>
      </c>
      <c r="D2549">
        <f t="shared" si="113"/>
        <v>2019</v>
      </c>
      <c r="E2549" t="s">
        <v>457</v>
      </c>
      <c r="F2549" t="s">
        <v>346</v>
      </c>
      <c r="G2549" t="s">
        <v>37</v>
      </c>
      <c r="H2549" t="s">
        <v>423</v>
      </c>
      <c r="I2549">
        <v>119</v>
      </c>
      <c r="J2549">
        <v>105</v>
      </c>
      <c r="K2549">
        <v>224</v>
      </c>
      <c r="L2549" s="8">
        <v>61142</v>
      </c>
      <c r="M2549" s="8">
        <v>61366</v>
      </c>
    </row>
    <row r="2550" spans="1:13" x14ac:dyDescent="0.25">
      <c r="A2550">
        <v>0</v>
      </c>
      <c r="B2550" s="40">
        <f t="shared" si="112"/>
        <v>43556</v>
      </c>
      <c r="C2550">
        <v>4</v>
      </c>
      <c r="D2550">
        <f t="shared" si="113"/>
        <v>2019</v>
      </c>
      <c r="E2550" t="s">
        <v>457</v>
      </c>
      <c r="F2550" t="s">
        <v>346</v>
      </c>
      <c r="G2550" t="s">
        <v>37</v>
      </c>
      <c r="H2550" t="s">
        <v>424</v>
      </c>
      <c r="I2550">
        <v>0</v>
      </c>
      <c r="J2550">
        <v>0</v>
      </c>
      <c r="K2550">
        <v>0</v>
      </c>
      <c r="L2550" s="8">
        <v>27049</v>
      </c>
      <c r="M2550" s="8">
        <v>27049</v>
      </c>
    </row>
    <row r="2551" spans="1:13" x14ac:dyDescent="0.25">
      <c r="A2551">
        <v>1</v>
      </c>
      <c r="B2551" s="40">
        <f t="shared" si="112"/>
        <v>43556</v>
      </c>
      <c r="C2551">
        <v>4</v>
      </c>
      <c r="D2551">
        <f t="shared" si="113"/>
        <v>2019</v>
      </c>
      <c r="E2551" t="s">
        <v>457</v>
      </c>
      <c r="F2551" t="s">
        <v>53</v>
      </c>
      <c r="G2551" t="s">
        <v>37</v>
      </c>
      <c r="H2551" t="s">
        <v>423</v>
      </c>
      <c r="I2551">
        <v>4</v>
      </c>
      <c r="J2551">
        <v>11</v>
      </c>
      <c r="K2551">
        <v>15</v>
      </c>
      <c r="L2551" s="8">
        <v>8123</v>
      </c>
      <c r="M2551" s="8">
        <v>8138</v>
      </c>
    </row>
    <row r="2552" spans="1:13" x14ac:dyDescent="0.25">
      <c r="A2552">
        <v>1</v>
      </c>
      <c r="B2552" s="40">
        <f t="shared" si="112"/>
        <v>43556</v>
      </c>
      <c r="C2552">
        <v>4</v>
      </c>
      <c r="D2552">
        <f t="shared" si="113"/>
        <v>2019</v>
      </c>
      <c r="E2552" t="s">
        <v>457</v>
      </c>
      <c r="F2552" t="s">
        <v>53</v>
      </c>
      <c r="G2552" t="s">
        <v>37</v>
      </c>
      <c r="H2552" t="s">
        <v>424</v>
      </c>
      <c r="I2552">
        <v>0</v>
      </c>
      <c r="J2552">
        <v>0</v>
      </c>
      <c r="K2552">
        <v>0</v>
      </c>
      <c r="L2552" s="8">
        <v>4870</v>
      </c>
      <c r="M2552" s="8">
        <v>4870</v>
      </c>
    </row>
    <row r="2553" spans="1:13" x14ac:dyDescent="0.25">
      <c r="A2553">
        <v>0</v>
      </c>
      <c r="B2553" s="40">
        <f t="shared" si="112"/>
        <v>43556</v>
      </c>
      <c r="C2553">
        <v>4</v>
      </c>
      <c r="D2553">
        <f t="shared" si="113"/>
        <v>2019</v>
      </c>
      <c r="E2553" t="s">
        <v>457</v>
      </c>
      <c r="F2553" t="s">
        <v>347</v>
      </c>
      <c r="G2553" t="s">
        <v>37</v>
      </c>
      <c r="H2553" t="s">
        <v>423</v>
      </c>
      <c r="I2553">
        <v>167</v>
      </c>
      <c r="J2553">
        <v>125</v>
      </c>
      <c r="K2553">
        <v>292</v>
      </c>
      <c r="L2553" s="8">
        <v>49069</v>
      </c>
      <c r="M2553" s="8">
        <v>49361</v>
      </c>
    </row>
    <row r="2554" spans="1:13" x14ac:dyDescent="0.25">
      <c r="A2554">
        <v>0</v>
      </c>
      <c r="B2554" s="40">
        <f t="shared" si="112"/>
        <v>43556</v>
      </c>
      <c r="C2554">
        <v>4</v>
      </c>
      <c r="D2554">
        <f t="shared" si="113"/>
        <v>2019</v>
      </c>
      <c r="E2554" t="s">
        <v>457</v>
      </c>
      <c r="F2554" t="s">
        <v>347</v>
      </c>
      <c r="G2554" t="s">
        <v>37</v>
      </c>
      <c r="H2554" t="s">
        <v>424</v>
      </c>
      <c r="I2554">
        <v>0</v>
      </c>
      <c r="J2554">
        <v>0</v>
      </c>
      <c r="K2554">
        <v>0</v>
      </c>
      <c r="L2554" s="8">
        <v>21325</v>
      </c>
      <c r="M2554" s="8">
        <v>21325</v>
      </c>
    </row>
    <row r="2555" spans="1:13" x14ac:dyDescent="0.25">
      <c r="A2555">
        <v>0</v>
      </c>
      <c r="B2555" s="40">
        <f t="shared" si="112"/>
        <v>43556</v>
      </c>
      <c r="C2555">
        <v>4</v>
      </c>
      <c r="D2555">
        <f t="shared" si="113"/>
        <v>2019</v>
      </c>
      <c r="E2555" t="s">
        <v>457</v>
      </c>
      <c r="F2555" t="s">
        <v>348</v>
      </c>
      <c r="G2555" t="s">
        <v>37</v>
      </c>
      <c r="H2555" t="s">
        <v>423</v>
      </c>
      <c r="I2555">
        <v>29</v>
      </c>
      <c r="J2555">
        <v>27</v>
      </c>
      <c r="K2555">
        <v>56</v>
      </c>
      <c r="L2555" s="8">
        <v>27323</v>
      </c>
      <c r="M2555" s="8">
        <v>27379</v>
      </c>
    </row>
    <row r="2556" spans="1:13" x14ac:dyDescent="0.25">
      <c r="A2556">
        <v>0</v>
      </c>
      <c r="B2556" s="40">
        <f t="shared" si="112"/>
        <v>43556</v>
      </c>
      <c r="C2556">
        <v>4</v>
      </c>
      <c r="D2556">
        <f t="shared" si="113"/>
        <v>2019</v>
      </c>
      <c r="E2556" t="s">
        <v>457</v>
      </c>
      <c r="F2556" t="s">
        <v>348</v>
      </c>
      <c r="G2556" t="s">
        <v>37</v>
      </c>
      <c r="H2556" t="s">
        <v>424</v>
      </c>
      <c r="I2556">
        <v>0</v>
      </c>
      <c r="J2556">
        <v>0</v>
      </c>
      <c r="K2556">
        <v>0</v>
      </c>
      <c r="L2556" s="8">
        <v>17362</v>
      </c>
      <c r="M2556" s="8">
        <v>17362</v>
      </c>
    </row>
    <row r="2557" spans="1:13" x14ac:dyDescent="0.25">
      <c r="A2557">
        <v>0</v>
      </c>
      <c r="B2557" s="40">
        <f t="shared" si="112"/>
        <v>43556</v>
      </c>
      <c r="C2557">
        <v>4</v>
      </c>
      <c r="D2557">
        <f t="shared" si="113"/>
        <v>2019</v>
      </c>
      <c r="E2557" t="s">
        <v>457</v>
      </c>
      <c r="F2557" t="s">
        <v>349</v>
      </c>
      <c r="G2557" t="s">
        <v>37</v>
      </c>
      <c r="H2557" t="s">
        <v>423</v>
      </c>
      <c r="I2557">
        <v>35</v>
      </c>
      <c r="J2557">
        <v>31</v>
      </c>
      <c r="K2557">
        <v>66</v>
      </c>
      <c r="L2557" s="8">
        <v>16511</v>
      </c>
      <c r="M2557" s="8">
        <v>16577</v>
      </c>
    </row>
    <row r="2558" spans="1:13" x14ac:dyDescent="0.25">
      <c r="A2558">
        <v>0</v>
      </c>
      <c r="B2558" s="40">
        <f t="shared" si="112"/>
        <v>43556</v>
      </c>
      <c r="C2558">
        <v>4</v>
      </c>
      <c r="D2558">
        <f t="shared" si="113"/>
        <v>2019</v>
      </c>
      <c r="E2558" t="s">
        <v>457</v>
      </c>
      <c r="F2558" t="s">
        <v>349</v>
      </c>
      <c r="G2558" t="s">
        <v>37</v>
      </c>
      <c r="H2558" t="s">
        <v>424</v>
      </c>
      <c r="I2558">
        <v>0</v>
      </c>
      <c r="J2558">
        <v>0</v>
      </c>
      <c r="K2558">
        <v>0</v>
      </c>
      <c r="L2558" s="8">
        <v>7987</v>
      </c>
      <c r="M2558" s="8">
        <v>7987</v>
      </c>
    </row>
    <row r="2559" spans="1:13" x14ac:dyDescent="0.25">
      <c r="A2559">
        <v>0</v>
      </c>
      <c r="B2559" s="40">
        <f t="shared" si="112"/>
        <v>43556</v>
      </c>
      <c r="C2559">
        <v>4</v>
      </c>
      <c r="D2559">
        <f t="shared" si="113"/>
        <v>2019</v>
      </c>
      <c r="E2559" t="s">
        <v>457</v>
      </c>
      <c r="F2559" t="s">
        <v>426</v>
      </c>
      <c r="G2559" t="s">
        <v>37</v>
      </c>
      <c r="H2559" t="s">
        <v>423</v>
      </c>
      <c r="I2559">
        <v>5</v>
      </c>
      <c r="J2559">
        <v>6</v>
      </c>
      <c r="K2559">
        <v>11</v>
      </c>
      <c r="L2559" s="8">
        <v>9854</v>
      </c>
      <c r="M2559" s="8">
        <v>9865</v>
      </c>
    </row>
    <row r="2560" spans="1:13" x14ac:dyDescent="0.25">
      <c r="A2560">
        <v>0</v>
      </c>
      <c r="B2560" s="40">
        <f t="shared" si="112"/>
        <v>43556</v>
      </c>
      <c r="C2560">
        <v>4</v>
      </c>
      <c r="D2560">
        <f t="shared" si="113"/>
        <v>2019</v>
      </c>
      <c r="E2560" t="s">
        <v>457</v>
      </c>
      <c r="F2560" t="s">
        <v>426</v>
      </c>
      <c r="G2560" t="s">
        <v>37</v>
      </c>
      <c r="H2560" t="s">
        <v>424</v>
      </c>
      <c r="I2560">
        <v>0</v>
      </c>
      <c r="J2560">
        <v>0</v>
      </c>
      <c r="K2560">
        <v>0</v>
      </c>
      <c r="L2560" s="8">
        <v>5973</v>
      </c>
      <c r="M2560" s="8">
        <v>5973</v>
      </c>
    </row>
    <row r="2561" spans="1:13" x14ac:dyDescent="0.25">
      <c r="A2561">
        <v>0</v>
      </c>
      <c r="B2561" s="40">
        <f t="shared" si="112"/>
        <v>43556</v>
      </c>
      <c r="C2561">
        <v>4</v>
      </c>
      <c r="D2561">
        <f t="shared" si="113"/>
        <v>2019</v>
      </c>
      <c r="E2561" t="s">
        <v>457</v>
      </c>
      <c r="F2561" t="s">
        <v>350</v>
      </c>
      <c r="G2561" t="s">
        <v>37</v>
      </c>
      <c r="H2561" t="s">
        <v>423</v>
      </c>
      <c r="I2561" s="8">
        <v>2195</v>
      </c>
      <c r="J2561" s="8">
        <v>1682</v>
      </c>
      <c r="K2561" s="8">
        <v>3877</v>
      </c>
      <c r="L2561" s="8">
        <v>562664</v>
      </c>
      <c r="M2561" s="8">
        <v>566541</v>
      </c>
    </row>
    <row r="2562" spans="1:13" x14ac:dyDescent="0.25">
      <c r="A2562">
        <v>0</v>
      </c>
      <c r="B2562" s="40">
        <f t="shared" si="112"/>
        <v>43556</v>
      </c>
      <c r="C2562">
        <v>4</v>
      </c>
      <c r="D2562">
        <f t="shared" si="113"/>
        <v>2019</v>
      </c>
      <c r="E2562" t="s">
        <v>457</v>
      </c>
      <c r="F2562" t="s">
        <v>350</v>
      </c>
      <c r="G2562" t="s">
        <v>37</v>
      </c>
      <c r="H2562" t="s">
        <v>424</v>
      </c>
      <c r="I2562">
        <v>0</v>
      </c>
      <c r="J2562">
        <v>0</v>
      </c>
      <c r="K2562">
        <v>0</v>
      </c>
      <c r="L2562" s="8">
        <v>145446</v>
      </c>
      <c r="M2562" s="8">
        <v>145446</v>
      </c>
    </row>
    <row r="2563" spans="1:13" x14ac:dyDescent="0.25">
      <c r="A2563">
        <v>0</v>
      </c>
      <c r="B2563" s="40">
        <f t="shared" si="112"/>
        <v>43556</v>
      </c>
      <c r="C2563">
        <v>4</v>
      </c>
      <c r="D2563">
        <f t="shared" si="113"/>
        <v>2019</v>
      </c>
      <c r="E2563" t="s">
        <v>457</v>
      </c>
      <c r="F2563" t="s">
        <v>41</v>
      </c>
      <c r="G2563" t="s">
        <v>37</v>
      </c>
      <c r="H2563" t="s">
        <v>423</v>
      </c>
      <c r="I2563">
        <v>240</v>
      </c>
      <c r="J2563">
        <v>77</v>
      </c>
      <c r="K2563">
        <v>317</v>
      </c>
      <c r="L2563" s="8">
        <v>14889</v>
      </c>
      <c r="M2563" s="8">
        <v>15206</v>
      </c>
    </row>
    <row r="2564" spans="1:13" x14ac:dyDescent="0.25">
      <c r="A2564">
        <v>0</v>
      </c>
      <c r="B2564" s="40">
        <f t="shared" si="112"/>
        <v>43556</v>
      </c>
      <c r="C2564">
        <v>4</v>
      </c>
      <c r="D2564">
        <f t="shared" si="113"/>
        <v>2019</v>
      </c>
      <c r="E2564" t="s">
        <v>457</v>
      </c>
      <c r="F2564" t="s">
        <v>41</v>
      </c>
      <c r="G2564" t="s">
        <v>37</v>
      </c>
      <c r="H2564" t="s">
        <v>424</v>
      </c>
      <c r="I2564">
        <v>0</v>
      </c>
      <c r="J2564">
        <v>0</v>
      </c>
      <c r="K2564">
        <v>0</v>
      </c>
      <c r="L2564" s="8">
        <v>6082</v>
      </c>
      <c r="M2564" s="8">
        <v>6082</v>
      </c>
    </row>
    <row r="2565" spans="1:13" x14ac:dyDescent="0.25">
      <c r="A2565">
        <v>0</v>
      </c>
      <c r="B2565" s="40">
        <f t="shared" si="112"/>
        <v>43556</v>
      </c>
      <c r="C2565">
        <v>4</v>
      </c>
      <c r="D2565">
        <f t="shared" si="113"/>
        <v>2019</v>
      </c>
      <c r="E2565" t="s">
        <v>457</v>
      </c>
      <c r="F2565" t="s">
        <v>351</v>
      </c>
      <c r="G2565" t="s">
        <v>37</v>
      </c>
      <c r="H2565" t="s">
        <v>423</v>
      </c>
      <c r="I2565">
        <v>359</v>
      </c>
      <c r="J2565">
        <v>232</v>
      </c>
      <c r="K2565">
        <v>591</v>
      </c>
      <c r="L2565" s="8">
        <v>94675</v>
      </c>
      <c r="M2565" s="8">
        <v>95266</v>
      </c>
    </row>
    <row r="2566" spans="1:13" x14ac:dyDescent="0.25">
      <c r="A2566">
        <v>0</v>
      </c>
      <c r="B2566" s="40">
        <f t="shared" si="112"/>
        <v>43556</v>
      </c>
      <c r="C2566">
        <v>4</v>
      </c>
      <c r="D2566">
        <f t="shared" si="113"/>
        <v>2019</v>
      </c>
      <c r="E2566" t="s">
        <v>457</v>
      </c>
      <c r="F2566" t="s">
        <v>351</v>
      </c>
      <c r="G2566" t="s">
        <v>37</v>
      </c>
      <c r="H2566" t="s">
        <v>424</v>
      </c>
      <c r="I2566">
        <v>1</v>
      </c>
      <c r="J2566">
        <v>0</v>
      </c>
      <c r="K2566">
        <v>1</v>
      </c>
      <c r="L2566" s="8">
        <v>33551</v>
      </c>
      <c r="M2566" s="8">
        <v>33552</v>
      </c>
    </row>
    <row r="2567" spans="1:13" x14ac:dyDescent="0.25">
      <c r="A2567">
        <v>0</v>
      </c>
      <c r="B2567" s="40">
        <f t="shared" si="112"/>
        <v>43556</v>
      </c>
      <c r="C2567">
        <v>4</v>
      </c>
      <c r="D2567">
        <f t="shared" si="113"/>
        <v>2019</v>
      </c>
      <c r="E2567" t="s">
        <v>457</v>
      </c>
      <c r="F2567" t="s">
        <v>352</v>
      </c>
      <c r="G2567" t="s">
        <v>37</v>
      </c>
      <c r="H2567" t="s">
        <v>423</v>
      </c>
      <c r="I2567">
        <v>28</v>
      </c>
      <c r="J2567">
        <v>21</v>
      </c>
      <c r="K2567">
        <v>49</v>
      </c>
      <c r="L2567" s="8">
        <v>8977</v>
      </c>
      <c r="M2567" s="8">
        <v>9026</v>
      </c>
    </row>
    <row r="2568" spans="1:13" x14ac:dyDescent="0.25">
      <c r="A2568">
        <v>0</v>
      </c>
      <c r="B2568" s="40">
        <f t="shared" si="112"/>
        <v>43556</v>
      </c>
      <c r="C2568">
        <v>4</v>
      </c>
      <c r="D2568">
        <f t="shared" si="113"/>
        <v>2019</v>
      </c>
      <c r="E2568" t="s">
        <v>457</v>
      </c>
      <c r="F2568" t="s">
        <v>352</v>
      </c>
      <c r="G2568" t="s">
        <v>37</v>
      </c>
      <c r="H2568" t="s">
        <v>424</v>
      </c>
      <c r="I2568">
        <v>0</v>
      </c>
      <c r="J2568">
        <v>0</v>
      </c>
      <c r="K2568">
        <v>0</v>
      </c>
      <c r="L2568" s="8">
        <v>4224</v>
      </c>
      <c r="M2568" s="8">
        <v>4224</v>
      </c>
    </row>
    <row r="2569" spans="1:13" x14ac:dyDescent="0.25">
      <c r="A2569">
        <v>0</v>
      </c>
      <c r="B2569" s="40">
        <f t="shared" si="112"/>
        <v>43556</v>
      </c>
      <c r="C2569">
        <v>4</v>
      </c>
      <c r="D2569">
        <f t="shared" si="113"/>
        <v>2019</v>
      </c>
      <c r="E2569" t="s">
        <v>457</v>
      </c>
      <c r="F2569" t="s">
        <v>146</v>
      </c>
      <c r="G2569" t="s">
        <v>37</v>
      </c>
      <c r="H2569" t="s">
        <v>423</v>
      </c>
      <c r="I2569" s="8">
        <v>3834</v>
      </c>
      <c r="J2569" s="8">
        <v>1765</v>
      </c>
      <c r="K2569" s="8">
        <v>5599</v>
      </c>
      <c r="L2569" s="8">
        <v>545478</v>
      </c>
      <c r="M2569" s="8">
        <v>551077</v>
      </c>
    </row>
    <row r="2570" spans="1:13" x14ac:dyDescent="0.25">
      <c r="A2570">
        <v>0</v>
      </c>
      <c r="B2570" s="40">
        <f t="shared" si="112"/>
        <v>43556</v>
      </c>
      <c r="C2570">
        <v>4</v>
      </c>
      <c r="D2570">
        <f t="shared" si="113"/>
        <v>2019</v>
      </c>
      <c r="E2570" t="s">
        <v>457</v>
      </c>
      <c r="F2570" t="s">
        <v>146</v>
      </c>
      <c r="G2570" t="s">
        <v>37</v>
      </c>
      <c r="H2570" t="s">
        <v>424</v>
      </c>
      <c r="I2570">
        <v>0</v>
      </c>
      <c r="J2570">
        <v>0</v>
      </c>
      <c r="K2570">
        <v>0</v>
      </c>
      <c r="L2570" s="8">
        <v>126429</v>
      </c>
      <c r="M2570" s="8">
        <v>126429</v>
      </c>
    </row>
    <row r="2571" spans="1:13" x14ac:dyDescent="0.25">
      <c r="A2571">
        <v>1</v>
      </c>
      <c r="B2571" s="40">
        <f t="shared" si="112"/>
        <v>43556</v>
      </c>
      <c r="C2571">
        <v>4</v>
      </c>
      <c r="D2571">
        <f t="shared" si="113"/>
        <v>2019</v>
      </c>
      <c r="E2571" t="s">
        <v>457</v>
      </c>
      <c r="F2571" t="s">
        <v>42</v>
      </c>
      <c r="G2571" t="s">
        <v>37</v>
      </c>
      <c r="H2571" t="s">
        <v>423</v>
      </c>
      <c r="I2571">
        <v>635</v>
      </c>
      <c r="J2571">
        <v>478</v>
      </c>
      <c r="K2571" s="8">
        <v>1113</v>
      </c>
      <c r="L2571" s="8">
        <v>322881</v>
      </c>
      <c r="M2571" s="8">
        <v>323994</v>
      </c>
    </row>
    <row r="2572" spans="1:13" x14ac:dyDescent="0.25">
      <c r="A2572">
        <v>1</v>
      </c>
      <c r="B2572" s="40">
        <f t="shared" si="112"/>
        <v>43556</v>
      </c>
      <c r="C2572">
        <v>4</v>
      </c>
      <c r="D2572">
        <f t="shared" si="113"/>
        <v>2019</v>
      </c>
      <c r="E2572" t="s">
        <v>457</v>
      </c>
      <c r="F2572" t="s">
        <v>42</v>
      </c>
      <c r="G2572" t="s">
        <v>37</v>
      </c>
      <c r="H2572" t="s">
        <v>424</v>
      </c>
      <c r="I2572">
        <v>1</v>
      </c>
      <c r="J2572">
        <v>0</v>
      </c>
      <c r="K2572">
        <v>1</v>
      </c>
      <c r="L2572" s="8">
        <v>99106</v>
      </c>
      <c r="M2572" s="8">
        <v>99107</v>
      </c>
    </row>
    <row r="2573" spans="1:13" x14ac:dyDescent="0.25">
      <c r="A2573">
        <v>1</v>
      </c>
      <c r="B2573" s="40">
        <f t="shared" si="112"/>
        <v>43556</v>
      </c>
      <c r="C2573">
        <v>4</v>
      </c>
      <c r="D2573">
        <f t="shared" si="113"/>
        <v>2019</v>
      </c>
      <c r="E2573" t="s">
        <v>457</v>
      </c>
      <c r="F2573" t="s">
        <v>353</v>
      </c>
      <c r="G2573" t="s">
        <v>37</v>
      </c>
      <c r="H2573" t="s">
        <v>423</v>
      </c>
      <c r="I2573">
        <v>24</v>
      </c>
      <c r="J2573">
        <v>36</v>
      </c>
      <c r="K2573">
        <v>60</v>
      </c>
      <c r="L2573" s="8">
        <v>32527</v>
      </c>
      <c r="M2573" s="8">
        <v>32587</v>
      </c>
    </row>
    <row r="2574" spans="1:13" x14ac:dyDescent="0.25">
      <c r="A2574">
        <v>1</v>
      </c>
      <c r="B2574" s="40">
        <f t="shared" si="112"/>
        <v>43556</v>
      </c>
      <c r="C2574">
        <v>4</v>
      </c>
      <c r="D2574">
        <f t="shared" si="113"/>
        <v>2019</v>
      </c>
      <c r="E2574" t="s">
        <v>457</v>
      </c>
      <c r="F2574" t="s">
        <v>353</v>
      </c>
      <c r="G2574" t="s">
        <v>37</v>
      </c>
      <c r="H2574" t="s">
        <v>424</v>
      </c>
      <c r="I2574">
        <v>0</v>
      </c>
      <c r="J2574">
        <v>0</v>
      </c>
      <c r="K2574">
        <v>0</v>
      </c>
      <c r="L2574" s="8">
        <v>19490</v>
      </c>
      <c r="M2574" s="8">
        <v>19490</v>
      </c>
    </row>
    <row r="2575" spans="1:13" x14ac:dyDescent="0.25">
      <c r="A2575">
        <v>0</v>
      </c>
      <c r="B2575" s="40">
        <f t="shared" si="112"/>
        <v>43556</v>
      </c>
      <c r="C2575">
        <v>4</v>
      </c>
      <c r="D2575">
        <f t="shared" si="113"/>
        <v>2019</v>
      </c>
      <c r="E2575" t="s">
        <v>457</v>
      </c>
      <c r="F2575" t="s">
        <v>354</v>
      </c>
      <c r="G2575" t="s">
        <v>37</v>
      </c>
      <c r="H2575" t="s">
        <v>423</v>
      </c>
      <c r="I2575" s="8">
        <v>1053</v>
      </c>
      <c r="J2575">
        <v>717</v>
      </c>
      <c r="K2575" s="8">
        <v>1770</v>
      </c>
      <c r="L2575" s="8">
        <v>203175</v>
      </c>
      <c r="M2575" s="8">
        <v>204945</v>
      </c>
    </row>
    <row r="2576" spans="1:13" x14ac:dyDescent="0.25">
      <c r="A2576">
        <v>0</v>
      </c>
      <c r="B2576" s="40">
        <f t="shared" si="112"/>
        <v>43556</v>
      </c>
      <c r="C2576">
        <v>4</v>
      </c>
      <c r="D2576">
        <f t="shared" si="113"/>
        <v>2019</v>
      </c>
      <c r="E2576" t="s">
        <v>457</v>
      </c>
      <c r="F2576" t="s">
        <v>354</v>
      </c>
      <c r="G2576" t="s">
        <v>37</v>
      </c>
      <c r="H2576" t="s">
        <v>424</v>
      </c>
      <c r="I2576">
        <v>0</v>
      </c>
      <c r="J2576">
        <v>0</v>
      </c>
      <c r="K2576">
        <v>0</v>
      </c>
      <c r="L2576" s="8">
        <v>57063</v>
      </c>
      <c r="M2576" s="8">
        <v>57063</v>
      </c>
    </row>
    <row r="2577" spans="1:13" x14ac:dyDescent="0.25">
      <c r="A2577">
        <v>0</v>
      </c>
      <c r="B2577" s="40">
        <f t="shared" si="112"/>
        <v>43556</v>
      </c>
      <c r="C2577">
        <v>4</v>
      </c>
      <c r="D2577">
        <f t="shared" si="113"/>
        <v>2019</v>
      </c>
      <c r="E2577" t="s">
        <v>457</v>
      </c>
      <c r="F2577" t="s">
        <v>355</v>
      </c>
      <c r="G2577" t="s">
        <v>37</v>
      </c>
      <c r="H2577" t="s">
        <v>423</v>
      </c>
      <c r="I2577">
        <v>2</v>
      </c>
      <c r="J2577">
        <v>4</v>
      </c>
      <c r="K2577">
        <v>6</v>
      </c>
      <c r="L2577" s="8">
        <v>3132</v>
      </c>
      <c r="M2577" s="8">
        <v>3138</v>
      </c>
    </row>
    <row r="2578" spans="1:13" x14ac:dyDescent="0.25">
      <c r="A2578">
        <v>0</v>
      </c>
      <c r="B2578" s="40">
        <f t="shared" si="112"/>
        <v>43556</v>
      </c>
      <c r="C2578">
        <v>4</v>
      </c>
      <c r="D2578">
        <f t="shared" si="113"/>
        <v>2019</v>
      </c>
      <c r="E2578" t="s">
        <v>457</v>
      </c>
      <c r="F2578" t="s">
        <v>355</v>
      </c>
      <c r="G2578" t="s">
        <v>37</v>
      </c>
      <c r="H2578" t="s">
        <v>424</v>
      </c>
      <c r="I2578">
        <v>0</v>
      </c>
      <c r="J2578">
        <v>0</v>
      </c>
      <c r="K2578">
        <v>0</v>
      </c>
      <c r="L2578" s="8">
        <v>1831</v>
      </c>
      <c r="M2578" s="8">
        <v>1831</v>
      </c>
    </row>
    <row r="2579" spans="1:13" x14ac:dyDescent="0.25">
      <c r="A2579">
        <v>0</v>
      </c>
      <c r="B2579" s="40">
        <f t="shared" si="112"/>
        <v>43556</v>
      </c>
      <c r="C2579">
        <v>4</v>
      </c>
      <c r="D2579">
        <f t="shared" si="113"/>
        <v>2019</v>
      </c>
      <c r="E2579" t="s">
        <v>457</v>
      </c>
      <c r="F2579" t="s">
        <v>59</v>
      </c>
      <c r="G2579" t="s">
        <v>37</v>
      </c>
      <c r="H2579" t="s">
        <v>423</v>
      </c>
      <c r="I2579">
        <v>59</v>
      </c>
      <c r="J2579">
        <v>60</v>
      </c>
      <c r="K2579">
        <v>119</v>
      </c>
      <c r="L2579" s="8">
        <v>37030</v>
      </c>
      <c r="M2579" s="8">
        <v>37149</v>
      </c>
    </row>
    <row r="2580" spans="1:13" x14ac:dyDescent="0.25">
      <c r="A2580">
        <v>0</v>
      </c>
      <c r="B2580" s="40">
        <f t="shared" si="112"/>
        <v>43556</v>
      </c>
      <c r="C2580">
        <v>4</v>
      </c>
      <c r="D2580">
        <f t="shared" si="113"/>
        <v>2019</v>
      </c>
      <c r="E2580" t="s">
        <v>457</v>
      </c>
      <c r="F2580" t="s">
        <v>59</v>
      </c>
      <c r="G2580" t="s">
        <v>37</v>
      </c>
      <c r="H2580" t="s">
        <v>424</v>
      </c>
      <c r="I2580">
        <v>0</v>
      </c>
      <c r="J2580">
        <v>0</v>
      </c>
      <c r="K2580">
        <v>0</v>
      </c>
      <c r="L2580" s="8">
        <v>14031</v>
      </c>
      <c r="M2580" s="8">
        <v>14031</v>
      </c>
    </row>
    <row r="2581" spans="1:13" x14ac:dyDescent="0.25">
      <c r="A2581">
        <v>0</v>
      </c>
      <c r="B2581" s="40">
        <f t="shared" si="112"/>
        <v>43556</v>
      </c>
      <c r="C2581">
        <v>4</v>
      </c>
      <c r="D2581">
        <f t="shared" si="113"/>
        <v>2019</v>
      </c>
      <c r="E2581" t="s">
        <v>457</v>
      </c>
      <c r="F2581" t="s">
        <v>356</v>
      </c>
      <c r="G2581" t="s">
        <v>37</v>
      </c>
      <c r="H2581" t="s">
        <v>423</v>
      </c>
      <c r="I2581">
        <v>965</v>
      </c>
      <c r="J2581">
        <v>463</v>
      </c>
      <c r="K2581" s="8">
        <v>1428</v>
      </c>
      <c r="L2581" s="8">
        <v>153864</v>
      </c>
      <c r="M2581" s="8">
        <v>155292</v>
      </c>
    </row>
    <row r="2582" spans="1:13" x14ac:dyDescent="0.25">
      <c r="A2582">
        <v>0</v>
      </c>
      <c r="B2582" s="40">
        <f t="shared" si="112"/>
        <v>43556</v>
      </c>
      <c r="C2582">
        <v>4</v>
      </c>
      <c r="D2582">
        <f t="shared" si="113"/>
        <v>2019</v>
      </c>
      <c r="E2582" t="s">
        <v>457</v>
      </c>
      <c r="F2582" t="s">
        <v>356</v>
      </c>
      <c r="G2582" t="s">
        <v>37</v>
      </c>
      <c r="H2582" t="s">
        <v>424</v>
      </c>
      <c r="I2582">
        <v>2</v>
      </c>
      <c r="J2582">
        <v>0</v>
      </c>
      <c r="K2582">
        <v>2</v>
      </c>
      <c r="L2582" s="8">
        <v>44005</v>
      </c>
      <c r="M2582" s="8">
        <v>44007</v>
      </c>
    </row>
    <row r="2583" spans="1:13" x14ac:dyDescent="0.25">
      <c r="A2583">
        <v>1</v>
      </c>
      <c r="B2583" s="40">
        <f t="shared" si="112"/>
        <v>43556</v>
      </c>
      <c r="C2583">
        <v>4</v>
      </c>
      <c r="D2583">
        <f t="shared" si="113"/>
        <v>2019</v>
      </c>
      <c r="E2583" t="s">
        <v>457</v>
      </c>
      <c r="F2583" t="s">
        <v>357</v>
      </c>
      <c r="G2583" t="s">
        <v>37</v>
      </c>
      <c r="H2583" t="s">
        <v>423</v>
      </c>
      <c r="I2583">
        <v>33</v>
      </c>
      <c r="J2583">
        <v>49</v>
      </c>
      <c r="K2583">
        <v>82</v>
      </c>
      <c r="L2583" s="8">
        <v>23207</v>
      </c>
      <c r="M2583" s="8">
        <v>23289</v>
      </c>
    </row>
    <row r="2584" spans="1:13" x14ac:dyDescent="0.25">
      <c r="A2584">
        <v>1</v>
      </c>
      <c r="B2584" s="40">
        <f t="shared" si="112"/>
        <v>43556</v>
      </c>
      <c r="C2584">
        <v>4</v>
      </c>
      <c r="D2584">
        <f t="shared" si="113"/>
        <v>2019</v>
      </c>
      <c r="E2584" t="s">
        <v>457</v>
      </c>
      <c r="F2584" t="s">
        <v>357</v>
      </c>
      <c r="G2584" t="s">
        <v>37</v>
      </c>
      <c r="H2584" t="s">
        <v>424</v>
      </c>
      <c r="I2584">
        <v>0</v>
      </c>
      <c r="J2584">
        <v>0</v>
      </c>
      <c r="K2584">
        <v>0</v>
      </c>
      <c r="L2584" s="8">
        <v>8843</v>
      </c>
      <c r="M2584" s="8">
        <v>8843</v>
      </c>
    </row>
    <row r="2585" spans="1:13" x14ac:dyDescent="0.25">
      <c r="A2585">
        <v>0</v>
      </c>
      <c r="B2585" s="40">
        <f t="shared" si="112"/>
        <v>43556</v>
      </c>
      <c r="C2585">
        <v>4</v>
      </c>
      <c r="D2585">
        <f t="shared" si="113"/>
        <v>2019</v>
      </c>
      <c r="E2585" t="s">
        <v>457</v>
      </c>
      <c r="F2585" t="s">
        <v>56</v>
      </c>
      <c r="G2585" t="s">
        <v>37</v>
      </c>
      <c r="H2585" t="s">
        <v>423</v>
      </c>
      <c r="I2585">
        <v>126</v>
      </c>
      <c r="J2585">
        <v>119</v>
      </c>
      <c r="K2585">
        <v>245</v>
      </c>
      <c r="L2585" s="8">
        <v>169558</v>
      </c>
      <c r="M2585" s="8">
        <v>169803</v>
      </c>
    </row>
    <row r="2586" spans="1:13" x14ac:dyDescent="0.25">
      <c r="A2586">
        <v>0</v>
      </c>
      <c r="B2586" s="40">
        <f t="shared" si="112"/>
        <v>43556</v>
      </c>
      <c r="C2586">
        <v>4</v>
      </c>
      <c r="D2586">
        <f t="shared" si="113"/>
        <v>2019</v>
      </c>
      <c r="E2586" t="s">
        <v>457</v>
      </c>
      <c r="F2586" t="s">
        <v>56</v>
      </c>
      <c r="G2586" t="s">
        <v>37</v>
      </c>
      <c r="H2586" t="s">
        <v>424</v>
      </c>
      <c r="I2586">
        <v>0</v>
      </c>
      <c r="J2586">
        <v>0</v>
      </c>
      <c r="K2586">
        <v>0</v>
      </c>
      <c r="L2586" s="8">
        <v>61404</v>
      </c>
      <c r="M2586" s="8">
        <v>61404</v>
      </c>
    </row>
    <row r="2587" spans="1:13" x14ac:dyDescent="0.25">
      <c r="A2587">
        <v>0</v>
      </c>
      <c r="B2587" s="40">
        <f t="shared" si="112"/>
        <v>43709</v>
      </c>
      <c r="C2587">
        <v>9</v>
      </c>
      <c r="D2587">
        <f t="shared" si="113"/>
        <v>2019</v>
      </c>
      <c r="E2587" t="s">
        <v>458</v>
      </c>
      <c r="F2587" t="s">
        <v>422</v>
      </c>
      <c r="G2587" t="s">
        <v>37</v>
      </c>
      <c r="H2587" t="s">
        <v>423</v>
      </c>
      <c r="I2587">
        <v>0</v>
      </c>
      <c r="J2587">
        <v>0</v>
      </c>
      <c r="K2587">
        <v>0</v>
      </c>
      <c r="L2587">
        <v>2</v>
      </c>
      <c r="M2587">
        <v>2</v>
      </c>
    </row>
    <row r="2588" spans="1:13" x14ac:dyDescent="0.25">
      <c r="A2588">
        <v>0</v>
      </c>
      <c r="B2588" s="40">
        <f t="shared" ref="B2588:B2651" si="114">DATE(D2588,C2588,1)</f>
        <v>43709</v>
      </c>
      <c r="C2588">
        <v>9</v>
      </c>
      <c r="D2588">
        <f t="shared" ref="D2588:D2651" si="115">VALUE(RIGHT(E2588,4))</f>
        <v>2019</v>
      </c>
      <c r="E2588" t="s">
        <v>458</v>
      </c>
      <c r="F2588" t="s">
        <v>422</v>
      </c>
      <c r="G2588" t="s">
        <v>37</v>
      </c>
      <c r="H2588" t="s">
        <v>424</v>
      </c>
      <c r="I2588">
        <v>0</v>
      </c>
      <c r="J2588">
        <v>0</v>
      </c>
      <c r="K2588">
        <v>0</v>
      </c>
      <c r="L2588">
        <v>1</v>
      </c>
      <c r="M2588">
        <v>1</v>
      </c>
    </row>
    <row r="2589" spans="1:13" x14ac:dyDescent="0.25">
      <c r="A2589">
        <v>1</v>
      </c>
      <c r="B2589" s="40">
        <f t="shared" si="114"/>
        <v>43709</v>
      </c>
      <c r="C2589">
        <v>9</v>
      </c>
      <c r="D2589">
        <f t="shared" si="115"/>
        <v>2019</v>
      </c>
      <c r="E2589" t="s">
        <v>458</v>
      </c>
      <c r="F2589" t="s">
        <v>331</v>
      </c>
      <c r="G2589" t="s">
        <v>37</v>
      </c>
      <c r="H2589" t="s">
        <v>423</v>
      </c>
      <c r="I2589">
        <v>6</v>
      </c>
      <c r="J2589">
        <v>4</v>
      </c>
      <c r="K2589">
        <v>10</v>
      </c>
      <c r="L2589" s="8">
        <v>13153</v>
      </c>
      <c r="M2589" s="8">
        <v>13163</v>
      </c>
    </row>
    <row r="2590" spans="1:13" x14ac:dyDescent="0.25">
      <c r="A2590">
        <v>1</v>
      </c>
      <c r="B2590" s="40">
        <f t="shared" si="114"/>
        <v>43709</v>
      </c>
      <c r="C2590">
        <v>9</v>
      </c>
      <c r="D2590">
        <f t="shared" si="115"/>
        <v>2019</v>
      </c>
      <c r="E2590" t="s">
        <v>458</v>
      </c>
      <c r="F2590" t="s">
        <v>331</v>
      </c>
      <c r="G2590" t="s">
        <v>37</v>
      </c>
      <c r="H2590" t="s">
        <v>424</v>
      </c>
      <c r="I2590">
        <v>0</v>
      </c>
      <c r="J2590">
        <v>0</v>
      </c>
      <c r="K2590">
        <v>0</v>
      </c>
      <c r="L2590" s="8">
        <v>5330</v>
      </c>
      <c r="M2590" s="8">
        <v>5330</v>
      </c>
    </row>
    <row r="2591" spans="1:13" x14ac:dyDescent="0.25">
      <c r="A2591">
        <v>1</v>
      </c>
      <c r="B2591" s="40">
        <f t="shared" si="114"/>
        <v>43709</v>
      </c>
      <c r="C2591">
        <v>9</v>
      </c>
      <c r="D2591">
        <f t="shared" si="115"/>
        <v>2019</v>
      </c>
      <c r="E2591" t="s">
        <v>458</v>
      </c>
      <c r="F2591" t="s">
        <v>332</v>
      </c>
      <c r="G2591" t="s">
        <v>37</v>
      </c>
      <c r="H2591" t="s">
        <v>423</v>
      </c>
      <c r="I2591">
        <v>11</v>
      </c>
      <c r="J2591">
        <v>9</v>
      </c>
      <c r="K2591">
        <v>20</v>
      </c>
      <c r="L2591" s="8">
        <v>13024</v>
      </c>
      <c r="M2591" s="8">
        <v>13044</v>
      </c>
    </row>
    <row r="2592" spans="1:13" x14ac:dyDescent="0.25">
      <c r="A2592">
        <v>1</v>
      </c>
      <c r="B2592" s="40">
        <f t="shared" si="114"/>
        <v>43709</v>
      </c>
      <c r="C2592">
        <v>9</v>
      </c>
      <c r="D2592">
        <f t="shared" si="115"/>
        <v>2019</v>
      </c>
      <c r="E2592" t="s">
        <v>458</v>
      </c>
      <c r="F2592" t="s">
        <v>332</v>
      </c>
      <c r="G2592" t="s">
        <v>37</v>
      </c>
      <c r="H2592" t="s">
        <v>424</v>
      </c>
      <c r="I2592">
        <v>0</v>
      </c>
      <c r="J2592">
        <v>0</v>
      </c>
      <c r="K2592">
        <v>0</v>
      </c>
      <c r="L2592" s="8">
        <v>6929</v>
      </c>
      <c r="M2592" s="8">
        <v>6929</v>
      </c>
    </row>
    <row r="2593" spans="1:13" x14ac:dyDescent="0.25">
      <c r="A2593">
        <v>0</v>
      </c>
      <c r="B2593" s="40">
        <f t="shared" si="114"/>
        <v>43709</v>
      </c>
      <c r="C2593">
        <v>9</v>
      </c>
      <c r="D2593">
        <f t="shared" si="115"/>
        <v>2019</v>
      </c>
      <c r="E2593" t="s">
        <v>458</v>
      </c>
      <c r="F2593" t="s">
        <v>333</v>
      </c>
      <c r="G2593" t="s">
        <v>37</v>
      </c>
      <c r="H2593" t="s">
        <v>423</v>
      </c>
      <c r="I2593">
        <v>306</v>
      </c>
      <c r="J2593">
        <v>306</v>
      </c>
      <c r="K2593">
        <v>612</v>
      </c>
      <c r="L2593" s="8">
        <v>137484</v>
      </c>
      <c r="M2593" s="8">
        <v>138096</v>
      </c>
    </row>
    <row r="2594" spans="1:13" x14ac:dyDescent="0.25">
      <c r="A2594">
        <v>0</v>
      </c>
      <c r="B2594" s="40">
        <f t="shared" si="114"/>
        <v>43709</v>
      </c>
      <c r="C2594">
        <v>9</v>
      </c>
      <c r="D2594">
        <f t="shared" si="115"/>
        <v>2019</v>
      </c>
      <c r="E2594" t="s">
        <v>458</v>
      </c>
      <c r="F2594" t="s">
        <v>333</v>
      </c>
      <c r="G2594" t="s">
        <v>37</v>
      </c>
      <c r="H2594" t="s">
        <v>424</v>
      </c>
      <c r="I2594">
        <v>0</v>
      </c>
      <c r="J2594">
        <v>0</v>
      </c>
      <c r="K2594">
        <v>0</v>
      </c>
      <c r="L2594" s="8">
        <v>43407</v>
      </c>
      <c r="M2594" s="8">
        <v>43407</v>
      </c>
    </row>
    <row r="2595" spans="1:13" x14ac:dyDescent="0.25">
      <c r="A2595">
        <v>0</v>
      </c>
      <c r="B2595" s="40">
        <f t="shared" si="114"/>
        <v>43709</v>
      </c>
      <c r="C2595">
        <v>9</v>
      </c>
      <c r="D2595">
        <f t="shared" si="115"/>
        <v>2019</v>
      </c>
      <c r="E2595" t="s">
        <v>458</v>
      </c>
      <c r="F2595" t="s">
        <v>119</v>
      </c>
      <c r="G2595" t="s">
        <v>37</v>
      </c>
      <c r="H2595" t="s">
        <v>423</v>
      </c>
      <c r="I2595">
        <v>196</v>
      </c>
      <c r="J2595">
        <v>79</v>
      </c>
      <c r="K2595">
        <v>275</v>
      </c>
      <c r="L2595" s="8">
        <v>56207</v>
      </c>
      <c r="M2595" s="8">
        <v>56482</v>
      </c>
    </row>
    <row r="2596" spans="1:13" x14ac:dyDescent="0.25">
      <c r="A2596">
        <v>0</v>
      </c>
      <c r="B2596" s="40">
        <f t="shared" si="114"/>
        <v>43709</v>
      </c>
      <c r="C2596">
        <v>9</v>
      </c>
      <c r="D2596">
        <f t="shared" si="115"/>
        <v>2019</v>
      </c>
      <c r="E2596" t="s">
        <v>458</v>
      </c>
      <c r="F2596" t="s">
        <v>119</v>
      </c>
      <c r="G2596" t="s">
        <v>37</v>
      </c>
      <c r="H2596" t="s">
        <v>424</v>
      </c>
      <c r="I2596">
        <v>0</v>
      </c>
      <c r="J2596">
        <v>0</v>
      </c>
      <c r="K2596">
        <v>0</v>
      </c>
      <c r="L2596" s="8">
        <v>23126</v>
      </c>
      <c r="M2596" s="8">
        <v>23126</v>
      </c>
    </row>
    <row r="2597" spans="1:13" x14ac:dyDescent="0.25">
      <c r="A2597">
        <v>0</v>
      </c>
      <c r="B2597" s="40">
        <f t="shared" si="114"/>
        <v>43709</v>
      </c>
      <c r="C2597">
        <v>9</v>
      </c>
      <c r="D2597">
        <f t="shared" si="115"/>
        <v>2019</v>
      </c>
      <c r="E2597" t="s">
        <v>458</v>
      </c>
      <c r="F2597" t="s">
        <v>334</v>
      </c>
      <c r="G2597" t="s">
        <v>37</v>
      </c>
      <c r="H2597" t="s">
        <v>423</v>
      </c>
      <c r="I2597">
        <v>208</v>
      </c>
      <c r="J2597">
        <v>158</v>
      </c>
      <c r="K2597">
        <v>366</v>
      </c>
      <c r="L2597" s="8">
        <v>52129</v>
      </c>
      <c r="M2597" s="8">
        <v>52495</v>
      </c>
    </row>
    <row r="2598" spans="1:13" x14ac:dyDescent="0.25">
      <c r="A2598">
        <v>0</v>
      </c>
      <c r="B2598" s="40">
        <f t="shared" si="114"/>
        <v>43709</v>
      </c>
      <c r="C2598">
        <v>9</v>
      </c>
      <c r="D2598">
        <f t="shared" si="115"/>
        <v>2019</v>
      </c>
      <c r="E2598" t="s">
        <v>458</v>
      </c>
      <c r="F2598" t="s">
        <v>334</v>
      </c>
      <c r="G2598" t="s">
        <v>37</v>
      </c>
      <c r="H2598" t="s">
        <v>424</v>
      </c>
      <c r="I2598">
        <v>1</v>
      </c>
      <c r="J2598">
        <v>0</v>
      </c>
      <c r="K2598">
        <v>1</v>
      </c>
      <c r="L2598" s="8">
        <v>22475</v>
      </c>
      <c r="M2598" s="8">
        <v>22476</v>
      </c>
    </row>
    <row r="2599" spans="1:13" x14ac:dyDescent="0.25">
      <c r="A2599">
        <v>0</v>
      </c>
      <c r="B2599" s="40">
        <f t="shared" si="114"/>
        <v>43709</v>
      </c>
      <c r="C2599">
        <v>9</v>
      </c>
      <c r="D2599">
        <f t="shared" si="115"/>
        <v>2019</v>
      </c>
      <c r="E2599" t="s">
        <v>458</v>
      </c>
      <c r="F2599" t="s">
        <v>335</v>
      </c>
      <c r="G2599" t="s">
        <v>37</v>
      </c>
      <c r="H2599" t="s">
        <v>423</v>
      </c>
      <c r="I2599" s="8">
        <v>1844</v>
      </c>
      <c r="J2599" s="8">
        <v>1012</v>
      </c>
      <c r="K2599" s="8">
        <v>2856</v>
      </c>
      <c r="L2599" s="8">
        <v>322710</v>
      </c>
      <c r="M2599" s="8">
        <v>325566</v>
      </c>
    </row>
    <row r="2600" spans="1:13" x14ac:dyDescent="0.25">
      <c r="A2600">
        <v>0</v>
      </c>
      <c r="B2600" s="40">
        <f t="shared" si="114"/>
        <v>43709</v>
      </c>
      <c r="C2600">
        <v>9</v>
      </c>
      <c r="D2600">
        <f t="shared" si="115"/>
        <v>2019</v>
      </c>
      <c r="E2600" t="s">
        <v>458</v>
      </c>
      <c r="F2600" t="s">
        <v>335</v>
      </c>
      <c r="G2600" t="s">
        <v>37</v>
      </c>
      <c r="H2600" t="s">
        <v>424</v>
      </c>
      <c r="I2600">
        <v>0</v>
      </c>
      <c r="J2600">
        <v>0</v>
      </c>
      <c r="K2600">
        <v>0</v>
      </c>
      <c r="L2600" s="8">
        <v>83141</v>
      </c>
      <c r="M2600" s="8">
        <v>83141</v>
      </c>
    </row>
    <row r="2601" spans="1:13" x14ac:dyDescent="0.25">
      <c r="A2601">
        <v>0</v>
      </c>
      <c r="B2601" s="40">
        <f t="shared" si="114"/>
        <v>43709</v>
      </c>
      <c r="C2601">
        <v>9</v>
      </c>
      <c r="D2601">
        <f t="shared" si="115"/>
        <v>2019</v>
      </c>
      <c r="E2601" t="s">
        <v>458</v>
      </c>
      <c r="F2601" t="s">
        <v>44</v>
      </c>
      <c r="G2601" t="s">
        <v>37</v>
      </c>
      <c r="H2601" t="s">
        <v>423</v>
      </c>
      <c r="I2601">
        <v>3</v>
      </c>
      <c r="J2601">
        <v>2</v>
      </c>
      <c r="K2601">
        <v>5</v>
      </c>
      <c r="L2601" s="8">
        <v>2473</v>
      </c>
      <c r="M2601" s="8">
        <v>2478</v>
      </c>
    </row>
    <row r="2602" spans="1:13" x14ac:dyDescent="0.25">
      <c r="A2602">
        <v>0</v>
      </c>
      <c r="B2602" s="40">
        <f t="shared" si="114"/>
        <v>43709</v>
      </c>
      <c r="C2602">
        <v>9</v>
      </c>
      <c r="D2602">
        <f t="shared" si="115"/>
        <v>2019</v>
      </c>
      <c r="E2602" t="s">
        <v>458</v>
      </c>
      <c r="F2602" t="s">
        <v>44</v>
      </c>
      <c r="G2602" t="s">
        <v>37</v>
      </c>
      <c r="H2602" t="s">
        <v>424</v>
      </c>
      <c r="I2602">
        <v>0</v>
      </c>
      <c r="J2602">
        <v>0</v>
      </c>
      <c r="K2602">
        <v>0</v>
      </c>
      <c r="L2602" s="8">
        <v>1609</v>
      </c>
      <c r="M2602" s="8">
        <v>1609</v>
      </c>
    </row>
    <row r="2603" spans="1:13" x14ac:dyDescent="0.25">
      <c r="A2603">
        <v>0</v>
      </c>
      <c r="B2603" s="40">
        <f t="shared" si="114"/>
        <v>43709</v>
      </c>
      <c r="C2603">
        <v>9</v>
      </c>
      <c r="D2603">
        <f t="shared" si="115"/>
        <v>2019</v>
      </c>
      <c r="E2603" t="s">
        <v>458</v>
      </c>
      <c r="F2603" t="s">
        <v>336</v>
      </c>
      <c r="G2603" t="s">
        <v>37</v>
      </c>
      <c r="H2603" t="s">
        <v>423</v>
      </c>
      <c r="I2603">
        <v>118</v>
      </c>
      <c r="J2603">
        <v>116</v>
      </c>
      <c r="K2603">
        <v>234</v>
      </c>
      <c r="L2603" s="8">
        <v>74502</v>
      </c>
      <c r="M2603" s="8">
        <v>74736</v>
      </c>
    </row>
    <row r="2604" spans="1:13" x14ac:dyDescent="0.25">
      <c r="A2604">
        <v>0</v>
      </c>
      <c r="B2604" s="40">
        <f t="shared" si="114"/>
        <v>43709</v>
      </c>
      <c r="C2604">
        <v>9</v>
      </c>
      <c r="D2604">
        <f t="shared" si="115"/>
        <v>2019</v>
      </c>
      <c r="E2604" t="s">
        <v>458</v>
      </c>
      <c r="F2604" t="s">
        <v>336</v>
      </c>
      <c r="G2604" t="s">
        <v>37</v>
      </c>
      <c r="H2604" t="s">
        <v>424</v>
      </c>
      <c r="I2604">
        <v>0</v>
      </c>
      <c r="J2604">
        <v>0</v>
      </c>
      <c r="K2604">
        <v>0</v>
      </c>
      <c r="L2604" s="8">
        <v>29714</v>
      </c>
      <c r="M2604" s="8">
        <v>29714</v>
      </c>
    </row>
    <row r="2605" spans="1:13" x14ac:dyDescent="0.25">
      <c r="A2605">
        <v>0</v>
      </c>
      <c r="B2605" s="40">
        <f t="shared" si="114"/>
        <v>43709</v>
      </c>
      <c r="C2605">
        <v>9</v>
      </c>
      <c r="D2605">
        <f t="shared" si="115"/>
        <v>2019</v>
      </c>
      <c r="E2605" t="s">
        <v>458</v>
      </c>
      <c r="F2605" t="s">
        <v>125</v>
      </c>
      <c r="G2605" t="s">
        <v>37</v>
      </c>
      <c r="H2605" t="s">
        <v>423</v>
      </c>
      <c r="I2605">
        <v>69</v>
      </c>
      <c r="J2605">
        <v>37</v>
      </c>
      <c r="K2605">
        <v>106</v>
      </c>
      <c r="L2605" s="8">
        <v>28886</v>
      </c>
      <c r="M2605" s="8">
        <v>28992</v>
      </c>
    </row>
    <row r="2606" spans="1:13" x14ac:dyDescent="0.25">
      <c r="A2606">
        <v>0</v>
      </c>
      <c r="B2606" s="40">
        <f t="shared" si="114"/>
        <v>43709</v>
      </c>
      <c r="C2606">
        <v>9</v>
      </c>
      <c r="D2606">
        <f t="shared" si="115"/>
        <v>2019</v>
      </c>
      <c r="E2606" t="s">
        <v>458</v>
      </c>
      <c r="F2606" t="s">
        <v>125</v>
      </c>
      <c r="G2606" t="s">
        <v>37</v>
      </c>
      <c r="H2606" t="s">
        <v>424</v>
      </c>
      <c r="I2606">
        <v>0</v>
      </c>
      <c r="J2606">
        <v>0</v>
      </c>
      <c r="K2606">
        <v>0</v>
      </c>
      <c r="L2606" s="8">
        <v>12659</v>
      </c>
      <c r="M2606" s="8">
        <v>12659</v>
      </c>
    </row>
    <row r="2607" spans="1:13" x14ac:dyDescent="0.25">
      <c r="A2607">
        <v>1</v>
      </c>
      <c r="B2607" s="40">
        <f t="shared" si="114"/>
        <v>43709</v>
      </c>
      <c r="C2607">
        <v>9</v>
      </c>
      <c r="D2607">
        <f t="shared" si="115"/>
        <v>2019</v>
      </c>
      <c r="E2607" t="s">
        <v>458</v>
      </c>
      <c r="F2607" t="s">
        <v>337</v>
      </c>
      <c r="G2607" t="s">
        <v>37</v>
      </c>
      <c r="H2607" t="s">
        <v>423</v>
      </c>
      <c r="I2607">
        <v>5</v>
      </c>
      <c r="J2607">
        <v>2</v>
      </c>
      <c r="K2607">
        <v>7</v>
      </c>
      <c r="L2607" s="8">
        <v>4654</v>
      </c>
      <c r="M2607" s="8">
        <v>4661</v>
      </c>
    </row>
    <row r="2608" spans="1:13" x14ac:dyDescent="0.25">
      <c r="A2608">
        <v>1</v>
      </c>
      <c r="B2608" s="40">
        <f t="shared" si="114"/>
        <v>43709</v>
      </c>
      <c r="C2608">
        <v>9</v>
      </c>
      <c r="D2608">
        <f t="shared" si="115"/>
        <v>2019</v>
      </c>
      <c r="E2608" t="s">
        <v>458</v>
      </c>
      <c r="F2608" t="s">
        <v>337</v>
      </c>
      <c r="G2608" t="s">
        <v>37</v>
      </c>
      <c r="H2608" t="s">
        <v>424</v>
      </c>
      <c r="I2608">
        <v>0</v>
      </c>
      <c r="J2608">
        <v>0</v>
      </c>
      <c r="K2608">
        <v>0</v>
      </c>
      <c r="L2608" s="8">
        <v>3776</v>
      </c>
      <c r="M2608" s="8">
        <v>3776</v>
      </c>
    </row>
    <row r="2609" spans="1:13" x14ac:dyDescent="0.25">
      <c r="A2609">
        <v>0</v>
      </c>
      <c r="B2609" s="40">
        <f t="shared" si="114"/>
        <v>43709</v>
      </c>
      <c r="C2609">
        <v>9</v>
      </c>
      <c r="D2609">
        <f t="shared" si="115"/>
        <v>2019</v>
      </c>
      <c r="E2609" t="s">
        <v>458</v>
      </c>
      <c r="F2609" t="s">
        <v>105</v>
      </c>
      <c r="G2609" t="s">
        <v>37</v>
      </c>
      <c r="H2609" t="s">
        <v>423</v>
      </c>
      <c r="I2609">
        <v>63</v>
      </c>
      <c r="J2609">
        <v>75</v>
      </c>
      <c r="K2609">
        <v>138</v>
      </c>
      <c r="L2609" s="8">
        <v>61667</v>
      </c>
      <c r="M2609" s="8">
        <v>61805</v>
      </c>
    </row>
    <row r="2610" spans="1:13" x14ac:dyDescent="0.25">
      <c r="A2610">
        <v>0</v>
      </c>
      <c r="B2610" s="40">
        <f t="shared" si="114"/>
        <v>43709</v>
      </c>
      <c r="C2610">
        <v>9</v>
      </c>
      <c r="D2610">
        <f t="shared" si="115"/>
        <v>2019</v>
      </c>
      <c r="E2610" t="s">
        <v>458</v>
      </c>
      <c r="F2610" t="s">
        <v>105</v>
      </c>
      <c r="G2610" t="s">
        <v>37</v>
      </c>
      <c r="H2610" t="s">
        <v>424</v>
      </c>
      <c r="I2610">
        <v>0</v>
      </c>
      <c r="J2610">
        <v>0</v>
      </c>
      <c r="K2610">
        <v>0</v>
      </c>
      <c r="L2610" s="8">
        <v>20127</v>
      </c>
      <c r="M2610" s="8">
        <v>20127</v>
      </c>
    </row>
    <row r="2611" spans="1:13" x14ac:dyDescent="0.25">
      <c r="A2611">
        <v>0</v>
      </c>
      <c r="B2611" s="40">
        <f t="shared" si="114"/>
        <v>43709</v>
      </c>
      <c r="C2611">
        <v>9</v>
      </c>
      <c r="D2611">
        <f t="shared" si="115"/>
        <v>2019</v>
      </c>
      <c r="E2611" t="s">
        <v>458</v>
      </c>
      <c r="F2611" t="s">
        <v>338</v>
      </c>
      <c r="G2611" t="s">
        <v>37</v>
      </c>
      <c r="H2611" t="s">
        <v>423</v>
      </c>
      <c r="I2611">
        <v>0</v>
      </c>
      <c r="J2611">
        <v>1</v>
      </c>
      <c r="K2611">
        <v>1</v>
      </c>
      <c r="L2611" s="8">
        <v>1360</v>
      </c>
      <c r="M2611" s="8">
        <v>1361</v>
      </c>
    </row>
    <row r="2612" spans="1:13" x14ac:dyDescent="0.25">
      <c r="A2612">
        <v>0</v>
      </c>
      <c r="B2612" s="40">
        <f t="shared" si="114"/>
        <v>43709</v>
      </c>
      <c r="C2612">
        <v>9</v>
      </c>
      <c r="D2612">
        <f t="shared" si="115"/>
        <v>2019</v>
      </c>
      <c r="E2612" t="s">
        <v>458</v>
      </c>
      <c r="F2612" t="s">
        <v>338</v>
      </c>
      <c r="G2612" t="s">
        <v>37</v>
      </c>
      <c r="H2612" t="s">
        <v>424</v>
      </c>
      <c r="I2612">
        <v>0</v>
      </c>
      <c r="J2612">
        <v>0</v>
      </c>
      <c r="K2612">
        <v>0</v>
      </c>
      <c r="L2612" s="8">
        <v>1014</v>
      </c>
      <c r="M2612" s="8">
        <v>1014</v>
      </c>
    </row>
    <row r="2613" spans="1:13" x14ac:dyDescent="0.25">
      <c r="A2613">
        <v>0</v>
      </c>
      <c r="B2613" s="40">
        <f t="shared" si="114"/>
        <v>43709</v>
      </c>
      <c r="C2613">
        <v>9</v>
      </c>
      <c r="D2613">
        <f t="shared" si="115"/>
        <v>2019</v>
      </c>
      <c r="E2613" t="s">
        <v>458</v>
      </c>
      <c r="F2613" t="s">
        <v>339</v>
      </c>
      <c r="G2613" t="s">
        <v>37</v>
      </c>
      <c r="H2613" t="s">
        <v>423</v>
      </c>
      <c r="I2613">
        <v>58</v>
      </c>
      <c r="J2613">
        <v>71</v>
      </c>
      <c r="K2613">
        <v>129</v>
      </c>
      <c r="L2613" s="8">
        <v>67322</v>
      </c>
      <c r="M2613" s="8">
        <v>67451</v>
      </c>
    </row>
    <row r="2614" spans="1:13" x14ac:dyDescent="0.25">
      <c r="A2614">
        <v>0</v>
      </c>
      <c r="B2614" s="40">
        <f t="shared" si="114"/>
        <v>43709</v>
      </c>
      <c r="C2614">
        <v>9</v>
      </c>
      <c r="D2614">
        <f t="shared" si="115"/>
        <v>2019</v>
      </c>
      <c r="E2614" t="s">
        <v>458</v>
      </c>
      <c r="F2614" t="s">
        <v>339</v>
      </c>
      <c r="G2614" t="s">
        <v>37</v>
      </c>
      <c r="H2614" t="s">
        <v>424</v>
      </c>
      <c r="I2614">
        <v>0</v>
      </c>
      <c r="J2614">
        <v>0</v>
      </c>
      <c r="K2614">
        <v>0</v>
      </c>
      <c r="L2614" s="8">
        <v>27875</v>
      </c>
      <c r="M2614" s="8">
        <v>27875</v>
      </c>
    </row>
    <row r="2615" spans="1:13" x14ac:dyDescent="0.25">
      <c r="A2615">
        <v>0</v>
      </c>
      <c r="B2615" s="40">
        <f t="shared" si="114"/>
        <v>43709</v>
      </c>
      <c r="C2615">
        <v>9</v>
      </c>
      <c r="D2615">
        <f t="shared" si="115"/>
        <v>2019</v>
      </c>
      <c r="E2615" t="s">
        <v>458</v>
      </c>
      <c r="F2615" t="s">
        <v>425</v>
      </c>
      <c r="G2615" t="s">
        <v>37</v>
      </c>
      <c r="H2615" t="s">
        <v>423</v>
      </c>
      <c r="I2615">
        <v>113</v>
      </c>
      <c r="J2615">
        <v>100</v>
      </c>
      <c r="K2615">
        <v>213</v>
      </c>
      <c r="L2615" s="8">
        <v>49509</v>
      </c>
      <c r="M2615" s="8">
        <v>49722</v>
      </c>
    </row>
    <row r="2616" spans="1:13" x14ac:dyDescent="0.25">
      <c r="A2616">
        <v>0</v>
      </c>
      <c r="B2616" s="40">
        <f t="shared" si="114"/>
        <v>43709</v>
      </c>
      <c r="C2616">
        <v>9</v>
      </c>
      <c r="D2616">
        <f t="shared" si="115"/>
        <v>2019</v>
      </c>
      <c r="E2616" t="s">
        <v>458</v>
      </c>
      <c r="F2616" t="s">
        <v>425</v>
      </c>
      <c r="G2616" t="s">
        <v>37</v>
      </c>
      <c r="H2616" t="s">
        <v>424</v>
      </c>
      <c r="I2616">
        <v>0</v>
      </c>
      <c r="J2616">
        <v>0</v>
      </c>
      <c r="K2616">
        <v>0</v>
      </c>
      <c r="L2616" s="8">
        <v>21300</v>
      </c>
      <c r="M2616" s="8">
        <v>21300</v>
      </c>
    </row>
    <row r="2617" spans="1:13" x14ac:dyDescent="0.25">
      <c r="A2617">
        <v>0</v>
      </c>
      <c r="B2617" s="40">
        <f t="shared" si="114"/>
        <v>43709</v>
      </c>
      <c r="C2617">
        <v>9</v>
      </c>
      <c r="D2617">
        <f t="shared" si="115"/>
        <v>2019</v>
      </c>
      <c r="E2617" t="s">
        <v>458</v>
      </c>
      <c r="F2617" t="s">
        <v>341</v>
      </c>
      <c r="G2617" t="s">
        <v>37</v>
      </c>
      <c r="H2617" t="s">
        <v>423</v>
      </c>
      <c r="I2617">
        <v>384</v>
      </c>
      <c r="J2617">
        <v>275</v>
      </c>
      <c r="K2617">
        <v>659</v>
      </c>
      <c r="L2617" s="8">
        <v>66102</v>
      </c>
      <c r="M2617" s="8">
        <v>66761</v>
      </c>
    </row>
    <row r="2618" spans="1:13" x14ac:dyDescent="0.25">
      <c r="A2618">
        <v>0</v>
      </c>
      <c r="B2618" s="40">
        <f t="shared" si="114"/>
        <v>43709</v>
      </c>
      <c r="C2618">
        <v>9</v>
      </c>
      <c r="D2618">
        <f t="shared" si="115"/>
        <v>2019</v>
      </c>
      <c r="E2618" t="s">
        <v>458</v>
      </c>
      <c r="F2618" t="s">
        <v>341</v>
      </c>
      <c r="G2618" t="s">
        <v>37</v>
      </c>
      <c r="H2618" t="s">
        <v>424</v>
      </c>
      <c r="I2618">
        <v>0</v>
      </c>
      <c r="J2618">
        <v>0</v>
      </c>
      <c r="K2618">
        <v>0</v>
      </c>
      <c r="L2618" s="8">
        <v>22142</v>
      </c>
      <c r="M2618" s="8">
        <v>22142</v>
      </c>
    </row>
    <row r="2619" spans="1:13" x14ac:dyDescent="0.25">
      <c r="A2619">
        <v>0</v>
      </c>
      <c r="B2619" s="40">
        <f t="shared" si="114"/>
        <v>43709</v>
      </c>
      <c r="C2619">
        <v>9</v>
      </c>
      <c r="D2619">
        <f t="shared" si="115"/>
        <v>2019</v>
      </c>
      <c r="E2619" t="s">
        <v>458</v>
      </c>
      <c r="F2619" t="s">
        <v>126</v>
      </c>
      <c r="G2619" t="s">
        <v>37</v>
      </c>
      <c r="H2619" t="s">
        <v>423</v>
      </c>
      <c r="I2619">
        <v>222</v>
      </c>
      <c r="J2619">
        <v>145</v>
      </c>
      <c r="K2619">
        <v>367</v>
      </c>
      <c r="L2619" s="8">
        <v>25801</v>
      </c>
      <c r="M2619" s="8">
        <v>26168</v>
      </c>
    </row>
    <row r="2620" spans="1:13" x14ac:dyDescent="0.25">
      <c r="A2620">
        <v>0</v>
      </c>
      <c r="B2620" s="40">
        <f t="shared" si="114"/>
        <v>43709</v>
      </c>
      <c r="C2620">
        <v>9</v>
      </c>
      <c r="D2620">
        <f t="shared" si="115"/>
        <v>2019</v>
      </c>
      <c r="E2620" t="s">
        <v>458</v>
      </c>
      <c r="F2620" t="s">
        <v>126</v>
      </c>
      <c r="G2620" t="s">
        <v>37</v>
      </c>
      <c r="H2620" t="s">
        <v>424</v>
      </c>
      <c r="I2620">
        <v>0</v>
      </c>
      <c r="J2620">
        <v>0</v>
      </c>
      <c r="K2620">
        <v>0</v>
      </c>
      <c r="L2620" s="8">
        <v>10014</v>
      </c>
      <c r="M2620" s="8">
        <v>10014</v>
      </c>
    </row>
    <row r="2621" spans="1:13" x14ac:dyDescent="0.25">
      <c r="A2621">
        <v>0</v>
      </c>
      <c r="B2621" s="40">
        <f t="shared" si="114"/>
        <v>43709</v>
      </c>
      <c r="C2621">
        <v>9</v>
      </c>
      <c r="D2621">
        <f t="shared" si="115"/>
        <v>2019</v>
      </c>
      <c r="E2621" t="s">
        <v>458</v>
      </c>
      <c r="F2621" t="s">
        <v>342</v>
      </c>
      <c r="G2621" t="s">
        <v>37</v>
      </c>
      <c r="H2621" t="s">
        <v>423</v>
      </c>
      <c r="I2621" s="8">
        <v>20908</v>
      </c>
      <c r="J2621" s="8">
        <v>7470</v>
      </c>
      <c r="K2621" s="8">
        <v>28378</v>
      </c>
      <c r="L2621" s="8">
        <v>1407368</v>
      </c>
      <c r="M2621" s="8">
        <v>1435746</v>
      </c>
    </row>
    <row r="2622" spans="1:13" x14ac:dyDescent="0.25">
      <c r="A2622">
        <v>0</v>
      </c>
      <c r="B2622" s="40">
        <f t="shared" si="114"/>
        <v>43709</v>
      </c>
      <c r="C2622">
        <v>9</v>
      </c>
      <c r="D2622">
        <f t="shared" si="115"/>
        <v>2019</v>
      </c>
      <c r="E2622" t="s">
        <v>458</v>
      </c>
      <c r="F2622" t="s">
        <v>342</v>
      </c>
      <c r="G2622" t="s">
        <v>37</v>
      </c>
      <c r="H2622" t="s">
        <v>424</v>
      </c>
      <c r="I2622">
        <v>6</v>
      </c>
      <c r="J2622">
        <v>1</v>
      </c>
      <c r="K2622">
        <v>7</v>
      </c>
      <c r="L2622" s="8">
        <v>185260</v>
      </c>
      <c r="M2622" s="8">
        <v>185267</v>
      </c>
    </row>
    <row r="2623" spans="1:13" x14ac:dyDescent="0.25">
      <c r="A2623">
        <v>0</v>
      </c>
      <c r="B2623" s="40">
        <f t="shared" si="114"/>
        <v>43709</v>
      </c>
      <c r="C2623">
        <v>9</v>
      </c>
      <c r="D2623">
        <f t="shared" si="115"/>
        <v>2019</v>
      </c>
      <c r="E2623" t="s">
        <v>458</v>
      </c>
      <c r="F2623" t="s">
        <v>343</v>
      </c>
      <c r="G2623" t="s">
        <v>37</v>
      </c>
      <c r="H2623" t="s">
        <v>423</v>
      </c>
      <c r="I2623" s="8">
        <v>1249</v>
      </c>
      <c r="J2623">
        <v>675</v>
      </c>
      <c r="K2623" s="8">
        <v>1924</v>
      </c>
      <c r="L2623" s="8">
        <v>186992</v>
      </c>
      <c r="M2623" s="8">
        <v>188916</v>
      </c>
    </row>
    <row r="2624" spans="1:13" x14ac:dyDescent="0.25">
      <c r="A2624">
        <v>0</v>
      </c>
      <c r="B2624" s="40">
        <f t="shared" si="114"/>
        <v>43709</v>
      </c>
      <c r="C2624">
        <v>9</v>
      </c>
      <c r="D2624">
        <f t="shared" si="115"/>
        <v>2019</v>
      </c>
      <c r="E2624" t="s">
        <v>458</v>
      </c>
      <c r="F2624" t="s">
        <v>343</v>
      </c>
      <c r="G2624" t="s">
        <v>37</v>
      </c>
      <c r="H2624" t="s">
        <v>424</v>
      </c>
      <c r="I2624">
        <v>1</v>
      </c>
      <c r="J2624">
        <v>0</v>
      </c>
      <c r="K2624">
        <v>1</v>
      </c>
      <c r="L2624" s="8">
        <v>55717</v>
      </c>
      <c r="M2624" s="8">
        <v>55718</v>
      </c>
    </row>
    <row r="2625" spans="1:13" x14ac:dyDescent="0.25">
      <c r="A2625">
        <v>0</v>
      </c>
      <c r="B2625" s="40">
        <f t="shared" si="114"/>
        <v>43709</v>
      </c>
      <c r="C2625">
        <v>9</v>
      </c>
      <c r="D2625">
        <f t="shared" si="115"/>
        <v>2019</v>
      </c>
      <c r="E2625" t="s">
        <v>458</v>
      </c>
      <c r="F2625" t="s">
        <v>344</v>
      </c>
      <c r="G2625" t="s">
        <v>37</v>
      </c>
      <c r="H2625" t="s">
        <v>423</v>
      </c>
      <c r="I2625">
        <v>100</v>
      </c>
      <c r="J2625">
        <v>50</v>
      </c>
      <c r="K2625">
        <v>150</v>
      </c>
      <c r="L2625" s="8">
        <v>31112</v>
      </c>
      <c r="M2625" s="8">
        <v>31262</v>
      </c>
    </row>
    <row r="2626" spans="1:13" x14ac:dyDescent="0.25">
      <c r="A2626">
        <v>0</v>
      </c>
      <c r="B2626" s="40">
        <f t="shared" si="114"/>
        <v>43709</v>
      </c>
      <c r="C2626">
        <v>9</v>
      </c>
      <c r="D2626">
        <f t="shared" si="115"/>
        <v>2019</v>
      </c>
      <c r="E2626" t="s">
        <v>458</v>
      </c>
      <c r="F2626" t="s">
        <v>344</v>
      </c>
      <c r="G2626" t="s">
        <v>37</v>
      </c>
      <c r="H2626" t="s">
        <v>424</v>
      </c>
      <c r="I2626">
        <v>0</v>
      </c>
      <c r="J2626">
        <v>0</v>
      </c>
      <c r="K2626">
        <v>0</v>
      </c>
      <c r="L2626" s="8">
        <v>15202</v>
      </c>
      <c r="M2626" s="8">
        <v>15202</v>
      </c>
    </row>
    <row r="2627" spans="1:13" x14ac:dyDescent="0.25">
      <c r="A2627">
        <v>0</v>
      </c>
      <c r="B2627" s="40">
        <f t="shared" si="114"/>
        <v>43709</v>
      </c>
      <c r="C2627">
        <v>9</v>
      </c>
      <c r="D2627">
        <f t="shared" si="115"/>
        <v>2019</v>
      </c>
      <c r="E2627" t="s">
        <v>458</v>
      </c>
      <c r="F2627" t="s">
        <v>345</v>
      </c>
      <c r="G2627" t="s">
        <v>37</v>
      </c>
      <c r="H2627" t="s">
        <v>423</v>
      </c>
      <c r="I2627">
        <v>45</v>
      </c>
      <c r="J2627">
        <v>39</v>
      </c>
      <c r="K2627">
        <v>84</v>
      </c>
      <c r="L2627" s="8">
        <v>16013</v>
      </c>
      <c r="M2627" s="8">
        <v>16097</v>
      </c>
    </row>
    <row r="2628" spans="1:13" x14ac:dyDescent="0.25">
      <c r="A2628">
        <v>0</v>
      </c>
      <c r="B2628" s="40">
        <f t="shared" si="114"/>
        <v>43709</v>
      </c>
      <c r="C2628">
        <v>9</v>
      </c>
      <c r="D2628">
        <f t="shared" si="115"/>
        <v>2019</v>
      </c>
      <c r="E2628" t="s">
        <v>458</v>
      </c>
      <c r="F2628" t="s">
        <v>345</v>
      </c>
      <c r="G2628" t="s">
        <v>37</v>
      </c>
      <c r="H2628" t="s">
        <v>424</v>
      </c>
      <c r="I2628">
        <v>0</v>
      </c>
      <c r="J2628">
        <v>0</v>
      </c>
      <c r="K2628">
        <v>0</v>
      </c>
      <c r="L2628" s="8">
        <v>8587</v>
      </c>
      <c r="M2628" s="8">
        <v>8587</v>
      </c>
    </row>
    <row r="2629" spans="1:13" x14ac:dyDescent="0.25">
      <c r="A2629">
        <v>0</v>
      </c>
      <c r="B2629" s="40">
        <f t="shared" si="114"/>
        <v>43709</v>
      </c>
      <c r="C2629">
        <v>9</v>
      </c>
      <c r="D2629">
        <f t="shared" si="115"/>
        <v>2019</v>
      </c>
      <c r="E2629" t="s">
        <v>458</v>
      </c>
      <c r="F2629" t="s">
        <v>346</v>
      </c>
      <c r="G2629" t="s">
        <v>37</v>
      </c>
      <c r="H2629" t="s">
        <v>423</v>
      </c>
      <c r="I2629">
        <v>123</v>
      </c>
      <c r="J2629">
        <v>112</v>
      </c>
      <c r="K2629">
        <v>235</v>
      </c>
      <c r="L2629" s="8">
        <v>61131</v>
      </c>
      <c r="M2629" s="8">
        <v>61366</v>
      </c>
    </row>
    <row r="2630" spans="1:13" x14ac:dyDescent="0.25">
      <c r="A2630">
        <v>0</v>
      </c>
      <c r="B2630" s="40">
        <f t="shared" si="114"/>
        <v>43709</v>
      </c>
      <c r="C2630">
        <v>9</v>
      </c>
      <c r="D2630">
        <f t="shared" si="115"/>
        <v>2019</v>
      </c>
      <c r="E2630" t="s">
        <v>458</v>
      </c>
      <c r="F2630" t="s">
        <v>346</v>
      </c>
      <c r="G2630" t="s">
        <v>37</v>
      </c>
      <c r="H2630" t="s">
        <v>424</v>
      </c>
      <c r="I2630">
        <v>0</v>
      </c>
      <c r="J2630">
        <v>0</v>
      </c>
      <c r="K2630">
        <v>0</v>
      </c>
      <c r="L2630" s="8">
        <v>27006</v>
      </c>
      <c r="M2630" s="8">
        <v>27006</v>
      </c>
    </row>
    <row r="2631" spans="1:13" x14ac:dyDescent="0.25">
      <c r="A2631">
        <v>1</v>
      </c>
      <c r="B2631" s="40">
        <f t="shared" si="114"/>
        <v>43709</v>
      </c>
      <c r="C2631">
        <v>9</v>
      </c>
      <c r="D2631">
        <f t="shared" si="115"/>
        <v>2019</v>
      </c>
      <c r="E2631" t="s">
        <v>458</v>
      </c>
      <c r="F2631" t="s">
        <v>53</v>
      </c>
      <c r="G2631" t="s">
        <v>37</v>
      </c>
      <c r="H2631" t="s">
        <v>423</v>
      </c>
      <c r="I2631">
        <v>4</v>
      </c>
      <c r="J2631">
        <v>11</v>
      </c>
      <c r="K2631">
        <v>15</v>
      </c>
      <c r="L2631" s="8">
        <v>8152</v>
      </c>
      <c r="M2631" s="8">
        <v>8167</v>
      </c>
    </row>
    <row r="2632" spans="1:13" x14ac:dyDescent="0.25">
      <c r="A2632">
        <v>1</v>
      </c>
      <c r="B2632" s="40">
        <f t="shared" si="114"/>
        <v>43709</v>
      </c>
      <c r="C2632">
        <v>9</v>
      </c>
      <c r="D2632">
        <f t="shared" si="115"/>
        <v>2019</v>
      </c>
      <c r="E2632" t="s">
        <v>458</v>
      </c>
      <c r="F2632" t="s">
        <v>53</v>
      </c>
      <c r="G2632" t="s">
        <v>37</v>
      </c>
      <c r="H2632" t="s">
        <v>424</v>
      </c>
      <c r="I2632">
        <v>0</v>
      </c>
      <c r="J2632">
        <v>0</v>
      </c>
      <c r="K2632">
        <v>0</v>
      </c>
      <c r="L2632" s="8">
        <v>4871</v>
      </c>
      <c r="M2632" s="8">
        <v>4871</v>
      </c>
    </row>
    <row r="2633" spans="1:13" x14ac:dyDescent="0.25">
      <c r="A2633">
        <v>0</v>
      </c>
      <c r="B2633" s="40">
        <f t="shared" si="114"/>
        <v>43709</v>
      </c>
      <c r="C2633">
        <v>9</v>
      </c>
      <c r="D2633">
        <f t="shared" si="115"/>
        <v>2019</v>
      </c>
      <c r="E2633" t="s">
        <v>458</v>
      </c>
      <c r="F2633" t="s">
        <v>347</v>
      </c>
      <c r="G2633" t="s">
        <v>37</v>
      </c>
      <c r="H2633" t="s">
        <v>423</v>
      </c>
      <c r="I2633">
        <v>169</v>
      </c>
      <c r="J2633">
        <v>127</v>
      </c>
      <c r="K2633">
        <v>296</v>
      </c>
      <c r="L2633" s="8">
        <v>49109</v>
      </c>
      <c r="M2633" s="8">
        <v>49405</v>
      </c>
    </row>
    <row r="2634" spans="1:13" x14ac:dyDescent="0.25">
      <c r="A2634">
        <v>0</v>
      </c>
      <c r="B2634" s="40">
        <f t="shared" si="114"/>
        <v>43709</v>
      </c>
      <c r="C2634">
        <v>9</v>
      </c>
      <c r="D2634">
        <f t="shared" si="115"/>
        <v>2019</v>
      </c>
      <c r="E2634" t="s">
        <v>458</v>
      </c>
      <c r="F2634" t="s">
        <v>347</v>
      </c>
      <c r="G2634" t="s">
        <v>37</v>
      </c>
      <c r="H2634" t="s">
        <v>424</v>
      </c>
      <c r="I2634">
        <v>0</v>
      </c>
      <c r="J2634">
        <v>0</v>
      </c>
      <c r="K2634">
        <v>0</v>
      </c>
      <c r="L2634" s="8">
        <v>21328</v>
      </c>
      <c r="M2634" s="8">
        <v>21328</v>
      </c>
    </row>
    <row r="2635" spans="1:13" x14ac:dyDescent="0.25">
      <c r="A2635">
        <v>0</v>
      </c>
      <c r="B2635" s="40">
        <f t="shared" si="114"/>
        <v>43709</v>
      </c>
      <c r="C2635">
        <v>9</v>
      </c>
      <c r="D2635">
        <f t="shared" si="115"/>
        <v>2019</v>
      </c>
      <c r="E2635" t="s">
        <v>458</v>
      </c>
      <c r="F2635" t="s">
        <v>348</v>
      </c>
      <c r="G2635" t="s">
        <v>37</v>
      </c>
      <c r="H2635" t="s">
        <v>423</v>
      </c>
      <c r="I2635">
        <v>29</v>
      </c>
      <c r="J2635">
        <v>27</v>
      </c>
      <c r="K2635">
        <v>56</v>
      </c>
      <c r="L2635" s="8">
        <v>27336</v>
      </c>
      <c r="M2635" s="8">
        <v>27392</v>
      </c>
    </row>
    <row r="2636" spans="1:13" x14ac:dyDescent="0.25">
      <c r="A2636">
        <v>0</v>
      </c>
      <c r="B2636" s="40">
        <f t="shared" si="114"/>
        <v>43709</v>
      </c>
      <c r="C2636">
        <v>9</v>
      </c>
      <c r="D2636">
        <f t="shared" si="115"/>
        <v>2019</v>
      </c>
      <c r="E2636" t="s">
        <v>458</v>
      </c>
      <c r="F2636" t="s">
        <v>348</v>
      </c>
      <c r="G2636" t="s">
        <v>37</v>
      </c>
      <c r="H2636" t="s">
        <v>424</v>
      </c>
      <c r="I2636">
        <v>0</v>
      </c>
      <c r="J2636">
        <v>0</v>
      </c>
      <c r="K2636">
        <v>0</v>
      </c>
      <c r="L2636" s="8">
        <v>17363</v>
      </c>
      <c r="M2636" s="8">
        <v>17363</v>
      </c>
    </row>
    <row r="2637" spans="1:13" x14ac:dyDescent="0.25">
      <c r="A2637">
        <v>0</v>
      </c>
      <c r="B2637" s="40">
        <f t="shared" si="114"/>
        <v>43709</v>
      </c>
      <c r="C2637">
        <v>9</v>
      </c>
      <c r="D2637">
        <f t="shared" si="115"/>
        <v>2019</v>
      </c>
      <c r="E2637" t="s">
        <v>458</v>
      </c>
      <c r="F2637" t="s">
        <v>349</v>
      </c>
      <c r="G2637" t="s">
        <v>37</v>
      </c>
      <c r="H2637" t="s">
        <v>423</v>
      </c>
      <c r="I2637">
        <v>37</v>
      </c>
      <c r="J2637">
        <v>30</v>
      </c>
      <c r="K2637">
        <v>67</v>
      </c>
      <c r="L2637" s="8">
        <v>16558</v>
      </c>
      <c r="M2637" s="8">
        <v>16625</v>
      </c>
    </row>
    <row r="2638" spans="1:13" x14ac:dyDescent="0.25">
      <c r="A2638">
        <v>0</v>
      </c>
      <c r="B2638" s="40">
        <f t="shared" si="114"/>
        <v>43709</v>
      </c>
      <c r="C2638">
        <v>9</v>
      </c>
      <c r="D2638">
        <f t="shared" si="115"/>
        <v>2019</v>
      </c>
      <c r="E2638" t="s">
        <v>458</v>
      </c>
      <c r="F2638" t="s">
        <v>349</v>
      </c>
      <c r="G2638" t="s">
        <v>37</v>
      </c>
      <c r="H2638" t="s">
        <v>424</v>
      </c>
      <c r="I2638">
        <v>0</v>
      </c>
      <c r="J2638">
        <v>0</v>
      </c>
      <c r="K2638">
        <v>0</v>
      </c>
      <c r="L2638" s="8">
        <v>7982</v>
      </c>
      <c r="M2638" s="8">
        <v>7982</v>
      </c>
    </row>
    <row r="2639" spans="1:13" x14ac:dyDescent="0.25">
      <c r="A2639">
        <v>0</v>
      </c>
      <c r="B2639" s="40">
        <f t="shared" si="114"/>
        <v>43709</v>
      </c>
      <c r="C2639">
        <v>9</v>
      </c>
      <c r="D2639">
        <f t="shared" si="115"/>
        <v>2019</v>
      </c>
      <c r="E2639" t="s">
        <v>458</v>
      </c>
      <c r="F2639" t="s">
        <v>426</v>
      </c>
      <c r="G2639" t="s">
        <v>37</v>
      </c>
      <c r="H2639" t="s">
        <v>423</v>
      </c>
      <c r="I2639">
        <v>6</v>
      </c>
      <c r="J2639">
        <v>6</v>
      </c>
      <c r="K2639">
        <v>12</v>
      </c>
      <c r="L2639" s="8">
        <v>9829</v>
      </c>
      <c r="M2639" s="8">
        <v>9841</v>
      </c>
    </row>
    <row r="2640" spans="1:13" x14ac:dyDescent="0.25">
      <c r="A2640">
        <v>0</v>
      </c>
      <c r="B2640" s="40">
        <f t="shared" si="114"/>
        <v>43709</v>
      </c>
      <c r="C2640">
        <v>9</v>
      </c>
      <c r="D2640">
        <f t="shared" si="115"/>
        <v>2019</v>
      </c>
      <c r="E2640" t="s">
        <v>458</v>
      </c>
      <c r="F2640" t="s">
        <v>426</v>
      </c>
      <c r="G2640" t="s">
        <v>37</v>
      </c>
      <c r="H2640" t="s">
        <v>424</v>
      </c>
      <c r="I2640">
        <v>0</v>
      </c>
      <c r="J2640">
        <v>0</v>
      </c>
      <c r="K2640">
        <v>0</v>
      </c>
      <c r="L2640" s="8">
        <v>5958</v>
      </c>
      <c r="M2640" s="8">
        <v>5958</v>
      </c>
    </row>
    <row r="2641" spans="1:13" x14ac:dyDescent="0.25">
      <c r="A2641">
        <v>0</v>
      </c>
      <c r="B2641" s="40">
        <f t="shared" si="114"/>
        <v>43709</v>
      </c>
      <c r="C2641">
        <v>9</v>
      </c>
      <c r="D2641">
        <f t="shared" si="115"/>
        <v>2019</v>
      </c>
      <c r="E2641" t="s">
        <v>458</v>
      </c>
      <c r="F2641" t="s">
        <v>350</v>
      </c>
      <c r="G2641" t="s">
        <v>37</v>
      </c>
      <c r="H2641" t="s">
        <v>423</v>
      </c>
      <c r="I2641" s="8">
        <v>2233</v>
      </c>
      <c r="J2641" s="8">
        <v>1698</v>
      </c>
      <c r="K2641" s="8">
        <v>3931</v>
      </c>
      <c r="L2641" s="8">
        <v>563145</v>
      </c>
      <c r="M2641" s="8">
        <v>567076</v>
      </c>
    </row>
    <row r="2642" spans="1:13" x14ac:dyDescent="0.25">
      <c r="A2642">
        <v>0</v>
      </c>
      <c r="B2642" s="40">
        <f t="shared" si="114"/>
        <v>43709</v>
      </c>
      <c r="C2642">
        <v>9</v>
      </c>
      <c r="D2642">
        <f t="shared" si="115"/>
        <v>2019</v>
      </c>
      <c r="E2642" t="s">
        <v>458</v>
      </c>
      <c r="F2642" t="s">
        <v>350</v>
      </c>
      <c r="G2642" t="s">
        <v>37</v>
      </c>
      <c r="H2642" t="s">
        <v>424</v>
      </c>
      <c r="I2642">
        <v>0</v>
      </c>
      <c r="J2642">
        <v>0</v>
      </c>
      <c r="K2642">
        <v>0</v>
      </c>
      <c r="L2642" s="8">
        <v>145546</v>
      </c>
      <c r="M2642" s="8">
        <v>145546</v>
      </c>
    </row>
    <row r="2643" spans="1:13" x14ac:dyDescent="0.25">
      <c r="A2643">
        <v>0</v>
      </c>
      <c r="B2643" s="40">
        <f t="shared" si="114"/>
        <v>43709</v>
      </c>
      <c r="C2643">
        <v>9</v>
      </c>
      <c r="D2643">
        <f t="shared" si="115"/>
        <v>2019</v>
      </c>
      <c r="E2643" t="s">
        <v>458</v>
      </c>
      <c r="F2643" t="s">
        <v>41</v>
      </c>
      <c r="G2643" t="s">
        <v>37</v>
      </c>
      <c r="H2643" t="s">
        <v>423</v>
      </c>
      <c r="I2643">
        <v>245</v>
      </c>
      <c r="J2643">
        <v>78</v>
      </c>
      <c r="K2643">
        <v>323</v>
      </c>
      <c r="L2643" s="8">
        <v>14882</v>
      </c>
      <c r="M2643" s="8">
        <v>15205</v>
      </c>
    </row>
    <row r="2644" spans="1:13" x14ac:dyDescent="0.25">
      <c r="A2644">
        <v>0</v>
      </c>
      <c r="B2644" s="40">
        <f t="shared" si="114"/>
        <v>43709</v>
      </c>
      <c r="C2644">
        <v>9</v>
      </c>
      <c r="D2644">
        <f t="shared" si="115"/>
        <v>2019</v>
      </c>
      <c r="E2644" t="s">
        <v>458</v>
      </c>
      <c r="F2644" t="s">
        <v>41</v>
      </c>
      <c r="G2644" t="s">
        <v>37</v>
      </c>
      <c r="H2644" t="s">
        <v>424</v>
      </c>
      <c r="I2644">
        <v>0</v>
      </c>
      <c r="J2644">
        <v>0</v>
      </c>
      <c r="K2644">
        <v>0</v>
      </c>
      <c r="L2644" s="8">
        <v>6098</v>
      </c>
      <c r="M2644" s="8">
        <v>6098</v>
      </c>
    </row>
    <row r="2645" spans="1:13" x14ac:dyDescent="0.25">
      <c r="A2645">
        <v>0</v>
      </c>
      <c r="B2645" s="40">
        <f t="shared" si="114"/>
        <v>43709</v>
      </c>
      <c r="C2645">
        <v>9</v>
      </c>
      <c r="D2645">
        <f t="shared" si="115"/>
        <v>2019</v>
      </c>
      <c r="E2645" t="s">
        <v>458</v>
      </c>
      <c r="F2645" t="s">
        <v>351</v>
      </c>
      <c r="G2645" t="s">
        <v>37</v>
      </c>
      <c r="H2645" t="s">
        <v>423</v>
      </c>
      <c r="I2645">
        <v>364</v>
      </c>
      <c r="J2645">
        <v>234</v>
      </c>
      <c r="K2645">
        <v>598</v>
      </c>
      <c r="L2645" s="8">
        <v>94784</v>
      </c>
      <c r="M2645" s="8">
        <v>95382</v>
      </c>
    </row>
    <row r="2646" spans="1:13" x14ac:dyDescent="0.25">
      <c r="A2646">
        <v>0</v>
      </c>
      <c r="B2646" s="40">
        <f t="shared" si="114"/>
        <v>43709</v>
      </c>
      <c r="C2646">
        <v>9</v>
      </c>
      <c r="D2646">
        <f t="shared" si="115"/>
        <v>2019</v>
      </c>
      <c r="E2646" t="s">
        <v>458</v>
      </c>
      <c r="F2646" t="s">
        <v>351</v>
      </c>
      <c r="G2646" t="s">
        <v>37</v>
      </c>
      <c r="H2646" t="s">
        <v>424</v>
      </c>
      <c r="I2646">
        <v>1</v>
      </c>
      <c r="J2646">
        <v>0</v>
      </c>
      <c r="K2646">
        <v>1</v>
      </c>
      <c r="L2646" s="8">
        <v>33508</v>
      </c>
      <c r="M2646" s="8">
        <v>33509</v>
      </c>
    </row>
    <row r="2647" spans="1:13" x14ac:dyDescent="0.25">
      <c r="A2647">
        <v>0</v>
      </c>
      <c r="B2647" s="40">
        <f t="shared" si="114"/>
        <v>43709</v>
      </c>
      <c r="C2647">
        <v>9</v>
      </c>
      <c r="D2647">
        <f t="shared" si="115"/>
        <v>2019</v>
      </c>
      <c r="E2647" t="s">
        <v>458</v>
      </c>
      <c r="F2647" t="s">
        <v>352</v>
      </c>
      <c r="G2647" t="s">
        <v>37</v>
      </c>
      <c r="H2647" t="s">
        <v>423</v>
      </c>
      <c r="I2647">
        <v>29</v>
      </c>
      <c r="J2647">
        <v>21</v>
      </c>
      <c r="K2647">
        <v>50</v>
      </c>
      <c r="L2647" s="8">
        <v>9000</v>
      </c>
      <c r="M2647" s="8">
        <v>9050</v>
      </c>
    </row>
    <row r="2648" spans="1:13" x14ac:dyDescent="0.25">
      <c r="A2648">
        <v>0</v>
      </c>
      <c r="B2648" s="40">
        <f t="shared" si="114"/>
        <v>43709</v>
      </c>
      <c r="C2648">
        <v>9</v>
      </c>
      <c r="D2648">
        <f t="shared" si="115"/>
        <v>2019</v>
      </c>
      <c r="E2648" t="s">
        <v>458</v>
      </c>
      <c r="F2648" t="s">
        <v>352</v>
      </c>
      <c r="G2648" t="s">
        <v>37</v>
      </c>
      <c r="H2648" t="s">
        <v>424</v>
      </c>
      <c r="I2648">
        <v>0</v>
      </c>
      <c r="J2648">
        <v>0</v>
      </c>
      <c r="K2648">
        <v>0</v>
      </c>
      <c r="L2648" s="8">
        <v>4233</v>
      </c>
      <c r="M2648" s="8">
        <v>4233</v>
      </c>
    </row>
    <row r="2649" spans="1:13" x14ac:dyDescent="0.25">
      <c r="A2649">
        <v>0</v>
      </c>
      <c r="B2649" s="40">
        <f t="shared" si="114"/>
        <v>43709</v>
      </c>
      <c r="C2649">
        <v>9</v>
      </c>
      <c r="D2649">
        <f t="shared" si="115"/>
        <v>2019</v>
      </c>
      <c r="E2649" t="s">
        <v>458</v>
      </c>
      <c r="F2649" t="s">
        <v>146</v>
      </c>
      <c r="G2649" t="s">
        <v>37</v>
      </c>
      <c r="H2649" t="s">
        <v>423</v>
      </c>
      <c r="I2649" s="8">
        <v>3935</v>
      </c>
      <c r="J2649" s="8">
        <v>1792</v>
      </c>
      <c r="K2649" s="8">
        <v>5727</v>
      </c>
      <c r="L2649" s="8">
        <v>546364</v>
      </c>
      <c r="M2649" s="8">
        <v>552091</v>
      </c>
    </row>
    <row r="2650" spans="1:13" x14ac:dyDescent="0.25">
      <c r="A2650">
        <v>0</v>
      </c>
      <c r="B2650" s="40">
        <f t="shared" si="114"/>
        <v>43709</v>
      </c>
      <c r="C2650">
        <v>9</v>
      </c>
      <c r="D2650">
        <f t="shared" si="115"/>
        <v>2019</v>
      </c>
      <c r="E2650" t="s">
        <v>458</v>
      </c>
      <c r="F2650" t="s">
        <v>146</v>
      </c>
      <c r="G2650" t="s">
        <v>37</v>
      </c>
      <c r="H2650" t="s">
        <v>424</v>
      </c>
      <c r="I2650">
        <v>0</v>
      </c>
      <c r="J2650">
        <v>0</v>
      </c>
      <c r="K2650">
        <v>0</v>
      </c>
      <c r="L2650" s="8">
        <v>126497</v>
      </c>
      <c r="M2650" s="8">
        <v>126497</v>
      </c>
    </row>
    <row r="2651" spans="1:13" x14ac:dyDescent="0.25">
      <c r="A2651">
        <v>1</v>
      </c>
      <c r="B2651" s="40">
        <f t="shared" si="114"/>
        <v>43709</v>
      </c>
      <c r="C2651">
        <v>9</v>
      </c>
      <c r="D2651">
        <f t="shared" si="115"/>
        <v>2019</v>
      </c>
      <c r="E2651" t="s">
        <v>458</v>
      </c>
      <c r="F2651" t="s">
        <v>42</v>
      </c>
      <c r="G2651" t="s">
        <v>37</v>
      </c>
      <c r="H2651" t="s">
        <v>423</v>
      </c>
      <c r="I2651">
        <v>652</v>
      </c>
      <c r="J2651">
        <v>484</v>
      </c>
      <c r="K2651" s="8">
        <v>1136</v>
      </c>
      <c r="L2651" s="8">
        <v>323247</v>
      </c>
      <c r="M2651" s="8">
        <v>324383</v>
      </c>
    </row>
    <row r="2652" spans="1:13" x14ac:dyDescent="0.25">
      <c r="A2652">
        <v>1</v>
      </c>
      <c r="B2652" s="40">
        <f t="shared" ref="B2652:B2715" si="116">DATE(D2652,C2652,1)</f>
        <v>43709</v>
      </c>
      <c r="C2652">
        <v>9</v>
      </c>
      <c r="D2652">
        <f t="shared" ref="D2652:D2715" si="117">VALUE(RIGHT(E2652,4))</f>
        <v>2019</v>
      </c>
      <c r="E2652" t="s">
        <v>458</v>
      </c>
      <c r="F2652" t="s">
        <v>42</v>
      </c>
      <c r="G2652" t="s">
        <v>37</v>
      </c>
      <c r="H2652" t="s">
        <v>424</v>
      </c>
      <c r="I2652">
        <v>1</v>
      </c>
      <c r="J2652">
        <v>0</v>
      </c>
      <c r="K2652">
        <v>1</v>
      </c>
      <c r="L2652" s="8">
        <v>99302</v>
      </c>
      <c r="M2652" s="8">
        <v>99303</v>
      </c>
    </row>
    <row r="2653" spans="1:13" x14ac:dyDescent="0.25">
      <c r="A2653">
        <v>1</v>
      </c>
      <c r="B2653" s="40">
        <f t="shared" si="116"/>
        <v>43709</v>
      </c>
      <c r="C2653">
        <v>9</v>
      </c>
      <c r="D2653">
        <f t="shared" si="117"/>
        <v>2019</v>
      </c>
      <c r="E2653" t="s">
        <v>458</v>
      </c>
      <c r="F2653" t="s">
        <v>353</v>
      </c>
      <c r="G2653" t="s">
        <v>37</v>
      </c>
      <c r="H2653" t="s">
        <v>423</v>
      </c>
      <c r="I2653">
        <v>29</v>
      </c>
      <c r="J2653">
        <v>35</v>
      </c>
      <c r="K2653">
        <v>64</v>
      </c>
      <c r="L2653" s="8">
        <v>32500</v>
      </c>
      <c r="M2653" s="8">
        <v>32564</v>
      </c>
    </row>
    <row r="2654" spans="1:13" x14ac:dyDescent="0.25">
      <c r="A2654">
        <v>1</v>
      </c>
      <c r="B2654" s="40">
        <f t="shared" si="116"/>
        <v>43709</v>
      </c>
      <c r="C2654">
        <v>9</v>
      </c>
      <c r="D2654">
        <f t="shared" si="117"/>
        <v>2019</v>
      </c>
      <c r="E2654" t="s">
        <v>458</v>
      </c>
      <c r="F2654" t="s">
        <v>353</v>
      </c>
      <c r="G2654" t="s">
        <v>37</v>
      </c>
      <c r="H2654" t="s">
        <v>424</v>
      </c>
      <c r="I2654">
        <v>0</v>
      </c>
      <c r="J2654">
        <v>0</v>
      </c>
      <c r="K2654">
        <v>0</v>
      </c>
      <c r="L2654" s="8">
        <v>19496</v>
      </c>
      <c r="M2654" s="8">
        <v>19496</v>
      </c>
    </row>
    <row r="2655" spans="1:13" x14ac:dyDescent="0.25">
      <c r="A2655">
        <v>0</v>
      </c>
      <c r="B2655" s="40">
        <f t="shared" si="116"/>
        <v>43709</v>
      </c>
      <c r="C2655">
        <v>9</v>
      </c>
      <c r="D2655">
        <f t="shared" si="117"/>
        <v>2019</v>
      </c>
      <c r="E2655" t="s">
        <v>458</v>
      </c>
      <c r="F2655" t="s">
        <v>354</v>
      </c>
      <c r="G2655" t="s">
        <v>37</v>
      </c>
      <c r="H2655" t="s">
        <v>423</v>
      </c>
      <c r="I2655" s="8">
        <v>1075</v>
      </c>
      <c r="J2655">
        <v>726</v>
      </c>
      <c r="K2655" s="8">
        <v>1801</v>
      </c>
      <c r="L2655" s="8">
        <v>203357</v>
      </c>
      <c r="M2655" s="8">
        <v>205158</v>
      </c>
    </row>
    <row r="2656" spans="1:13" x14ac:dyDescent="0.25">
      <c r="A2656">
        <v>0</v>
      </c>
      <c r="B2656" s="40">
        <f t="shared" si="116"/>
        <v>43709</v>
      </c>
      <c r="C2656">
        <v>9</v>
      </c>
      <c r="D2656">
        <f t="shared" si="117"/>
        <v>2019</v>
      </c>
      <c r="E2656" t="s">
        <v>458</v>
      </c>
      <c r="F2656" t="s">
        <v>354</v>
      </c>
      <c r="G2656" t="s">
        <v>37</v>
      </c>
      <c r="H2656" t="s">
        <v>424</v>
      </c>
      <c r="I2656">
        <v>0</v>
      </c>
      <c r="J2656">
        <v>0</v>
      </c>
      <c r="K2656">
        <v>0</v>
      </c>
      <c r="L2656" s="8">
        <v>57079</v>
      </c>
      <c r="M2656" s="8">
        <v>57079</v>
      </c>
    </row>
    <row r="2657" spans="1:13" x14ac:dyDescent="0.25">
      <c r="A2657">
        <v>0</v>
      </c>
      <c r="B2657" s="40">
        <f t="shared" si="116"/>
        <v>43709</v>
      </c>
      <c r="C2657">
        <v>9</v>
      </c>
      <c r="D2657">
        <f t="shared" si="117"/>
        <v>2019</v>
      </c>
      <c r="E2657" t="s">
        <v>458</v>
      </c>
      <c r="F2657" t="s">
        <v>355</v>
      </c>
      <c r="G2657" t="s">
        <v>37</v>
      </c>
      <c r="H2657" t="s">
        <v>423</v>
      </c>
      <c r="I2657">
        <v>2</v>
      </c>
      <c r="J2657">
        <v>5</v>
      </c>
      <c r="K2657">
        <v>7</v>
      </c>
      <c r="L2657" s="8">
        <v>3152</v>
      </c>
      <c r="M2657" s="8">
        <v>3159</v>
      </c>
    </row>
    <row r="2658" spans="1:13" x14ac:dyDescent="0.25">
      <c r="A2658">
        <v>0</v>
      </c>
      <c r="B2658" s="40">
        <f t="shared" si="116"/>
        <v>43709</v>
      </c>
      <c r="C2658">
        <v>9</v>
      </c>
      <c r="D2658">
        <f t="shared" si="117"/>
        <v>2019</v>
      </c>
      <c r="E2658" t="s">
        <v>458</v>
      </c>
      <c r="F2658" t="s">
        <v>355</v>
      </c>
      <c r="G2658" t="s">
        <v>37</v>
      </c>
      <c r="H2658" t="s">
        <v>424</v>
      </c>
      <c r="I2658">
        <v>0</v>
      </c>
      <c r="J2658">
        <v>0</v>
      </c>
      <c r="K2658">
        <v>0</v>
      </c>
      <c r="L2658" s="8">
        <v>1822</v>
      </c>
      <c r="M2658" s="8">
        <v>1822</v>
      </c>
    </row>
    <row r="2659" spans="1:13" x14ac:dyDescent="0.25">
      <c r="A2659">
        <v>0</v>
      </c>
      <c r="B2659" s="40">
        <f t="shared" si="116"/>
        <v>43709</v>
      </c>
      <c r="C2659">
        <v>9</v>
      </c>
      <c r="D2659">
        <f t="shared" si="117"/>
        <v>2019</v>
      </c>
      <c r="E2659" t="s">
        <v>458</v>
      </c>
      <c r="F2659" t="s">
        <v>59</v>
      </c>
      <c r="G2659" t="s">
        <v>37</v>
      </c>
      <c r="H2659" t="s">
        <v>423</v>
      </c>
      <c r="I2659">
        <v>61</v>
      </c>
      <c r="J2659">
        <v>60</v>
      </c>
      <c r="K2659">
        <v>121</v>
      </c>
      <c r="L2659" s="8">
        <v>37039</v>
      </c>
      <c r="M2659" s="8">
        <v>37160</v>
      </c>
    </row>
    <row r="2660" spans="1:13" x14ac:dyDescent="0.25">
      <c r="A2660">
        <v>0</v>
      </c>
      <c r="B2660" s="40">
        <f t="shared" si="116"/>
        <v>43709</v>
      </c>
      <c r="C2660">
        <v>9</v>
      </c>
      <c r="D2660">
        <f t="shared" si="117"/>
        <v>2019</v>
      </c>
      <c r="E2660" t="s">
        <v>458</v>
      </c>
      <c r="F2660" t="s">
        <v>59</v>
      </c>
      <c r="G2660" t="s">
        <v>37</v>
      </c>
      <c r="H2660" t="s">
        <v>424</v>
      </c>
      <c r="I2660">
        <v>0</v>
      </c>
      <c r="J2660">
        <v>0</v>
      </c>
      <c r="K2660">
        <v>0</v>
      </c>
      <c r="L2660" s="8">
        <v>14059</v>
      </c>
      <c r="M2660" s="8">
        <v>14059</v>
      </c>
    </row>
    <row r="2661" spans="1:13" x14ac:dyDescent="0.25">
      <c r="A2661">
        <v>0</v>
      </c>
      <c r="B2661" s="40">
        <f t="shared" si="116"/>
        <v>43709</v>
      </c>
      <c r="C2661">
        <v>9</v>
      </c>
      <c r="D2661">
        <f t="shared" si="117"/>
        <v>2019</v>
      </c>
      <c r="E2661" t="s">
        <v>458</v>
      </c>
      <c r="F2661" t="s">
        <v>356</v>
      </c>
      <c r="G2661" t="s">
        <v>37</v>
      </c>
      <c r="H2661" t="s">
        <v>423</v>
      </c>
      <c r="I2661">
        <v>988</v>
      </c>
      <c r="J2661">
        <v>475</v>
      </c>
      <c r="K2661" s="8">
        <v>1463</v>
      </c>
      <c r="L2661" s="8">
        <v>153963</v>
      </c>
      <c r="M2661" s="8">
        <v>155426</v>
      </c>
    </row>
    <row r="2662" spans="1:13" x14ac:dyDescent="0.25">
      <c r="A2662">
        <v>0</v>
      </c>
      <c r="B2662" s="40">
        <f t="shared" si="116"/>
        <v>43709</v>
      </c>
      <c r="C2662">
        <v>9</v>
      </c>
      <c r="D2662">
        <f t="shared" si="117"/>
        <v>2019</v>
      </c>
      <c r="E2662" t="s">
        <v>458</v>
      </c>
      <c r="F2662" t="s">
        <v>356</v>
      </c>
      <c r="G2662" t="s">
        <v>37</v>
      </c>
      <c r="H2662" t="s">
        <v>424</v>
      </c>
      <c r="I2662">
        <v>2</v>
      </c>
      <c r="J2662">
        <v>0</v>
      </c>
      <c r="K2662">
        <v>2</v>
      </c>
      <c r="L2662" s="8">
        <v>44025</v>
      </c>
      <c r="M2662" s="8">
        <v>44027</v>
      </c>
    </row>
    <row r="2663" spans="1:13" x14ac:dyDescent="0.25">
      <c r="A2663">
        <v>1</v>
      </c>
      <c r="B2663" s="40">
        <f t="shared" si="116"/>
        <v>43709</v>
      </c>
      <c r="C2663">
        <v>9</v>
      </c>
      <c r="D2663">
        <f t="shared" si="117"/>
        <v>2019</v>
      </c>
      <c r="E2663" t="s">
        <v>458</v>
      </c>
      <c r="F2663" t="s">
        <v>357</v>
      </c>
      <c r="G2663" t="s">
        <v>37</v>
      </c>
      <c r="H2663" t="s">
        <v>423</v>
      </c>
      <c r="I2663">
        <v>36</v>
      </c>
      <c r="J2663">
        <v>48</v>
      </c>
      <c r="K2663">
        <v>84</v>
      </c>
      <c r="L2663" s="8">
        <v>23197</v>
      </c>
      <c r="M2663" s="8">
        <v>23281</v>
      </c>
    </row>
    <row r="2664" spans="1:13" x14ac:dyDescent="0.25">
      <c r="A2664">
        <v>1</v>
      </c>
      <c r="B2664" s="40">
        <f t="shared" si="116"/>
        <v>43709</v>
      </c>
      <c r="C2664">
        <v>9</v>
      </c>
      <c r="D2664">
        <f t="shared" si="117"/>
        <v>2019</v>
      </c>
      <c r="E2664" t="s">
        <v>458</v>
      </c>
      <c r="F2664" t="s">
        <v>357</v>
      </c>
      <c r="G2664" t="s">
        <v>37</v>
      </c>
      <c r="H2664" t="s">
        <v>424</v>
      </c>
      <c r="I2664">
        <v>0</v>
      </c>
      <c r="J2664">
        <v>0</v>
      </c>
      <c r="K2664">
        <v>0</v>
      </c>
      <c r="L2664" s="8">
        <v>8821</v>
      </c>
      <c r="M2664" s="8">
        <v>8821</v>
      </c>
    </row>
    <row r="2665" spans="1:13" x14ac:dyDescent="0.25">
      <c r="A2665">
        <v>0</v>
      </c>
      <c r="B2665" s="40">
        <f t="shared" si="116"/>
        <v>43709</v>
      </c>
      <c r="C2665">
        <v>9</v>
      </c>
      <c r="D2665">
        <f t="shared" si="117"/>
        <v>2019</v>
      </c>
      <c r="E2665" t="s">
        <v>458</v>
      </c>
      <c r="F2665" t="s">
        <v>56</v>
      </c>
      <c r="G2665" t="s">
        <v>37</v>
      </c>
      <c r="H2665" t="s">
        <v>423</v>
      </c>
      <c r="I2665">
        <v>129</v>
      </c>
      <c r="J2665">
        <v>122</v>
      </c>
      <c r="K2665">
        <v>251</v>
      </c>
      <c r="L2665" s="8">
        <v>169563</v>
      </c>
      <c r="M2665" s="8">
        <v>169814</v>
      </c>
    </row>
    <row r="2666" spans="1:13" x14ac:dyDescent="0.25">
      <c r="A2666">
        <v>0</v>
      </c>
      <c r="B2666" s="40">
        <f t="shared" si="116"/>
        <v>43709</v>
      </c>
      <c r="C2666">
        <v>9</v>
      </c>
      <c r="D2666">
        <f t="shared" si="117"/>
        <v>2019</v>
      </c>
      <c r="E2666" t="s">
        <v>458</v>
      </c>
      <c r="F2666" t="s">
        <v>56</v>
      </c>
      <c r="G2666" t="s">
        <v>37</v>
      </c>
      <c r="H2666" t="s">
        <v>424</v>
      </c>
      <c r="I2666">
        <v>0</v>
      </c>
      <c r="J2666">
        <v>0</v>
      </c>
      <c r="K2666">
        <v>0</v>
      </c>
      <c r="L2666" s="8">
        <v>61400</v>
      </c>
      <c r="M2666" s="8">
        <v>61400</v>
      </c>
    </row>
    <row r="2667" spans="1:13" x14ac:dyDescent="0.25">
      <c r="A2667">
        <v>0</v>
      </c>
      <c r="B2667" s="40">
        <f t="shared" si="116"/>
        <v>43739</v>
      </c>
      <c r="C2667">
        <v>10</v>
      </c>
      <c r="D2667">
        <f t="shared" si="117"/>
        <v>2019</v>
      </c>
      <c r="E2667" t="s">
        <v>459</v>
      </c>
      <c r="F2667" t="s">
        <v>422</v>
      </c>
      <c r="G2667" t="s">
        <v>37</v>
      </c>
      <c r="H2667" t="s">
        <v>423</v>
      </c>
      <c r="I2667">
        <v>0</v>
      </c>
      <c r="J2667">
        <v>0</v>
      </c>
      <c r="K2667">
        <v>0</v>
      </c>
      <c r="L2667">
        <v>2</v>
      </c>
      <c r="M2667">
        <v>2</v>
      </c>
    </row>
    <row r="2668" spans="1:13" x14ac:dyDescent="0.25">
      <c r="A2668">
        <v>0</v>
      </c>
      <c r="B2668" s="40">
        <f t="shared" si="116"/>
        <v>43739</v>
      </c>
      <c r="C2668">
        <v>10</v>
      </c>
      <c r="D2668">
        <f t="shared" si="117"/>
        <v>2019</v>
      </c>
      <c r="E2668" t="s">
        <v>459</v>
      </c>
      <c r="F2668" t="s">
        <v>422</v>
      </c>
      <c r="G2668" t="s">
        <v>37</v>
      </c>
      <c r="H2668" t="s">
        <v>424</v>
      </c>
      <c r="I2668">
        <v>0</v>
      </c>
      <c r="J2668">
        <v>0</v>
      </c>
      <c r="K2668">
        <v>0</v>
      </c>
      <c r="L2668">
        <v>1</v>
      </c>
      <c r="M2668">
        <v>1</v>
      </c>
    </row>
    <row r="2669" spans="1:13" x14ac:dyDescent="0.25">
      <c r="A2669">
        <v>1</v>
      </c>
      <c r="B2669" s="40">
        <f t="shared" si="116"/>
        <v>43739</v>
      </c>
      <c r="C2669">
        <v>10</v>
      </c>
      <c r="D2669">
        <f t="shared" si="117"/>
        <v>2019</v>
      </c>
      <c r="E2669" t="s">
        <v>459</v>
      </c>
      <c r="F2669" t="s">
        <v>331</v>
      </c>
      <c r="G2669" t="s">
        <v>37</v>
      </c>
      <c r="H2669" t="s">
        <v>423</v>
      </c>
      <c r="I2669">
        <v>6</v>
      </c>
      <c r="J2669">
        <v>5</v>
      </c>
      <c r="K2669">
        <v>11</v>
      </c>
      <c r="L2669" s="8">
        <v>13162</v>
      </c>
      <c r="M2669" s="8">
        <v>13173</v>
      </c>
    </row>
    <row r="2670" spans="1:13" x14ac:dyDescent="0.25">
      <c r="A2670">
        <v>1</v>
      </c>
      <c r="B2670" s="40">
        <f t="shared" si="116"/>
        <v>43739</v>
      </c>
      <c r="C2670">
        <v>10</v>
      </c>
      <c r="D2670">
        <f t="shared" si="117"/>
        <v>2019</v>
      </c>
      <c r="E2670" t="s">
        <v>459</v>
      </c>
      <c r="F2670" t="s">
        <v>331</v>
      </c>
      <c r="G2670" t="s">
        <v>37</v>
      </c>
      <c r="H2670" t="s">
        <v>424</v>
      </c>
      <c r="I2670">
        <v>0</v>
      </c>
      <c r="J2670">
        <v>0</v>
      </c>
      <c r="K2670">
        <v>0</v>
      </c>
      <c r="L2670" s="8">
        <v>5339</v>
      </c>
      <c r="M2670" s="8">
        <v>5339</v>
      </c>
    </row>
    <row r="2671" spans="1:13" x14ac:dyDescent="0.25">
      <c r="A2671">
        <v>1</v>
      </c>
      <c r="B2671" s="40">
        <f t="shared" si="116"/>
        <v>43739</v>
      </c>
      <c r="C2671">
        <v>10</v>
      </c>
      <c r="D2671">
        <f t="shared" si="117"/>
        <v>2019</v>
      </c>
      <c r="E2671" t="s">
        <v>459</v>
      </c>
      <c r="F2671" t="s">
        <v>332</v>
      </c>
      <c r="G2671" t="s">
        <v>37</v>
      </c>
      <c r="H2671" t="s">
        <v>423</v>
      </c>
      <c r="I2671">
        <v>12</v>
      </c>
      <c r="J2671">
        <v>9</v>
      </c>
      <c r="K2671">
        <v>21</v>
      </c>
      <c r="L2671" s="8">
        <v>13024</v>
      </c>
      <c r="M2671" s="8">
        <v>13045</v>
      </c>
    </row>
    <row r="2672" spans="1:13" x14ac:dyDescent="0.25">
      <c r="A2672">
        <v>1</v>
      </c>
      <c r="B2672" s="40">
        <f t="shared" si="116"/>
        <v>43739</v>
      </c>
      <c r="C2672">
        <v>10</v>
      </c>
      <c r="D2672">
        <f t="shared" si="117"/>
        <v>2019</v>
      </c>
      <c r="E2672" t="s">
        <v>459</v>
      </c>
      <c r="F2672" t="s">
        <v>332</v>
      </c>
      <c r="G2672" t="s">
        <v>37</v>
      </c>
      <c r="H2672" t="s">
        <v>424</v>
      </c>
      <c r="I2672">
        <v>0</v>
      </c>
      <c r="J2672">
        <v>0</v>
      </c>
      <c r="K2672">
        <v>0</v>
      </c>
      <c r="L2672" s="8">
        <v>6938</v>
      </c>
      <c r="M2672" s="8">
        <v>6938</v>
      </c>
    </row>
    <row r="2673" spans="1:13" x14ac:dyDescent="0.25">
      <c r="A2673">
        <v>0</v>
      </c>
      <c r="B2673" s="40">
        <f t="shared" si="116"/>
        <v>43739</v>
      </c>
      <c r="C2673">
        <v>10</v>
      </c>
      <c r="D2673">
        <f t="shared" si="117"/>
        <v>2019</v>
      </c>
      <c r="E2673" t="s">
        <v>459</v>
      </c>
      <c r="F2673" t="s">
        <v>333</v>
      </c>
      <c r="G2673" t="s">
        <v>37</v>
      </c>
      <c r="H2673" t="s">
        <v>423</v>
      </c>
      <c r="I2673">
        <v>324</v>
      </c>
      <c r="J2673">
        <v>310</v>
      </c>
      <c r="K2673">
        <v>634</v>
      </c>
      <c r="L2673" s="8">
        <v>137770</v>
      </c>
      <c r="M2673" s="8">
        <v>138404</v>
      </c>
    </row>
    <row r="2674" spans="1:13" x14ac:dyDescent="0.25">
      <c r="A2674">
        <v>0</v>
      </c>
      <c r="B2674" s="40">
        <f t="shared" si="116"/>
        <v>43739</v>
      </c>
      <c r="C2674">
        <v>10</v>
      </c>
      <c r="D2674">
        <f t="shared" si="117"/>
        <v>2019</v>
      </c>
      <c r="E2674" t="s">
        <v>459</v>
      </c>
      <c r="F2674" t="s">
        <v>333</v>
      </c>
      <c r="G2674" t="s">
        <v>37</v>
      </c>
      <c r="H2674" t="s">
        <v>424</v>
      </c>
      <c r="I2674">
        <v>0</v>
      </c>
      <c r="J2674">
        <v>0</v>
      </c>
      <c r="K2674">
        <v>0</v>
      </c>
      <c r="L2674" s="8">
        <v>43517</v>
      </c>
      <c r="M2674" s="8">
        <v>43517</v>
      </c>
    </row>
    <row r="2675" spans="1:13" x14ac:dyDescent="0.25">
      <c r="A2675">
        <v>0</v>
      </c>
      <c r="B2675" s="40">
        <f t="shared" si="116"/>
        <v>43739</v>
      </c>
      <c r="C2675">
        <v>10</v>
      </c>
      <c r="D2675">
        <f t="shared" si="117"/>
        <v>2019</v>
      </c>
      <c r="E2675" t="s">
        <v>459</v>
      </c>
      <c r="F2675" t="s">
        <v>119</v>
      </c>
      <c r="G2675" t="s">
        <v>37</v>
      </c>
      <c r="H2675" t="s">
        <v>423</v>
      </c>
      <c r="I2675">
        <v>212</v>
      </c>
      <c r="J2675">
        <v>84</v>
      </c>
      <c r="K2675">
        <v>296</v>
      </c>
      <c r="L2675" s="8">
        <v>56277</v>
      </c>
      <c r="M2675" s="8">
        <v>56573</v>
      </c>
    </row>
    <row r="2676" spans="1:13" x14ac:dyDescent="0.25">
      <c r="A2676">
        <v>0</v>
      </c>
      <c r="B2676" s="40">
        <f t="shared" si="116"/>
        <v>43739</v>
      </c>
      <c r="C2676">
        <v>10</v>
      </c>
      <c r="D2676">
        <f t="shared" si="117"/>
        <v>2019</v>
      </c>
      <c r="E2676" t="s">
        <v>459</v>
      </c>
      <c r="F2676" t="s">
        <v>119</v>
      </c>
      <c r="G2676" t="s">
        <v>37</v>
      </c>
      <c r="H2676" t="s">
        <v>424</v>
      </c>
      <c r="I2676">
        <v>0</v>
      </c>
      <c r="J2676">
        <v>0</v>
      </c>
      <c r="K2676">
        <v>0</v>
      </c>
      <c r="L2676" s="8">
        <v>23173</v>
      </c>
      <c r="M2676" s="8">
        <v>23173</v>
      </c>
    </row>
    <row r="2677" spans="1:13" x14ac:dyDescent="0.25">
      <c r="A2677">
        <v>0</v>
      </c>
      <c r="B2677" s="40">
        <f t="shared" si="116"/>
        <v>43739</v>
      </c>
      <c r="C2677">
        <v>10</v>
      </c>
      <c r="D2677">
        <f t="shared" si="117"/>
        <v>2019</v>
      </c>
      <c r="E2677" t="s">
        <v>459</v>
      </c>
      <c r="F2677" t="s">
        <v>334</v>
      </c>
      <c r="G2677" t="s">
        <v>37</v>
      </c>
      <c r="H2677" t="s">
        <v>423</v>
      </c>
      <c r="I2677">
        <v>219</v>
      </c>
      <c r="J2677">
        <v>157</v>
      </c>
      <c r="K2677">
        <v>376</v>
      </c>
      <c r="L2677" s="8">
        <v>52164</v>
      </c>
      <c r="M2677" s="8">
        <v>52540</v>
      </c>
    </row>
    <row r="2678" spans="1:13" x14ac:dyDescent="0.25">
      <c r="A2678">
        <v>0</v>
      </c>
      <c r="B2678" s="40">
        <f t="shared" si="116"/>
        <v>43739</v>
      </c>
      <c r="C2678">
        <v>10</v>
      </c>
      <c r="D2678">
        <f t="shared" si="117"/>
        <v>2019</v>
      </c>
      <c r="E2678" t="s">
        <v>459</v>
      </c>
      <c r="F2678" t="s">
        <v>334</v>
      </c>
      <c r="G2678" t="s">
        <v>37</v>
      </c>
      <c r="H2678" t="s">
        <v>424</v>
      </c>
      <c r="I2678">
        <v>1</v>
      </c>
      <c r="J2678">
        <v>0</v>
      </c>
      <c r="K2678">
        <v>1</v>
      </c>
      <c r="L2678" s="8">
        <v>22477</v>
      </c>
      <c r="M2678" s="8">
        <v>22478</v>
      </c>
    </row>
    <row r="2679" spans="1:13" x14ac:dyDescent="0.25">
      <c r="A2679">
        <v>0</v>
      </c>
      <c r="B2679" s="40">
        <f t="shared" si="116"/>
        <v>43739</v>
      </c>
      <c r="C2679">
        <v>10</v>
      </c>
      <c r="D2679">
        <f t="shared" si="117"/>
        <v>2019</v>
      </c>
      <c r="E2679" t="s">
        <v>459</v>
      </c>
      <c r="F2679" t="s">
        <v>335</v>
      </c>
      <c r="G2679" t="s">
        <v>37</v>
      </c>
      <c r="H2679" t="s">
        <v>423</v>
      </c>
      <c r="I2679" s="8">
        <v>1923</v>
      </c>
      <c r="J2679" s="8">
        <v>1043</v>
      </c>
      <c r="K2679" s="8">
        <v>2966</v>
      </c>
      <c r="L2679" s="8">
        <v>323522</v>
      </c>
      <c r="M2679" s="8">
        <v>326488</v>
      </c>
    </row>
    <row r="2680" spans="1:13" x14ac:dyDescent="0.25">
      <c r="A2680">
        <v>0</v>
      </c>
      <c r="B2680" s="40">
        <f t="shared" si="116"/>
        <v>43739</v>
      </c>
      <c r="C2680">
        <v>10</v>
      </c>
      <c r="D2680">
        <f t="shared" si="117"/>
        <v>2019</v>
      </c>
      <c r="E2680" t="s">
        <v>459</v>
      </c>
      <c r="F2680" t="s">
        <v>335</v>
      </c>
      <c r="G2680" t="s">
        <v>37</v>
      </c>
      <c r="H2680" t="s">
        <v>424</v>
      </c>
      <c r="I2680">
        <v>0</v>
      </c>
      <c r="J2680">
        <v>0</v>
      </c>
      <c r="K2680">
        <v>0</v>
      </c>
      <c r="L2680" s="8">
        <v>83283</v>
      </c>
      <c r="M2680" s="8">
        <v>83283</v>
      </c>
    </row>
    <row r="2681" spans="1:13" x14ac:dyDescent="0.25">
      <c r="A2681">
        <v>0</v>
      </c>
      <c r="B2681" s="40">
        <f t="shared" si="116"/>
        <v>43739</v>
      </c>
      <c r="C2681">
        <v>10</v>
      </c>
      <c r="D2681">
        <f t="shared" si="117"/>
        <v>2019</v>
      </c>
      <c r="E2681" t="s">
        <v>459</v>
      </c>
      <c r="F2681" t="s">
        <v>44</v>
      </c>
      <c r="G2681" t="s">
        <v>37</v>
      </c>
      <c r="H2681" t="s">
        <v>423</v>
      </c>
      <c r="I2681">
        <v>3</v>
      </c>
      <c r="J2681">
        <v>2</v>
      </c>
      <c r="K2681">
        <v>5</v>
      </c>
      <c r="L2681" s="8">
        <v>2475</v>
      </c>
      <c r="M2681" s="8">
        <v>2480</v>
      </c>
    </row>
    <row r="2682" spans="1:13" x14ac:dyDescent="0.25">
      <c r="A2682">
        <v>0</v>
      </c>
      <c r="B2682" s="40">
        <f t="shared" si="116"/>
        <v>43739</v>
      </c>
      <c r="C2682">
        <v>10</v>
      </c>
      <c r="D2682">
        <f t="shared" si="117"/>
        <v>2019</v>
      </c>
      <c r="E2682" t="s">
        <v>459</v>
      </c>
      <c r="F2682" t="s">
        <v>44</v>
      </c>
      <c r="G2682" t="s">
        <v>37</v>
      </c>
      <c r="H2682" t="s">
        <v>424</v>
      </c>
      <c r="I2682">
        <v>0</v>
      </c>
      <c r="J2682">
        <v>0</v>
      </c>
      <c r="K2682">
        <v>0</v>
      </c>
      <c r="L2682" s="8">
        <v>1607</v>
      </c>
      <c r="M2682" s="8">
        <v>1607</v>
      </c>
    </row>
    <row r="2683" spans="1:13" x14ac:dyDescent="0.25">
      <c r="A2683">
        <v>0</v>
      </c>
      <c r="B2683" s="40">
        <f t="shared" si="116"/>
        <v>43739</v>
      </c>
      <c r="C2683">
        <v>10</v>
      </c>
      <c r="D2683">
        <f t="shared" si="117"/>
        <v>2019</v>
      </c>
      <c r="E2683" t="s">
        <v>459</v>
      </c>
      <c r="F2683" t="s">
        <v>336</v>
      </c>
      <c r="G2683" t="s">
        <v>37</v>
      </c>
      <c r="H2683" t="s">
        <v>423</v>
      </c>
      <c r="I2683">
        <v>126</v>
      </c>
      <c r="J2683">
        <v>117</v>
      </c>
      <c r="K2683">
        <v>243</v>
      </c>
      <c r="L2683" s="8">
        <v>74741</v>
      </c>
      <c r="M2683" s="8">
        <v>74984</v>
      </c>
    </row>
    <row r="2684" spans="1:13" x14ac:dyDescent="0.25">
      <c r="A2684">
        <v>0</v>
      </c>
      <c r="B2684" s="40">
        <f t="shared" si="116"/>
        <v>43739</v>
      </c>
      <c r="C2684">
        <v>10</v>
      </c>
      <c r="D2684">
        <f t="shared" si="117"/>
        <v>2019</v>
      </c>
      <c r="E2684" t="s">
        <v>459</v>
      </c>
      <c r="F2684" t="s">
        <v>336</v>
      </c>
      <c r="G2684" t="s">
        <v>37</v>
      </c>
      <c r="H2684" t="s">
        <v>424</v>
      </c>
      <c r="I2684">
        <v>0</v>
      </c>
      <c r="J2684">
        <v>0</v>
      </c>
      <c r="K2684">
        <v>0</v>
      </c>
      <c r="L2684" s="8">
        <v>29769</v>
      </c>
      <c r="M2684" s="8">
        <v>29769</v>
      </c>
    </row>
    <row r="2685" spans="1:13" x14ac:dyDescent="0.25">
      <c r="A2685">
        <v>0</v>
      </c>
      <c r="B2685" s="40">
        <f t="shared" si="116"/>
        <v>43739</v>
      </c>
      <c r="C2685">
        <v>10</v>
      </c>
      <c r="D2685">
        <f t="shared" si="117"/>
        <v>2019</v>
      </c>
      <c r="E2685" t="s">
        <v>459</v>
      </c>
      <c r="F2685" t="s">
        <v>125</v>
      </c>
      <c r="G2685" t="s">
        <v>37</v>
      </c>
      <c r="H2685" t="s">
        <v>423</v>
      </c>
      <c r="I2685">
        <v>71</v>
      </c>
      <c r="J2685">
        <v>39</v>
      </c>
      <c r="K2685">
        <v>110</v>
      </c>
      <c r="L2685" s="8">
        <v>28917</v>
      </c>
      <c r="M2685" s="8">
        <v>29027</v>
      </c>
    </row>
    <row r="2686" spans="1:13" x14ac:dyDescent="0.25">
      <c r="A2686">
        <v>0</v>
      </c>
      <c r="B2686" s="40">
        <f t="shared" si="116"/>
        <v>43739</v>
      </c>
      <c r="C2686">
        <v>10</v>
      </c>
      <c r="D2686">
        <f t="shared" si="117"/>
        <v>2019</v>
      </c>
      <c r="E2686" t="s">
        <v>459</v>
      </c>
      <c r="F2686" t="s">
        <v>125</v>
      </c>
      <c r="G2686" t="s">
        <v>37</v>
      </c>
      <c r="H2686" t="s">
        <v>424</v>
      </c>
      <c r="I2686">
        <v>0</v>
      </c>
      <c r="J2686">
        <v>0</v>
      </c>
      <c r="K2686">
        <v>0</v>
      </c>
      <c r="L2686" s="8">
        <v>12681</v>
      </c>
      <c r="M2686" s="8">
        <v>12681</v>
      </c>
    </row>
    <row r="2687" spans="1:13" x14ac:dyDescent="0.25">
      <c r="A2687">
        <v>1</v>
      </c>
      <c r="B2687" s="40">
        <f t="shared" si="116"/>
        <v>43739</v>
      </c>
      <c r="C2687">
        <v>10</v>
      </c>
      <c r="D2687">
        <f t="shared" si="117"/>
        <v>2019</v>
      </c>
      <c r="E2687" t="s">
        <v>459</v>
      </c>
      <c r="F2687" t="s">
        <v>337</v>
      </c>
      <c r="G2687" t="s">
        <v>37</v>
      </c>
      <c r="H2687" t="s">
        <v>423</v>
      </c>
      <c r="I2687">
        <v>5</v>
      </c>
      <c r="J2687">
        <v>2</v>
      </c>
      <c r="K2687">
        <v>7</v>
      </c>
      <c r="L2687" s="8">
        <v>4648</v>
      </c>
      <c r="M2687" s="8">
        <v>4655</v>
      </c>
    </row>
    <row r="2688" spans="1:13" x14ac:dyDescent="0.25">
      <c r="A2688">
        <v>1</v>
      </c>
      <c r="B2688" s="40">
        <f t="shared" si="116"/>
        <v>43739</v>
      </c>
      <c r="C2688">
        <v>10</v>
      </c>
      <c r="D2688">
        <f t="shared" si="117"/>
        <v>2019</v>
      </c>
      <c r="E2688" t="s">
        <v>459</v>
      </c>
      <c r="F2688" t="s">
        <v>337</v>
      </c>
      <c r="G2688" t="s">
        <v>37</v>
      </c>
      <c r="H2688" t="s">
        <v>424</v>
      </c>
      <c r="I2688">
        <v>0</v>
      </c>
      <c r="J2688">
        <v>0</v>
      </c>
      <c r="K2688">
        <v>0</v>
      </c>
      <c r="L2688" s="8">
        <v>3763</v>
      </c>
      <c r="M2688" s="8">
        <v>3763</v>
      </c>
    </row>
    <row r="2689" spans="1:13" x14ac:dyDescent="0.25">
      <c r="A2689">
        <v>0</v>
      </c>
      <c r="B2689" s="40">
        <f t="shared" si="116"/>
        <v>43739</v>
      </c>
      <c r="C2689">
        <v>10</v>
      </c>
      <c r="D2689">
        <f t="shared" si="117"/>
        <v>2019</v>
      </c>
      <c r="E2689" t="s">
        <v>459</v>
      </c>
      <c r="F2689" t="s">
        <v>105</v>
      </c>
      <c r="G2689" t="s">
        <v>37</v>
      </c>
      <c r="H2689" t="s">
        <v>423</v>
      </c>
      <c r="I2689">
        <v>66</v>
      </c>
      <c r="J2689">
        <v>77</v>
      </c>
      <c r="K2689">
        <v>143</v>
      </c>
      <c r="L2689" s="8">
        <v>61928</v>
      </c>
      <c r="M2689" s="8">
        <v>62071</v>
      </c>
    </row>
    <row r="2690" spans="1:13" x14ac:dyDescent="0.25">
      <c r="A2690">
        <v>0</v>
      </c>
      <c r="B2690" s="40">
        <f t="shared" si="116"/>
        <v>43739</v>
      </c>
      <c r="C2690">
        <v>10</v>
      </c>
      <c r="D2690">
        <f t="shared" si="117"/>
        <v>2019</v>
      </c>
      <c r="E2690" t="s">
        <v>459</v>
      </c>
      <c r="F2690" t="s">
        <v>105</v>
      </c>
      <c r="G2690" t="s">
        <v>37</v>
      </c>
      <c r="H2690" t="s">
        <v>424</v>
      </c>
      <c r="I2690">
        <v>0</v>
      </c>
      <c r="J2690">
        <v>0</v>
      </c>
      <c r="K2690">
        <v>0</v>
      </c>
      <c r="L2690" s="8">
        <v>20229</v>
      </c>
      <c r="M2690" s="8">
        <v>20229</v>
      </c>
    </row>
    <row r="2691" spans="1:13" x14ac:dyDescent="0.25">
      <c r="A2691">
        <v>0</v>
      </c>
      <c r="B2691" s="40">
        <f t="shared" si="116"/>
        <v>43739</v>
      </c>
      <c r="C2691">
        <v>10</v>
      </c>
      <c r="D2691">
        <f t="shared" si="117"/>
        <v>2019</v>
      </c>
      <c r="E2691" t="s">
        <v>459</v>
      </c>
      <c r="F2691" t="s">
        <v>338</v>
      </c>
      <c r="G2691" t="s">
        <v>37</v>
      </c>
      <c r="H2691" t="s">
        <v>423</v>
      </c>
      <c r="I2691">
        <v>0</v>
      </c>
      <c r="J2691">
        <v>1</v>
      </c>
      <c r="K2691">
        <v>1</v>
      </c>
      <c r="L2691" s="8">
        <v>1352</v>
      </c>
      <c r="M2691" s="8">
        <v>1353</v>
      </c>
    </row>
    <row r="2692" spans="1:13" x14ac:dyDescent="0.25">
      <c r="A2692">
        <v>0</v>
      </c>
      <c r="B2692" s="40">
        <f t="shared" si="116"/>
        <v>43739</v>
      </c>
      <c r="C2692">
        <v>10</v>
      </c>
      <c r="D2692">
        <f t="shared" si="117"/>
        <v>2019</v>
      </c>
      <c r="E2692" t="s">
        <v>459</v>
      </c>
      <c r="F2692" t="s">
        <v>338</v>
      </c>
      <c r="G2692" t="s">
        <v>37</v>
      </c>
      <c r="H2692" t="s">
        <v>424</v>
      </c>
      <c r="I2692">
        <v>0</v>
      </c>
      <c r="J2692">
        <v>0</v>
      </c>
      <c r="K2692">
        <v>0</v>
      </c>
      <c r="L2692" s="8">
        <v>1009</v>
      </c>
      <c r="M2692" s="8">
        <v>1009</v>
      </c>
    </row>
    <row r="2693" spans="1:13" x14ac:dyDescent="0.25">
      <c r="A2693">
        <v>0</v>
      </c>
      <c r="B2693" s="40">
        <f t="shared" si="116"/>
        <v>43739</v>
      </c>
      <c r="C2693">
        <v>10</v>
      </c>
      <c r="D2693">
        <f t="shared" si="117"/>
        <v>2019</v>
      </c>
      <c r="E2693" t="s">
        <v>459</v>
      </c>
      <c r="F2693" t="s">
        <v>339</v>
      </c>
      <c r="G2693" t="s">
        <v>37</v>
      </c>
      <c r="H2693" t="s">
        <v>423</v>
      </c>
      <c r="I2693">
        <v>66</v>
      </c>
      <c r="J2693">
        <v>73</v>
      </c>
      <c r="K2693">
        <v>139</v>
      </c>
      <c r="L2693" s="8">
        <v>67494</v>
      </c>
      <c r="M2693" s="8">
        <v>67633</v>
      </c>
    </row>
    <row r="2694" spans="1:13" x14ac:dyDescent="0.25">
      <c r="A2694">
        <v>0</v>
      </c>
      <c r="B2694" s="40">
        <f t="shared" si="116"/>
        <v>43739</v>
      </c>
      <c r="C2694">
        <v>10</v>
      </c>
      <c r="D2694">
        <f t="shared" si="117"/>
        <v>2019</v>
      </c>
      <c r="E2694" t="s">
        <v>459</v>
      </c>
      <c r="F2694" t="s">
        <v>339</v>
      </c>
      <c r="G2694" t="s">
        <v>37</v>
      </c>
      <c r="H2694" t="s">
        <v>424</v>
      </c>
      <c r="I2694">
        <v>0</v>
      </c>
      <c r="J2694">
        <v>0</v>
      </c>
      <c r="K2694">
        <v>0</v>
      </c>
      <c r="L2694" s="8">
        <v>27937</v>
      </c>
      <c r="M2694" s="8">
        <v>27937</v>
      </c>
    </row>
    <row r="2695" spans="1:13" x14ac:dyDescent="0.25">
      <c r="A2695">
        <v>0</v>
      </c>
      <c r="B2695" s="40">
        <f t="shared" si="116"/>
        <v>43739</v>
      </c>
      <c r="C2695">
        <v>10</v>
      </c>
      <c r="D2695">
        <f t="shared" si="117"/>
        <v>2019</v>
      </c>
      <c r="E2695" t="s">
        <v>459</v>
      </c>
      <c r="F2695" t="s">
        <v>425</v>
      </c>
      <c r="G2695" t="s">
        <v>37</v>
      </c>
      <c r="H2695" t="s">
        <v>423</v>
      </c>
      <c r="I2695">
        <v>121</v>
      </c>
      <c r="J2695">
        <v>104</v>
      </c>
      <c r="K2695">
        <v>225</v>
      </c>
      <c r="L2695" s="8">
        <v>49677</v>
      </c>
      <c r="M2695" s="8">
        <v>49902</v>
      </c>
    </row>
    <row r="2696" spans="1:13" x14ac:dyDescent="0.25">
      <c r="A2696">
        <v>0</v>
      </c>
      <c r="B2696" s="40">
        <f t="shared" si="116"/>
        <v>43739</v>
      </c>
      <c r="C2696">
        <v>10</v>
      </c>
      <c r="D2696">
        <f t="shared" si="117"/>
        <v>2019</v>
      </c>
      <c r="E2696" t="s">
        <v>459</v>
      </c>
      <c r="F2696" t="s">
        <v>425</v>
      </c>
      <c r="G2696" t="s">
        <v>37</v>
      </c>
      <c r="H2696" t="s">
        <v>424</v>
      </c>
      <c r="I2696">
        <v>0</v>
      </c>
      <c r="J2696">
        <v>0</v>
      </c>
      <c r="K2696">
        <v>0</v>
      </c>
      <c r="L2696" s="8">
        <v>21359</v>
      </c>
      <c r="M2696" s="8">
        <v>21359</v>
      </c>
    </row>
    <row r="2697" spans="1:13" x14ac:dyDescent="0.25">
      <c r="A2697">
        <v>0</v>
      </c>
      <c r="B2697" s="40">
        <f t="shared" si="116"/>
        <v>43739</v>
      </c>
      <c r="C2697">
        <v>10</v>
      </c>
      <c r="D2697">
        <f t="shared" si="117"/>
        <v>2019</v>
      </c>
      <c r="E2697" t="s">
        <v>459</v>
      </c>
      <c r="F2697" t="s">
        <v>341</v>
      </c>
      <c r="G2697" t="s">
        <v>37</v>
      </c>
      <c r="H2697" t="s">
        <v>423</v>
      </c>
      <c r="I2697">
        <v>399</v>
      </c>
      <c r="J2697">
        <v>274</v>
      </c>
      <c r="K2697">
        <v>673</v>
      </c>
      <c r="L2697" s="8">
        <v>66173</v>
      </c>
      <c r="M2697" s="8">
        <v>66846</v>
      </c>
    </row>
    <row r="2698" spans="1:13" x14ac:dyDescent="0.25">
      <c r="A2698">
        <v>0</v>
      </c>
      <c r="B2698" s="40">
        <f t="shared" si="116"/>
        <v>43739</v>
      </c>
      <c r="C2698">
        <v>10</v>
      </c>
      <c r="D2698">
        <f t="shared" si="117"/>
        <v>2019</v>
      </c>
      <c r="E2698" t="s">
        <v>459</v>
      </c>
      <c r="F2698" t="s">
        <v>341</v>
      </c>
      <c r="G2698" t="s">
        <v>37</v>
      </c>
      <c r="H2698" t="s">
        <v>424</v>
      </c>
      <c r="I2698">
        <v>0</v>
      </c>
      <c r="J2698">
        <v>0</v>
      </c>
      <c r="K2698">
        <v>0</v>
      </c>
      <c r="L2698" s="8">
        <v>22148</v>
      </c>
      <c r="M2698" s="8">
        <v>22148</v>
      </c>
    </row>
    <row r="2699" spans="1:13" x14ac:dyDescent="0.25">
      <c r="A2699">
        <v>0</v>
      </c>
      <c r="B2699" s="40">
        <f t="shared" si="116"/>
        <v>43739</v>
      </c>
      <c r="C2699">
        <v>10</v>
      </c>
      <c r="D2699">
        <f t="shared" si="117"/>
        <v>2019</v>
      </c>
      <c r="E2699" t="s">
        <v>459</v>
      </c>
      <c r="F2699" t="s">
        <v>126</v>
      </c>
      <c r="G2699" t="s">
        <v>37</v>
      </c>
      <c r="H2699" t="s">
        <v>423</v>
      </c>
      <c r="I2699">
        <v>228</v>
      </c>
      <c r="J2699">
        <v>145</v>
      </c>
      <c r="K2699">
        <v>373</v>
      </c>
      <c r="L2699" s="8">
        <v>25805</v>
      </c>
      <c r="M2699" s="8">
        <v>26178</v>
      </c>
    </row>
    <row r="2700" spans="1:13" x14ac:dyDescent="0.25">
      <c r="A2700">
        <v>0</v>
      </c>
      <c r="B2700" s="40">
        <f t="shared" si="116"/>
        <v>43739</v>
      </c>
      <c r="C2700">
        <v>10</v>
      </c>
      <c r="D2700">
        <f t="shared" si="117"/>
        <v>2019</v>
      </c>
      <c r="E2700" t="s">
        <v>459</v>
      </c>
      <c r="F2700" t="s">
        <v>126</v>
      </c>
      <c r="G2700" t="s">
        <v>37</v>
      </c>
      <c r="H2700" t="s">
        <v>424</v>
      </c>
      <c r="I2700">
        <v>0</v>
      </c>
      <c r="J2700">
        <v>0</v>
      </c>
      <c r="K2700">
        <v>0</v>
      </c>
      <c r="L2700" s="8">
        <v>9988</v>
      </c>
      <c r="M2700" s="8">
        <v>9988</v>
      </c>
    </row>
    <row r="2701" spans="1:13" x14ac:dyDescent="0.25">
      <c r="A2701">
        <v>0</v>
      </c>
      <c r="B2701" s="40">
        <f t="shared" si="116"/>
        <v>43739</v>
      </c>
      <c r="C2701">
        <v>10</v>
      </c>
      <c r="D2701">
        <f t="shared" si="117"/>
        <v>2019</v>
      </c>
      <c r="E2701" t="s">
        <v>459</v>
      </c>
      <c r="F2701" t="s">
        <v>342</v>
      </c>
      <c r="G2701" t="s">
        <v>37</v>
      </c>
      <c r="H2701" t="s">
        <v>423</v>
      </c>
      <c r="I2701" s="8">
        <v>21855</v>
      </c>
      <c r="J2701" s="8">
        <v>7582</v>
      </c>
      <c r="K2701" s="8">
        <v>29437</v>
      </c>
      <c r="L2701" s="8">
        <v>1408704</v>
      </c>
      <c r="M2701" s="8">
        <v>1438141</v>
      </c>
    </row>
    <row r="2702" spans="1:13" x14ac:dyDescent="0.25">
      <c r="A2702">
        <v>0</v>
      </c>
      <c r="B2702" s="40">
        <f t="shared" si="116"/>
        <v>43739</v>
      </c>
      <c r="C2702">
        <v>10</v>
      </c>
      <c r="D2702">
        <f t="shared" si="117"/>
        <v>2019</v>
      </c>
      <c r="E2702" t="s">
        <v>459</v>
      </c>
      <c r="F2702" t="s">
        <v>342</v>
      </c>
      <c r="G2702" t="s">
        <v>37</v>
      </c>
      <c r="H2702" t="s">
        <v>424</v>
      </c>
      <c r="I2702">
        <v>6</v>
      </c>
      <c r="J2702">
        <v>1</v>
      </c>
      <c r="K2702">
        <v>7</v>
      </c>
      <c r="L2702" s="8">
        <v>185274</v>
      </c>
      <c r="M2702" s="8">
        <v>185281</v>
      </c>
    </row>
    <row r="2703" spans="1:13" x14ac:dyDescent="0.25">
      <c r="A2703">
        <v>0</v>
      </c>
      <c r="B2703" s="40">
        <f t="shared" si="116"/>
        <v>43739</v>
      </c>
      <c r="C2703">
        <v>10</v>
      </c>
      <c r="D2703">
        <f t="shared" si="117"/>
        <v>2019</v>
      </c>
      <c r="E2703" t="s">
        <v>459</v>
      </c>
      <c r="F2703" t="s">
        <v>343</v>
      </c>
      <c r="G2703" t="s">
        <v>37</v>
      </c>
      <c r="H2703" t="s">
        <v>423</v>
      </c>
      <c r="I2703" s="8">
        <v>1295</v>
      </c>
      <c r="J2703">
        <v>679</v>
      </c>
      <c r="K2703" s="8">
        <v>1974</v>
      </c>
      <c r="L2703" s="8">
        <v>187515</v>
      </c>
      <c r="M2703" s="8">
        <v>189489</v>
      </c>
    </row>
    <row r="2704" spans="1:13" x14ac:dyDescent="0.25">
      <c r="A2704">
        <v>0</v>
      </c>
      <c r="B2704" s="40">
        <f t="shared" si="116"/>
        <v>43739</v>
      </c>
      <c r="C2704">
        <v>10</v>
      </c>
      <c r="D2704">
        <f t="shared" si="117"/>
        <v>2019</v>
      </c>
      <c r="E2704" t="s">
        <v>459</v>
      </c>
      <c r="F2704" t="s">
        <v>343</v>
      </c>
      <c r="G2704" t="s">
        <v>37</v>
      </c>
      <c r="H2704" t="s">
        <v>424</v>
      </c>
      <c r="I2704">
        <v>1</v>
      </c>
      <c r="J2704">
        <v>0</v>
      </c>
      <c r="K2704">
        <v>1</v>
      </c>
      <c r="L2704" s="8">
        <v>55867</v>
      </c>
      <c r="M2704" s="8">
        <v>55868</v>
      </c>
    </row>
    <row r="2705" spans="1:13" x14ac:dyDescent="0.25">
      <c r="A2705">
        <v>0</v>
      </c>
      <c r="B2705" s="40">
        <f t="shared" si="116"/>
        <v>43739</v>
      </c>
      <c r="C2705">
        <v>10</v>
      </c>
      <c r="D2705">
        <f t="shared" si="117"/>
        <v>2019</v>
      </c>
      <c r="E2705" t="s">
        <v>459</v>
      </c>
      <c r="F2705" t="s">
        <v>344</v>
      </c>
      <c r="G2705" t="s">
        <v>37</v>
      </c>
      <c r="H2705" t="s">
        <v>423</v>
      </c>
      <c r="I2705">
        <v>106</v>
      </c>
      <c r="J2705">
        <v>49</v>
      </c>
      <c r="K2705">
        <v>155</v>
      </c>
      <c r="L2705" s="8">
        <v>31181</v>
      </c>
      <c r="M2705" s="8">
        <v>31336</v>
      </c>
    </row>
    <row r="2706" spans="1:13" x14ac:dyDescent="0.25">
      <c r="A2706">
        <v>0</v>
      </c>
      <c r="B2706" s="40">
        <f t="shared" si="116"/>
        <v>43739</v>
      </c>
      <c r="C2706">
        <v>10</v>
      </c>
      <c r="D2706">
        <f t="shared" si="117"/>
        <v>2019</v>
      </c>
      <c r="E2706" t="s">
        <v>459</v>
      </c>
      <c r="F2706" t="s">
        <v>344</v>
      </c>
      <c r="G2706" t="s">
        <v>37</v>
      </c>
      <c r="H2706" t="s">
        <v>424</v>
      </c>
      <c r="I2706">
        <v>0</v>
      </c>
      <c r="J2706">
        <v>0</v>
      </c>
      <c r="K2706">
        <v>0</v>
      </c>
      <c r="L2706" s="8">
        <v>15238</v>
      </c>
      <c r="M2706" s="8">
        <v>15238</v>
      </c>
    </row>
    <row r="2707" spans="1:13" x14ac:dyDescent="0.25">
      <c r="A2707">
        <v>0</v>
      </c>
      <c r="B2707" s="40">
        <f t="shared" si="116"/>
        <v>43739</v>
      </c>
      <c r="C2707">
        <v>10</v>
      </c>
      <c r="D2707">
        <f t="shared" si="117"/>
        <v>2019</v>
      </c>
      <c r="E2707" t="s">
        <v>459</v>
      </c>
      <c r="F2707" t="s">
        <v>345</v>
      </c>
      <c r="G2707" t="s">
        <v>37</v>
      </c>
      <c r="H2707" t="s">
        <v>423</v>
      </c>
      <c r="I2707">
        <v>50</v>
      </c>
      <c r="J2707">
        <v>40</v>
      </c>
      <c r="K2707">
        <v>90</v>
      </c>
      <c r="L2707" s="8">
        <v>16041</v>
      </c>
      <c r="M2707" s="8">
        <v>16131</v>
      </c>
    </row>
    <row r="2708" spans="1:13" x14ac:dyDescent="0.25">
      <c r="A2708">
        <v>0</v>
      </c>
      <c r="B2708" s="40">
        <f t="shared" si="116"/>
        <v>43739</v>
      </c>
      <c r="C2708">
        <v>10</v>
      </c>
      <c r="D2708">
        <f t="shared" si="117"/>
        <v>2019</v>
      </c>
      <c r="E2708" t="s">
        <v>459</v>
      </c>
      <c r="F2708" t="s">
        <v>345</v>
      </c>
      <c r="G2708" t="s">
        <v>37</v>
      </c>
      <c r="H2708" t="s">
        <v>424</v>
      </c>
      <c r="I2708">
        <v>0</v>
      </c>
      <c r="J2708">
        <v>0</v>
      </c>
      <c r="K2708">
        <v>0</v>
      </c>
      <c r="L2708" s="8">
        <v>8599</v>
      </c>
      <c r="M2708" s="8">
        <v>8599</v>
      </c>
    </row>
    <row r="2709" spans="1:13" x14ac:dyDescent="0.25">
      <c r="A2709">
        <v>0</v>
      </c>
      <c r="B2709" s="40">
        <f t="shared" si="116"/>
        <v>43739</v>
      </c>
      <c r="C2709">
        <v>10</v>
      </c>
      <c r="D2709">
        <f t="shared" si="117"/>
        <v>2019</v>
      </c>
      <c r="E2709" t="s">
        <v>459</v>
      </c>
      <c r="F2709" t="s">
        <v>346</v>
      </c>
      <c r="G2709" t="s">
        <v>37</v>
      </c>
      <c r="H2709" t="s">
        <v>423</v>
      </c>
      <c r="I2709">
        <v>126</v>
      </c>
      <c r="J2709">
        <v>113</v>
      </c>
      <c r="K2709">
        <v>239</v>
      </c>
      <c r="L2709" s="8">
        <v>61168</v>
      </c>
      <c r="M2709" s="8">
        <v>61407</v>
      </c>
    </row>
    <row r="2710" spans="1:13" x14ac:dyDescent="0.25">
      <c r="A2710">
        <v>0</v>
      </c>
      <c r="B2710" s="40">
        <f t="shared" si="116"/>
        <v>43739</v>
      </c>
      <c r="C2710">
        <v>10</v>
      </c>
      <c r="D2710">
        <f t="shared" si="117"/>
        <v>2019</v>
      </c>
      <c r="E2710" t="s">
        <v>459</v>
      </c>
      <c r="F2710" t="s">
        <v>346</v>
      </c>
      <c r="G2710" t="s">
        <v>37</v>
      </c>
      <c r="H2710" t="s">
        <v>424</v>
      </c>
      <c r="I2710">
        <v>0</v>
      </c>
      <c r="J2710">
        <v>0</v>
      </c>
      <c r="K2710">
        <v>0</v>
      </c>
      <c r="L2710" s="8">
        <v>27036</v>
      </c>
      <c r="M2710" s="8">
        <v>27036</v>
      </c>
    </row>
    <row r="2711" spans="1:13" x14ac:dyDescent="0.25">
      <c r="A2711">
        <v>1</v>
      </c>
      <c r="B2711" s="40">
        <f t="shared" si="116"/>
        <v>43739</v>
      </c>
      <c r="C2711">
        <v>10</v>
      </c>
      <c r="D2711">
        <f t="shared" si="117"/>
        <v>2019</v>
      </c>
      <c r="E2711" t="s">
        <v>459</v>
      </c>
      <c r="F2711" t="s">
        <v>53</v>
      </c>
      <c r="G2711" t="s">
        <v>37</v>
      </c>
      <c r="H2711" t="s">
        <v>423</v>
      </c>
      <c r="I2711">
        <v>4</v>
      </c>
      <c r="J2711">
        <v>12</v>
      </c>
      <c r="K2711">
        <v>16</v>
      </c>
      <c r="L2711" s="8">
        <v>8163</v>
      </c>
      <c r="M2711" s="8">
        <v>8179</v>
      </c>
    </row>
    <row r="2712" spans="1:13" x14ac:dyDescent="0.25">
      <c r="A2712">
        <v>1</v>
      </c>
      <c r="B2712" s="40">
        <f t="shared" si="116"/>
        <v>43739</v>
      </c>
      <c r="C2712">
        <v>10</v>
      </c>
      <c r="D2712">
        <f t="shared" si="117"/>
        <v>2019</v>
      </c>
      <c r="E2712" t="s">
        <v>459</v>
      </c>
      <c r="F2712" t="s">
        <v>53</v>
      </c>
      <c r="G2712" t="s">
        <v>37</v>
      </c>
      <c r="H2712" t="s">
        <v>424</v>
      </c>
      <c r="I2712">
        <v>0</v>
      </c>
      <c r="J2712">
        <v>0</v>
      </c>
      <c r="K2712">
        <v>0</v>
      </c>
      <c r="L2712" s="8">
        <v>4868</v>
      </c>
      <c r="M2712" s="8">
        <v>4868</v>
      </c>
    </row>
    <row r="2713" spans="1:13" x14ac:dyDescent="0.25">
      <c r="A2713">
        <v>0</v>
      </c>
      <c r="B2713" s="40">
        <f t="shared" si="116"/>
        <v>43739</v>
      </c>
      <c r="C2713">
        <v>10</v>
      </c>
      <c r="D2713">
        <f t="shared" si="117"/>
        <v>2019</v>
      </c>
      <c r="E2713" t="s">
        <v>459</v>
      </c>
      <c r="F2713" t="s">
        <v>347</v>
      </c>
      <c r="G2713" t="s">
        <v>37</v>
      </c>
      <c r="H2713" t="s">
        <v>423</v>
      </c>
      <c r="I2713">
        <v>179</v>
      </c>
      <c r="J2713">
        <v>131</v>
      </c>
      <c r="K2713">
        <v>310</v>
      </c>
      <c r="L2713" s="8">
        <v>49170</v>
      </c>
      <c r="M2713" s="8">
        <v>49480</v>
      </c>
    </row>
    <row r="2714" spans="1:13" x14ac:dyDescent="0.25">
      <c r="A2714">
        <v>0</v>
      </c>
      <c r="B2714" s="40">
        <f t="shared" si="116"/>
        <v>43739</v>
      </c>
      <c r="C2714">
        <v>10</v>
      </c>
      <c r="D2714">
        <f t="shared" si="117"/>
        <v>2019</v>
      </c>
      <c r="E2714" t="s">
        <v>459</v>
      </c>
      <c r="F2714" t="s">
        <v>347</v>
      </c>
      <c r="G2714" t="s">
        <v>37</v>
      </c>
      <c r="H2714" t="s">
        <v>424</v>
      </c>
      <c r="I2714">
        <v>0</v>
      </c>
      <c r="J2714">
        <v>0</v>
      </c>
      <c r="K2714">
        <v>0</v>
      </c>
      <c r="L2714" s="8">
        <v>21344</v>
      </c>
      <c r="M2714" s="8">
        <v>21344</v>
      </c>
    </row>
    <row r="2715" spans="1:13" x14ac:dyDescent="0.25">
      <c r="A2715">
        <v>0</v>
      </c>
      <c r="B2715" s="40">
        <f t="shared" si="116"/>
        <v>43739</v>
      </c>
      <c r="C2715">
        <v>10</v>
      </c>
      <c r="D2715">
        <f t="shared" si="117"/>
        <v>2019</v>
      </c>
      <c r="E2715" t="s">
        <v>459</v>
      </c>
      <c r="F2715" t="s">
        <v>348</v>
      </c>
      <c r="G2715" t="s">
        <v>37</v>
      </c>
      <c r="H2715" t="s">
        <v>423</v>
      </c>
      <c r="I2715">
        <v>29</v>
      </c>
      <c r="J2715">
        <v>29</v>
      </c>
      <c r="K2715">
        <v>58</v>
      </c>
      <c r="L2715" s="8">
        <v>27334</v>
      </c>
      <c r="M2715" s="8">
        <v>27392</v>
      </c>
    </row>
    <row r="2716" spans="1:13" x14ac:dyDescent="0.25">
      <c r="A2716">
        <v>0</v>
      </c>
      <c r="B2716" s="40">
        <f t="shared" ref="B2716:B2779" si="118">DATE(D2716,C2716,1)</f>
        <v>43739</v>
      </c>
      <c r="C2716">
        <v>10</v>
      </c>
      <c r="D2716">
        <f t="shared" ref="D2716:D2779" si="119">VALUE(RIGHT(E2716,4))</f>
        <v>2019</v>
      </c>
      <c r="E2716" t="s">
        <v>459</v>
      </c>
      <c r="F2716" t="s">
        <v>348</v>
      </c>
      <c r="G2716" t="s">
        <v>37</v>
      </c>
      <c r="H2716" t="s">
        <v>424</v>
      </c>
      <c r="I2716">
        <v>0</v>
      </c>
      <c r="J2716">
        <v>0</v>
      </c>
      <c r="K2716">
        <v>0</v>
      </c>
      <c r="L2716" s="8">
        <v>17376</v>
      </c>
      <c r="M2716" s="8">
        <v>17376</v>
      </c>
    </row>
    <row r="2717" spans="1:13" x14ac:dyDescent="0.25">
      <c r="A2717">
        <v>0</v>
      </c>
      <c r="B2717" s="40">
        <f t="shared" si="118"/>
        <v>43739</v>
      </c>
      <c r="C2717">
        <v>10</v>
      </c>
      <c r="D2717">
        <f t="shared" si="119"/>
        <v>2019</v>
      </c>
      <c r="E2717" t="s">
        <v>459</v>
      </c>
      <c r="F2717" t="s">
        <v>349</v>
      </c>
      <c r="G2717" t="s">
        <v>37</v>
      </c>
      <c r="H2717" t="s">
        <v>423</v>
      </c>
      <c r="I2717">
        <v>41</v>
      </c>
      <c r="J2717">
        <v>31</v>
      </c>
      <c r="K2717">
        <v>72</v>
      </c>
      <c r="L2717" s="8">
        <v>16587</v>
      </c>
      <c r="M2717" s="8">
        <v>16659</v>
      </c>
    </row>
    <row r="2718" spans="1:13" x14ac:dyDescent="0.25">
      <c r="A2718">
        <v>0</v>
      </c>
      <c r="B2718" s="40">
        <f t="shared" si="118"/>
        <v>43739</v>
      </c>
      <c r="C2718">
        <v>10</v>
      </c>
      <c r="D2718">
        <f t="shared" si="119"/>
        <v>2019</v>
      </c>
      <c r="E2718" t="s">
        <v>459</v>
      </c>
      <c r="F2718" t="s">
        <v>349</v>
      </c>
      <c r="G2718" t="s">
        <v>37</v>
      </c>
      <c r="H2718" t="s">
        <v>424</v>
      </c>
      <c r="I2718">
        <v>0</v>
      </c>
      <c r="J2718">
        <v>0</v>
      </c>
      <c r="K2718">
        <v>0</v>
      </c>
      <c r="L2718" s="8">
        <v>8007</v>
      </c>
      <c r="M2718" s="8">
        <v>8007</v>
      </c>
    </row>
    <row r="2719" spans="1:13" x14ac:dyDescent="0.25">
      <c r="A2719">
        <v>0</v>
      </c>
      <c r="B2719" s="40">
        <f t="shared" si="118"/>
        <v>43739</v>
      </c>
      <c r="C2719">
        <v>10</v>
      </c>
      <c r="D2719">
        <f t="shared" si="119"/>
        <v>2019</v>
      </c>
      <c r="E2719" t="s">
        <v>459</v>
      </c>
      <c r="F2719" t="s">
        <v>426</v>
      </c>
      <c r="G2719" t="s">
        <v>37</v>
      </c>
      <c r="H2719" t="s">
        <v>423</v>
      </c>
      <c r="I2719">
        <v>7</v>
      </c>
      <c r="J2719">
        <v>6</v>
      </c>
      <c r="K2719">
        <v>13</v>
      </c>
      <c r="L2719" s="8">
        <v>9846</v>
      </c>
      <c r="M2719" s="8">
        <v>9859</v>
      </c>
    </row>
    <row r="2720" spans="1:13" x14ac:dyDescent="0.25">
      <c r="A2720">
        <v>0</v>
      </c>
      <c r="B2720" s="40">
        <f t="shared" si="118"/>
        <v>43739</v>
      </c>
      <c r="C2720">
        <v>10</v>
      </c>
      <c r="D2720">
        <f t="shared" si="119"/>
        <v>2019</v>
      </c>
      <c r="E2720" t="s">
        <v>459</v>
      </c>
      <c r="F2720" t="s">
        <v>426</v>
      </c>
      <c r="G2720" t="s">
        <v>37</v>
      </c>
      <c r="H2720" t="s">
        <v>424</v>
      </c>
      <c r="I2720">
        <v>0</v>
      </c>
      <c r="J2720">
        <v>0</v>
      </c>
      <c r="K2720">
        <v>0</v>
      </c>
      <c r="L2720" s="8">
        <v>5991</v>
      </c>
      <c r="M2720" s="8">
        <v>5991</v>
      </c>
    </row>
    <row r="2721" spans="1:13" x14ac:dyDescent="0.25">
      <c r="A2721">
        <v>0</v>
      </c>
      <c r="B2721" s="40">
        <f t="shared" si="118"/>
        <v>43739</v>
      </c>
      <c r="C2721">
        <v>10</v>
      </c>
      <c r="D2721">
        <f t="shared" si="119"/>
        <v>2019</v>
      </c>
      <c r="E2721" t="s">
        <v>459</v>
      </c>
      <c r="F2721" t="s">
        <v>350</v>
      </c>
      <c r="G2721" t="s">
        <v>37</v>
      </c>
      <c r="H2721" t="s">
        <v>423</v>
      </c>
      <c r="I2721" s="8">
        <v>2334</v>
      </c>
      <c r="J2721" s="8">
        <v>1730</v>
      </c>
      <c r="K2721" s="8">
        <v>4064</v>
      </c>
      <c r="L2721" s="8">
        <v>564355</v>
      </c>
      <c r="M2721" s="8">
        <v>568419</v>
      </c>
    </row>
    <row r="2722" spans="1:13" x14ac:dyDescent="0.25">
      <c r="A2722">
        <v>0</v>
      </c>
      <c r="B2722" s="40">
        <f t="shared" si="118"/>
        <v>43739</v>
      </c>
      <c r="C2722">
        <v>10</v>
      </c>
      <c r="D2722">
        <f t="shared" si="119"/>
        <v>2019</v>
      </c>
      <c r="E2722" t="s">
        <v>459</v>
      </c>
      <c r="F2722" t="s">
        <v>350</v>
      </c>
      <c r="G2722" t="s">
        <v>37</v>
      </c>
      <c r="H2722" t="s">
        <v>424</v>
      </c>
      <c r="I2722">
        <v>0</v>
      </c>
      <c r="J2722">
        <v>0</v>
      </c>
      <c r="K2722">
        <v>0</v>
      </c>
      <c r="L2722" s="8">
        <v>145653</v>
      </c>
      <c r="M2722" s="8">
        <v>145653</v>
      </c>
    </row>
    <row r="2723" spans="1:13" x14ac:dyDescent="0.25">
      <c r="A2723">
        <v>0</v>
      </c>
      <c r="B2723" s="40">
        <f t="shared" si="118"/>
        <v>43739</v>
      </c>
      <c r="C2723">
        <v>10</v>
      </c>
      <c r="D2723">
        <f t="shared" si="119"/>
        <v>2019</v>
      </c>
      <c r="E2723" t="s">
        <v>459</v>
      </c>
      <c r="F2723" t="s">
        <v>41</v>
      </c>
      <c r="G2723" t="s">
        <v>37</v>
      </c>
      <c r="H2723" t="s">
        <v>423</v>
      </c>
      <c r="I2723">
        <v>257</v>
      </c>
      <c r="J2723">
        <v>80</v>
      </c>
      <c r="K2723">
        <v>337</v>
      </c>
      <c r="L2723" s="8">
        <v>14864</v>
      </c>
      <c r="M2723" s="8">
        <v>15201</v>
      </c>
    </row>
    <row r="2724" spans="1:13" x14ac:dyDescent="0.25">
      <c r="A2724">
        <v>0</v>
      </c>
      <c r="B2724" s="40">
        <f t="shared" si="118"/>
        <v>43739</v>
      </c>
      <c r="C2724">
        <v>10</v>
      </c>
      <c r="D2724">
        <f t="shared" si="119"/>
        <v>2019</v>
      </c>
      <c r="E2724" t="s">
        <v>459</v>
      </c>
      <c r="F2724" t="s">
        <v>41</v>
      </c>
      <c r="G2724" t="s">
        <v>37</v>
      </c>
      <c r="H2724" t="s">
        <v>424</v>
      </c>
      <c r="I2724">
        <v>0</v>
      </c>
      <c r="J2724">
        <v>0</v>
      </c>
      <c r="K2724">
        <v>0</v>
      </c>
      <c r="L2724" s="8">
        <v>6110</v>
      </c>
      <c r="M2724" s="8">
        <v>6110</v>
      </c>
    </row>
    <row r="2725" spans="1:13" x14ac:dyDescent="0.25">
      <c r="A2725">
        <v>0</v>
      </c>
      <c r="B2725" s="40">
        <f t="shared" si="118"/>
        <v>43739</v>
      </c>
      <c r="C2725">
        <v>10</v>
      </c>
      <c r="D2725">
        <f t="shared" si="119"/>
        <v>2019</v>
      </c>
      <c r="E2725" t="s">
        <v>459</v>
      </c>
      <c r="F2725" t="s">
        <v>351</v>
      </c>
      <c r="G2725" t="s">
        <v>37</v>
      </c>
      <c r="H2725" t="s">
        <v>423</v>
      </c>
      <c r="I2725">
        <v>384</v>
      </c>
      <c r="J2725">
        <v>237</v>
      </c>
      <c r="K2725">
        <v>621</v>
      </c>
      <c r="L2725" s="8">
        <v>94812</v>
      </c>
      <c r="M2725" s="8">
        <v>95433</v>
      </c>
    </row>
    <row r="2726" spans="1:13" x14ac:dyDescent="0.25">
      <c r="A2726">
        <v>0</v>
      </c>
      <c r="B2726" s="40">
        <f t="shared" si="118"/>
        <v>43739</v>
      </c>
      <c r="C2726">
        <v>10</v>
      </c>
      <c r="D2726">
        <f t="shared" si="119"/>
        <v>2019</v>
      </c>
      <c r="E2726" t="s">
        <v>459</v>
      </c>
      <c r="F2726" t="s">
        <v>351</v>
      </c>
      <c r="G2726" t="s">
        <v>37</v>
      </c>
      <c r="H2726" t="s">
        <v>424</v>
      </c>
      <c r="I2726">
        <v>1</v>
      </c>
      <c r="J2726">
        <v>0</v>
      </c>
      <c r="K2726">
        <v>1</v>
      </c>
      <c r="L2726" s="8">
        <v>33570</v>
      </c>
      <c r="M2726" s="8">
        <v>33571</v>
      </c>
    </row>
    <row r="2727" spans="1:13" x14ac:dyDescent="0.25">
      <c r="A2727">
        <v>0</v>
      </c>
      <c r="B2727" s="40">
        <f t="shared" si="118"/>
        <v>43739</v>
      </c>
      <c r="C2727">
        <v>10</v>
      </c>
      <c r="D2727">
        <f t="shared" si="119"/>
        <v>2019</v>
      </c>
      <c r="E2727" t="s">
        <v>459</v>
      </c>
      <c r="F2727" t="s">
        <v>352</v>
      </c>
      <c r="G2727" t="s">
        <v>37</v>
      </c>
      <c r="H2727" t="s">
        <v>423</v>
      </c>
      <c r="I2727">
        <v>28</v>
      </c>
      <c r="J2727">
        <v>23</v>
      </c>
      <c r="K2727">
        <v>51</v>
      </c>
      <c r="L2727" s="8">
        <v>9008</v>
      </c>
      <c r="M2727" s="8">
        <v>9059</v>
      </c>
    </row>
    <row r="2728" spans="1:13" x14ac:dyDescent="0.25">
      <c r="A2728">
        <v>0</v>
      </c>
      <c r="B2728" s="40">
        <f t="shared" si="118"/>
        <v>43739</v>
      </c>
      <c r="C2728">
        <v>10</v>
      </c>
      <c r="D2728">
        <f t="shared" si="119"/>
        <v>2019</v>
      </c>
      <c r="E2728" t="s">
        <v>459</v>
      </c>
      <c r="F2728" t="s">
        <v>352</v>
      </c>
      <c r="G2728" t="s">
        <v>37</v>
      </c>
      <c r="H2728" t="s">
        <v>424</v>
      </c>
      <c r="I2728">
        <v>0</v>
      </c>
      <c r="J2728">
        <v>0</v>
      </c>
      <c r="K2728">
        <v>0</v>
      </c>
      <c r="L2728" s="8">
        <v>4251</v>
      </c>
      <c r="M2728" s="8">
        <v>4251</v>
      </c>
    </row>
    <row r="2729" spans="1:13" x14ac:dyDescent="0.25">
      <c r="A2729">
        <v>0</v>
      </c>
      <c r="B2729" s="40">
        <f t="shared" si="118"/>
        <v>43739</v>
      </c>
      <c r="C2729">
        <v>10</v>
      </c>
      <c r="D2729">
        <f t="shared" si="119"/>
        <v>2019</v>
      </c>
      <c r="E2729" t="s">
        <v>459</v>
      </c>
      <c r="F2729" t="s">
        <v>146</v>
      </c>
      <c r="G2729" t="s">
        <v>37</v>
      </c>
      <c r="H2729" t="s">
        <v>423</v>
      </c>
      <c r="I2729" s="8">
        <v>4097</v>
      </c>
      <c r="J2729" s="8">
        <v>1806</v>
      </c>
      <c r="K2729" s="8">
        <v>5903</v>
      </c>
      <c r="L2729" s="8">
        <v>547623</v>
      </c>
      <c r="M2729" s="8">
        <v>553526</v>
      </c>
    </row>
    <row r="2730" spans="1:13" x14ac:dyDescent="0.25">
      <c r="A2730">
        <v>0</v>
      </c>
      <c r="B2730" s="40">
        <f t="shared" si="118"/>
        <v>43739</v>
      </c>
      <c r="C2730">
        <v>10</v>
      </c>
      <c r="D2730">
        <f t="shared" si="119"/>
        <v>2019</v>
      </c>
      <c r="E2730" t="s">
        <v>459</v>
      </c>
      <c r="F2730" t="s">
        <v>146</v>
      </c>
      <c r="G2730" t="s">
        <v>37</v>
      </c>
      <c r="H2730" t="s">
        <v>424</v>
      </c>
      <c r="I2730">
        <v>0</v>
      </c>
      <c r="J2730">
        <v>0</v>
      </c>
      <c r="K2730">
        <v>0</v>
      </c>
      <c r="L2730" s="8">
        <v>126475</v>
      </c>
      <c r="M2730" s="8">
        <v>126475</v>
      </c>
    </row>
    <row r="2731" spans="1:13" x14ac:dyDescent="0.25">
      <c r="A2731">
        <v>1</v>
      </c>
      <c r="B2731" s="40">
        <f t="shared" si="118"/>
        <v>43739</v>
      </c>
      <c r="C2731">
        <v>10</v>
      </c>
      <c r="D2731">
        <f t="shared" si="119"/>
        <v>2019</v>
      </c>
      <c r="E2731" t="s">
        <v>459</v>
      </c>
      <c r="F2731" t="s">
        <v>42</v>
      </c>
      <c r="G2731" t="s">
        <v>37</v>
      </c>
      <c r="H2731" t="s">
        <v>423</v>
      </c>
      <c r="I2731">
        <v>674</v>
      </c>
      <c r="J2731">
        <v>504</v>
      </c>
      <c r="K2731" s="8">
        <v>1178</v>
      </c>
      <c r="L2731" s="8">
        <v>323923</v>
      </c>
      <c r="M2731" s="8">
        <v>325101</v>
      </c>
    </row>
    <row r="2732" spans="1:13" x14ac:dyDescent="0.25">
      <c r="A2732">
        <v>1</v>
      </c>
      <c r="B2732" s="40">
        <f t="shared" si="118"/>
        <v>43739</v>
      </c>
      <c r="C2732">
        <v>10</v>
      </c>
      <c r="D2732">
        <f t="shared" si="119"/>
        <v>2019</v>
      </c>
      <c r="E2732" t="s">
        <v>459</v>
      </c>
      <c r="F2732" t="s">
        <v>42</v>
      </c>
      <c r="G2732" t="s">
        <v>37</v>
      </c>
      <c r="H2732" t="s">
        <v>424</v>
      </c>
      <c r="I2732">
        <v>1</v>
      </c>
      <c r="J2732">
        <v>0</v>
      </c>
      <c r="K2732">
        <v>1</v>
      </c>
      <c r="L2732" s="8">
        <v>99609</v>
      </c>
      <c r="M2732" s="8">
        <v>99610</v>
      </c>
    </row>
    <row r="2733" spans="1:13" x14ac:dyDescent="0.25">
      <c r="A2733">
        <v>1</v>
      </c>
      <c r="B2733" s="40">
        <f t="shared" si="118"/>
        <v>43739</v>
      </c>
      <c r="C2733">
        <v>10</v>
      </c>
      <c r="D2733">
        <f t="shared" si="119"/>
        <v>2019</v>
      </c>
      <c r="E2733" t="s">
        <v>459</v>
      </c>
      <c r="F2733" t="s">
        <v>353</v>
      </c>
      <c r="G2733" t="s">
        <v>37</v>
      </c>
      <c r="H2733" t="s">
        <v>423</v>
      </c>
      <c r="I2733">
        <v>31</v>
      </c>
      <c r="J2733">
        <v>35</v>
      </c>
      <c r="K2733">
        <v>66</v>
      </c>
      <c r="L2733" s="8">
        <v>32440</v>
      </c>
      <c r="M2733" s="8">
        <v>32506</v>
      </c>
    </row>
    <row r="2734" spans="1:13" x14ac:dyDescent="0.25">
      <c r="A2734">
        <v>1</v>
      </c>
      <c r="B2734" s="40">
        <f t="shared" si="118"/>
        <v>43739</v>
      </c>
      <c r="C2734">
        <v>10</v>
      </c>
      <c r="D2734">
        <f t="shared" si="119"/>
        <v>2019</v>
      </c>
      <c r="E2734" t="s">
        <v>459</v>
      </c>
      <c r="F2734" t="s">
        <v>353</v>
      </c>
      <c r="G2734" t="s">
        <v>37</v>
      </c>
      <c r="H2734" t="s">
        <v>424</v>
      </c>
      <c r="I2734">
        <v>0</v>
      </c>
      <c r="J2734">
        <v>0</v>
      </c>
      <c r="K2734">
        <v>0</v>
      </c>
      <c r="L2734" s="8">
        <v>19495</v>
      </c>
      <c r="M2734" s="8">
        <v>19495</v>
      </c>
    </row>
    <row r="2735" spans="1:13" x14ac:dyDescent="0.25">
      <c r="A2735">
        <v>0</v>
      </c>
      <c r="B2735" s="40">
        <f t="shared" si="118"/>
        <v>43739</v>
      </c>
      <c r="C2735">
        <v>10</v>
      </c>
      <c r="D2735">
        <f t="shared" si="119"/>
        <v>2019</v>
      </c>
      <c r="E2735" t="s">
        <v>459</v>
      </c>
      <c r="F2735" t="s">
        <v>354</v>
      </c>
      <c r="G2735" t="s">
        <v>37</v>
      </c>
      <c r="H2735" t="s">
        <v>423</v>
      </c>
      <c r="I2735" s="8">
        <v>1125</v>
      </c>
      <c r="J2735">
        <v>742</v>
      </c>
      <c r="K2735" s="8">
        <v>1867</v>
      </c>
      <c r="L2735" s="8">
        <v>203797</v>
      </c>
      <c r="M2735" s="8">
        <v>205664</v>
      </c>
    </row>
    <row r="2736" spans="1:13" x14ac:dyDescent="0.25">
      <c r="A2736">
        <v>0</v>
      </c>
      <c r="B2736" s="40">
        <f t="shared" si="118"/>
        <v>43739</v>
      </c>
      <c r="C2736">
        <v>10</v>
      </c>
      <c r="D2736">
        <f t="shared" si="119"/>
        <v>2019</v>
      </c>
      <c r="E2736" t="s">
        <v>459</v>
      </c>
      <c r="F2736" t="s">
        <v>354</v>
      </c>
      <c r="G2736" t="s">
        <v>37</v>
      </c>
      <c r="H2736" t="s">
        <v>424</v>
      </c>
      <c r="I2736">
        <v>0</v>
      </c>
      <c r="J2736">
        <v>0</v>
      </c>
      <c r="K2736">
        <v>0</v>
      </c>
      <c r="L2736" s="8">
        <v>57168</v>
      </c>
      <c r="M2736" s="8">
        <v>57168</v>
      </c>
    </row>
    <row r="2737" spans="1:13" x14ac:dyDescent="0.25">
      <c r="A2737">
        <v>0</v>
      </c>
      <c r="B2737" s="40">
        <f t="shared" si="118"/>
        <v>43739</v>
      </c>
      <c r="C2737">
        <v>10</v>
      </c>
      <c r="D2737">
        <f t="shared" si="119"/>
        <v>2019</v>
      </c>
      <c r="E2737" t="s">
        <v>459</v>
      </c>
      <c r="F2737" t="s">
        <v>355</v>
      </c>
      <c r="G2737" t="s">
        <v>37</v>
      </c>
      <c r="H2737" t="s">
        <v>423</v>
      </c>
      <c r="I2737">
        <v>3</v>
      </c>
      <c r="J2737">
        <v>5</v>
      </c>
      <c r="K2737">
        <v>8</v>
      </c>
      <c r="L2737" s="8">
        <v>3154</v>
      </c>
      <c r="M2737" s="8">
        <v>3162</v>
      </c>
    </row>
    <row r="2738" spans="1:13" x14ac:dyDescent="0.25">
      <c r="A2738">
        <v>0</v>
      </c>
      <c r="B2738" s="40">
        <f t="shared" si="118"/>
        <v>43739</v>
      </c>
      <c r="C2738">
        <v>10</v>
      </c>
      <c r="D2738">
        <f t="shared" si="119"/>
        <v>2019</v>
      </c>
      <c r="E2738" t="s">
        <v>459</v>
      </c>
      <c r="F2738" t="s">
        <v>355</v>
      </c>
      <c r="G2738" t="s">
        <v>37</v>
      </c>
      <c r="H2738" t="s">
        <v>424</v>
      </c>
      <c r="I2738">
        <v>0</v>
      </c>
      <c r="J2738">
        <v>0</v>
      </c>
      <c r="K2738">
        <v>0</v>
      </c>
      <c r="L2738" s="8">
        <v>1814</v>
      </c>
      <c r="M2738" s="8">
        <v>1814</v>
      </c>
    </row>
    <row r="2739" spans="1:13" x14ac:dyDescent="0.25">
      <c r="A2739">
        <v>0</v>
      </c>
      <c r="B2739" s="40">
        <f t="shared" si="118"/>
        <v>43739</v>
      </c>
      <c r="C2739">
        <v>10</v>
      </c>
      <c r="D2739">
        <f t="shared" si="119"/>
        <v>2019</v>
      </c>
      <c r="E2739" t="s">
        <v>459</v>
      </c>
      <c r="F2739" t="s">
        <v>59</v>
      </c>
      <c r="G2739" t="s">
        <v>37</v>
      </c>
      <c r="H2739" t="s">
        <v>423</v>
      </c>
      <c r="I2739">
        <v>66</v>
      </c>
      <c r="J2739">
        <v>59</v>
      </c>
      <c r="K2739">
        <v>125</v>
      </c>
      <c r="L2739" s="8">
        <v>37090</v>
      </c>
      <c r="M2739" s="8">
        <v>37215</v>
      </c>
    </row>
    <row r="2740" spans="1:13" x14ac:dyDescent="0.25">
      <c r="A2740">
        <v>0</v>
      </c>
      <c r="B2740" s="40">
        <f t="shared" si="118"/>
        <v>43739</v>
      </c>
      <c r="C2740">
        <v>10</v>
      </c>
      <c r="D2740">
        <f t="shared" si="119"/>
        <v>2019</v>
      </c>
      <c r="E2740" t="s">
        <v>459</v>
      </c>
      <c r="F2740" t="s">
        <v>59</v>
      </c>
      <c r="G2740" t="s">
        <v>37</v>
      </c>
      <c r="H2740" t="s">
        <v>424</v>
      </c>
      <c r="I2740">
        <v>0</v>
      </c>
      <c r="J2740">
        <v>0</v>
      </c>
      <c r="K2740">
        <v>0</v>
      </c>
      <c r="L2740" s="8">
        <v>14027</v>
      </c>
      <c r="M2740" s="8">
        <v>14027</v>
      </c>
    </row>
    <row r="2741" spans="1:13" x14ac:dyDescent="0.25">
      <c r="A2741">
        <v>0</v>
      </c>
      <c r="B2741" s="40">
        <f t="shared" si="118"/>
        <v>43739</v>
      </c>
      <c r="C2741">
        <v>10</v>
      </c>
      <c r="D2741">
        <f t="shared" si="119"/>
        <v>2019</v>
      </c>
      <c r="E2741" t="s">
        <v>459</v>
      </c>
      <c r="F2741" t="s">
        <v>356</v>
      </c>
      <c r="G2741" t="s">
        <v>37</v>
      </c>
      <c r="H2741" t="s">
        <v>423</v>
      </c>
      <c r="I2741" s="8">
        <v>1015</v>
      </c>
      <c r="J2741">
        <v>487</v>
      </c>
      <c r="K2741" s="8">
        <v>1502</v>
      </c>
      <c r="L2741" s="8">
        <v>154059</v>
      </c>
      <c r="M2741" s="8">
        <v>155561</v>
      </c>
    </row>
    <row r="2742" spans="1:13" x14ac:dyDescent="0.25">
      <c r="A2742">
        <v>0</v>
      </c>
      <c r="B2742" s="40">
        <f t="shared" si="118"/>
        <v>43739</v>
      </c>
      <c r="C2742">
        <v>10</v>
      </c>
      <c r="D2742">
        <f t="shared" si="119"/>
        <v>2019</v>
      </c>
      <c r="E2742" t="s">
        <v>459</v>
      </c>
      <c r="F2742" t="s">
        <v>356</v>
      </c>
      <c r="G2742" t="s">
        <v>37</v>
      </c>
      <c r="H2742" t="s">
        <v>424</v>
      </c>
      <c r="I2742">
        <v>2</v>
      </c>
      <c r="J2742">
        <v>0</v>
      </c>
      <c r="K2742">
        <v>2</v>
      </c>
      <c r="L2742" s="8">
        <v>44086</v>
      </c>
      <c r="M2742" s="8">
        <v>44088</v>
      </c>
    </row>
    <row r="2743" spans="1:13" x14ac:dyDescent="0.25">
      <c r="A2743">
        <v>1</v>
      </c>
      <c r="B2743" s="40">
        <f t="shared" si="118"/>
        <v>43739</v>
      </c>
      <c r="C2743">
        <v>10</v>
      </c>
      <c r="D2743">
        <f t="shared" si="119"/>
        <v>2019</v>
      </c>
      <c r="E2743" t="s">
        <v>459</v>
      </c>
      <c r="F2743" t="s">
        <v>357</v>
      </c>
      <c r="G2743" t="s">
        <v>37</v>
      </c>
      <c r="H2743" t="s">
        <v>423</v>
      </c>
      <c r="I2743">
        <v>38</v>
      </c>
      <c r="J2743">
        <v>48</v>
      </c>
      <c r="K2743">
        <v>86</v>
      </c>
      <c r="L2743" s="8">
        <v>23198</v>
      </c>
      <c r="M2743" s="8">
        <v>23284</v>
      </c>
    </row>
    <row r="2744" spans="1:13" x14ac:dyDescent="0.25">
      <c r="A2744">
        <v>1</v>
      </c>
      <c r="B2744" s="40">
        <f t="shared" si="118"/>
        <v>43739</v>
      </c>
      <c r="C2744">
        <v>10</v>
      </c>
      <c r="D2744">
        <f t="shared" si="119"/>
        <v>2019</v>
      </c>
      <c r="E2744" t="s">
        <v>459</v>
      </c>
      <c r="F2744" t="s">
        <v>357</v>
      </c>
      <c r="G2744" t="s">
        <v>37</v>
      </c>
      <c r="H2744" t="s">
        <v>424</v>
      </c>
      <c r="I2744">
        <v>0</v>
      </c>
      <c r="J2744">
        <v>0</v>
      </c>
      <c r="K2744">
        <v>0</v>
      </c>
      <c r="L2744" s="8">
        <v>8818</v>
      </c>
      <c r="M2744" s="8">
        <v>8818</v>
      </c>
    </row>
    <row r="2745" spans="1:13" x14ac:dyDescent="0.25">
      <c r="A2745">
        <v>0</v>
      </c>
      <c r="B2745" s="40">
        <f t="shared" si="118"/>
        <v>43739</v>
      </c>
      <c r="C2745">
        <v>10</v>
      </c>
      <c r="D2745">
        <f t="shared" si="119"/>
        <v>2019</v>
      </c>
      <c r="E2745" t="s">
        <v>459</v>
      </c>
      <c r="F2745" t="s">
        <v>56</v>
      </c>
      <c r="G2745" t="s">
        <v>37</v>
      </c>
      <c r="H2745" t="s">
        <v>423</v>
      </c>
      <c r="I2745">
        <v>134</v>
      </c>
      <c r="J2745">
        <v>121</v>
      </c>
      <c r="K2745">
        <v>255</v>
      </c>
      <c r="L2745" s="8">
        <v>169788</v>
      </c>
      <c r="M2745" s="8">
        <v>170043</v>
      </c>
    </row>
    <row r="2746" spans="1:13" x14ac:dyDescent="0.25">
      <c r="A2746">
        <v>0</v>
      </c>
      <c r="B2746" s="40">
        <f t="shared" si="118"/>
        <v>43739</v>
      </c>
      <c r="C2746">
        <v>10</v>
      </c>
      <c r="D2746">
        <f t="shared" si="119"/>
        <v>2019</v>
      </c>
      <c r="E2746" t="s">
        <v>459</v>
      </c>
      <c r="F2746" t="s">
        <v>56</v>
      </c>
      <c r="G2746" t="s">
        <v>37</v>
      </c>
      <c r="H2746" t="s">
        <v>424</v>
      </c>
      <c r="I2746">
        <v>0</v>
      </c>
      <c r="J2746">
        <v>0</v>
      </c>
      <c r="K2746">
        <v>0</v>
      </c>
      <c r="L2746" s="8">
        <v>61483</v>
      </c>
      <c r="M2746" s="8">
        <v>61483</v>
      </c>
    </row>
    <row r="2747" spans="1:13" x14ac:dyDescent="0.25">
      <c r="A2747">
        <v>0</v>
      </c>
      <c r="B2747" s="40">
        <f t="shared" si="118"/>
        <v>43770</v>
      </c>
      <c r="C2747">
        <v>11</v>
      </c>
      <c r="D2747">
        <f t="shared" si="119"/>
        <v>2019</v>
      </c>
      <c r="E2747" t="s">
        <v>460</v>
      </c>
      <c r="F2747" t="s">
        <v>422</v>
      </c>
      <c r="G2747" t="s">
        <v>37</v>
      </c>
      <c r="H2747" t="s">
        <v>423</v>
      </c>
      <c r="I2747">
        <v>0</v>
      </c>
      <c r="J2747">
        <v>0</v>
      </c>
      <c r="K2747">
        <v>0</v>
      </c>
      <c r="L2747">
        <v>2</v>
      </c>
      <c r="M2747">
        <v>2</v>
      </c>
    </row>
    <row r="2748" spans="1:13" x14ac:dyDescent="0.25">
      <c r="A2748">
        <v>0</v>
      </c>
      <c r="B2748" s="40">
        <f t="shared" si="118"/>
        <v>43770</v>
      </c>
      <c r="C2748">
        <v>11</v>
      </c>
      <c r="D2748">
        <f t="shared" si="119"/>
        <v>2019</v>
      </c>
      <c r="E2748" t="s">
        <v>460</v>
      </c>
      <c r="F2748" t="s">
        <v>422</v>
      </c>
      <c r="G2748" t="s">
        <v>37</v>
      </c>
      <c r="H2748" t="s">
        <v>424</v>
      </c>
      <c r="I2748">
        <v>0</v>
      </c>
      <c r="J2748">
        <v>0</v>
      </c>
      <c r="K2748">
        <v>0</v>
      </c>
      <c r="L2748">
        <v>1</v>
      </c>
      <c r="M2748">
        <v>1</v>
      </c>
    </row>
    <row r="2749" spans="1:13" x14ac:dyDescent="0.25">
      <c r="A2749">
        <v>1</v>
      </c>
      <c r="B2749" s="40">
        <f t="shared" si="118"/>
        <v>43770</v>
      </c>
      <c r="C2749">
        <v>11</v>
      </c>
      <c r="D2749">
        <f t="shared" si="119"/>
        <v>2019</v>
      </c>
      <c r="E2749" t="s">
        <v>460</v>
      </c>
      <c r="F2749" t="s">
        <v>331</v>
      </c>
      <c r="G2749" t="s">
        <v>37</v>
      </c>
      <c r="H2749" t="s">
        <v>423</v>
      </c>
      <c r="I2749">
        <v>6</v>
      </c>
      <c r="J2749">
        <v>7</v>
      </c>
      <c r="K2749">
        <v>13</v>
      </c>
      <c r="L2749" s="8">
        <v>13182</v>
      </c>
      <c r="M2749" s="8">
        <v>13195</v>
      </c>
    </row>
    <row r="2750" spans="1:13" x14ac:dyDescent="0.25">
      <c r="A2750">
        <v>1</v>
      </c>
      <c r="B2750" s="40">
        <f t="shared" si="118"/>
        <v>43770</v>
      </c>
      <c r="C2750">
        <v>11</v>
      </c>
      <c r="D2750">
        <f t="shared" si="119"/>
        <v>2019</v>
      </c>
      <c r="E2750" t="s">
        <v>460</v>
      </c>
      <c r="F2750" t="s">
        <v>331</v>
      </c>
      <c r="G2750" t="s">
        <v>37</v>
      </c>
      <c r="H2750" t="s">
        <v>424</v>
      </c>
      <c r="I2750">
        <v>0</v>
      </c>
      <c r="J2750">
        <v>0</v>
      </c>
      <c r="K2750">
        <v>0</v>
      </c>
      <c r="L2750" s="8">
        <v>5366</v>
      </c>
      <c r="M2750" s="8">
        <v>5366</v>
      </c>
    </row>
    <row r="2751" spans="1:13" x14ac:dyDescent="0.25">
      <c r="A2751">
        <v>1</v>
      </c>
      <c r="B2751" s="40">
        <f t="shared" si="118"/>
        <v>43770</v>
      </c>
      <c r="C2751">
        <v>11</v>
      </c>
      <c r="D2751">
        <f t="shared" si="119"/>
        <v>2019</v>
      </c>
      <c r="E2751" t="s">
        <v>460</v>
      </c>
      <c r="F2751" t="s">
        <v>332</v>
      </c>
      <c r="G2751" t="s">
        <v>37</v>
      </c>
      <c r="H2751" t="s">
        <v>423</v>
      </c>
      <c r="I2751">
        <v>13</v>
      </c>
      <c r="J2751">
        <v>9</v>
      </c>
      <c r="K2751">
        <v>22</v>
      </c>
      <c r="L2751" s="8">
        <v>13026</v>
      </c>
      <c r="M2751" s="8">
        <v>13048</v>
      </c>
    </row>
    <row r="2752" spans="1:13" x14ac:dyDescent="0.25">
      <c r="A2752">
        <v>1</v>
      </c>
      <c r="B2752" s="40">
        <f t="shared" si="118"/>
        <v>43770</v>
      </c>
      <c r="C2752">
        <v>11</v>
      </c>
      <c r="D2752">
        <f t="shared" si="119"/>
        <v>2019</v>
      </c>
      <c r="E2752" t="s">
        <v>460</v>
      </c>
      <c r="F2752" t="s">
        <v>332</v>
      </c>
      <c r="G2752" t="s">
        <v>37</v>
      </c>
      <c r="H2752" t="s">
        <v>424</v>
      </c>
      <c r="I2752">
        <v>0</v>
      </c>
      <c r="J2752">
        <v>0</v>
      </c>
      <c r="K2752">
        <v>0</v>
      </c>
      <c r="L2752" s="8">
        <v>6942</v>
      </c>
      <c r="M2752" s="8">
        <v>6942</v>
      </c>
    </row>
    <row r="2753" spans="1:13" x14ac:dyDescent="0.25">
      <c r="A2753">
        <v>0</v>
      </c>
      <c r="B2753" s="40">
        <f t="shared" si="118"/>
        <v>43770</v>
      </c>
      <c r="C2753">
        <v>11</v>
      </c>
      <c r="D2753">
        <f t="shared" si="119"/>
        <v>2019</v>
      </c>
      <c r="E2753" t="s">
        <v>460</v>
      </c>
      <c r="F2753" t="s">
        <v>333</v>
      </c>
      <c r="G2753" t="s">
        <v>37</v>
      </c>
      <c r="H2753" t="s">
        <v>423</v>
      </c>
      <c r="I2753">
        <v>326</v>
      </c>
      <c r="J2753">
        <v>315</v>
      </c>
      <c r="K2753">
        <v>641</v>
      </c>
      <c r="L2753" s="8">
        <v>137883</v>
      </c>
      <c r="M2753" s="8">
        <v>138524</v>
      </c>
    </row>
    <row r="2754" spans="1:13" x14ac:dyDescent="0.25">
      <c r="A2754">
        <v>0</v>
      </c>
      <c r="B2754" s="40">
        <f t="shared" si="118"/>
        <v>43770</v>
      </c>
      <c r="C2754">
        <v>11</v>
      </c>
      <c r="D2754">
        <f t="shared" si="119"/>
        <v>2019</v>
      </c>
      <c r="E2754" t="s">
        <v>460</v>
      </c>
      <c r="F2754" t="s">
        <v>333</v>
      </c>
      <c r="G2754" t="s">
        <v>37</v>
      </c>
      <c r="H2754" t="s">
        <v>424</v>
      </c>
      <c r="I2754">
        <v>0</v>
      </c>
      <c r="J2754">
        <v>0</v>
      </c>
      <c r="K2754">
        <v>0</v>
      </c>
      <c r="L2754" s="8">
        <v>43541</v>
      </c>
      <c r="M2754" s="8">
        <v>43541</v>
      </c>
    </row>
    <row r="2755" spans="1:13" x14ac:dyDescent="0.25">
      <c r="A2755">
        <v>0</v>
      </c>
      <c r="B2755" s="40">
        <f t="shared" si="118"/>
        <v>43770</v>
      </c>
      <c r="C2755">
        <v>11</v>
      </c>
      <c r="D2755">
        <f t="shared" si="119"/>
        <v>2019</v>
      </c>
      <c r="E2755" t="s">
        <v>460</v>
      </c>
      <c r="F2755" t="s">
        <v>119</v>
      </c>
      <c r="G2755" t="s">
        <v>37</v>
      </c>
      <c r="H2755" t="s">
        <v>423</v>
      </c>
      <c r="I2755">
        <v>216</v>
      </c>
      <c r="J2755">
        <v>85</v>
      </c>
      <c r="K2755">
        <v>301</v>
      </c>
      <c r="L2755" s="8">
        <v>56222</v>
      </c>
      <c r="M2755" s="8">
        <v>56523</v>
      </c>
    </row>
    <row r="2756" spans="1:13" x14ac:dyDescent="0.25">
      <c r="A2756">
        <v>0</v>
      </c>
      <c r="B2756" s="40">
        <f t="shared" si="118"/>
        <v>43770</v>
      </c>
      <c r="C2756">
        <v>11</v>
      </c>
      <c r="D2756">
        <f t="shared" si="119"/>
        <v>2019</v>
      </c>
      <c r="E2756" t="s">
        <v>460</v>
      </c>
      <c r="F2756" t="s">
        <v>119</v>
      </c>
      <c r="G2756" t="s">
        <v>37</v>
      </c>
      <c r="H2756" t="s">
        <v>424</v>
      </c>
      <c r="I2756">
        <v>0</v>
      </c>
      <c r="J2756">
        <v>0</v>
      </c>
      <c r="K2756">
        <v>0</v>
      </c>
      <c r="L2756" s="8">
        <v>23181</v>
      </c>
      <c r="M2756" s="8">
        <v>23181</v>
      </c>
    </row>
    <row r="2757" spans="1:13" x14ac:dyDescent="0.25">
      <c r="A2757">
        <v>0</v>
      </c>
      <c r="B2757" s="40">
        <f t="shared" si="118"/>
        <v>43770</v>
      </c>
      <c r="C2757">
        <v>11</v>
      </c>
      <c r="D2757">
        <f t="shared" si="119"/>
        <v>2019</v>
      </c>
      <c r="E2757" t="s">
        <v>460</v>
      </c>
      <c r="F2757" t="s">
        <v>334</v>
      </c>
      <c r="G2757" t="s">
        <v>37</v>
      </c>
      <c r="H2757" t="s">
        <v>423</v>
      </c>
      <c r="I2757">
        <v>220</v>
      </c>
      <c r="J2757">
        <v>160</v>
      </c>
      <c r="K2757">
        <v>380</v>
      </c>
      <c r="L2757" s="8">
        <v>52131</v>
      </c>
      <c r="M2757" s="8">
        <v>52511</v>
      </c>
    </row>
    <row r="2758" spans="1:13" x14ac:dyDescent="0.25">
      <c r="A2758">
        <v>0</v>
      </c>
      <c r="B2758" s="40">
        <f t="shared" si="118"/>
        <v>43770</v>
      </c>
      <c r="C2758">
        <v>11</v>
      </c>
      <c r="D2758">
        <f t="shared" si="119"/>
        <v>2019</v>
      </c>
      <c r="E2758" t="s">
        <v>460</v>
      </c>
      <c r="F2758" t="s">
        <v>334</v>
      </c>
      <c r="G2758" t="s">
        <v>37</v>
      </c>
      <c r="H2758" t="s">
        <v>424</v>
      </c>
      <c r="I2758">
        <v>1</v>
      </c>
      <c r="J2758">
        <v>0</v>
      </c>
      <c r="K2758">
        <v>1</v>
      </c>
      <c r="L2758" s="8">
        <v>22481</v>
      </c>
      <c r="M2758" s="8">
        <v>22482</v>
      </c>
    </row>
    <row r="2759" spans="1:13" x14ac:dyDescent="0.25">
      <c r="A2759">
        <v>0</v>
      </c>
      <c r="B2759" s="40">
        <f t="shared" si="118"/>
        <v>43770</v>
      </c>
      <c r="C2759">
        <v>11</v>
      </c>
      <c r="D2759">
        <f t="shared" si="119"/>
        <v>2019</v>
      </c>
      <c r="E2759" t="s">
        <v>460</v>
      </c>
      <c r="F2759" t="s">
        <v>335</v>
      </c>
      <c r="G2759" t="s">
        <v>37</v>
      </c>
      <c r="H2759" t="s">
        <v>423</v>
      </c>
      <c r="I2759" s="8">
        <v>1945</v>
      </c>
      <c r="J2759" s="8">
        <v>1054</v>
      </c>
      <c r="K2759" s="8">
        <v>2999</v>
      </c>
      <c r="L2759" s="8">
        <v>324021</v>
      </c>
      <c r="M2759" s="8">
        <v>327020</v>
      </c>
    </row>
    <row r="2760" spans="1:13" x14ac:dyDescent="0.25">
      <c r="A2760">
        <v>0</v>
      </c>
      <c r="B2760" s="40">
        <f t="shared" si="118"/>
        <v>43770</v>
      </c>
      <c r="C2760">
        <v>11</v>
      </c>
      <c r="D2760">
        <f t="shared" si="119"/>
        <v>2019</v>
      </c>
      <c r="E2760" t="s">
        <v>460</v>
      </c>
      <c r="F2760" t="s">
        <v>335</v>
      </c>
      <c r="G2760" t="s">
        <v>37</v>
      </c>
      <c r="H2760" t="s">
        <v>424</v>
      </c>
      <c r="I2760">
        <v>0</v>
      </c>
      <c r="J2760">
        <v>0</v>
      </c>
      <c r="K2760">
        <v>0</v>
      </c>
      <c r="L2760" s="8">
        <v>83406</v>
      </c>
      <c r="M2760" s="8">
        <v>83406</v>
      </c>
    </row>
    <row r="2761" spans="1:13" x14ac:dyDescent="0.25">
      <c r="A2761">
        <v>0</v>
      </c>
      <c r="B2761" s="40">
        <f t="shared" si="118"/>
        <v>43770</v>
      </c>
      <c r="C2761">
        <v>11</v>
      </c>
      <c r="D2761">
        <f t="shared" si="119"/>
        <v>2019</v>
      </c>
      <c r="E2761" t="s">
        <v>460</v>
      </c>
      <c r="F2761" t="s">
        <v>44</v>
      </c>
      <c r="G2761" t="s">
        <v>37</v>
      </c>
      <c r="H2761" t="s">
        <v>423</v>
      </c>
      <c r="I2761">
        <v>3</v>
      </c>
      <c r="J2761">
        <v>2</v>
      </c>
      <c r="K2761">
        <v>5</v>
      </c>
      <c r="L2761" s="8">
        <v>2478</v>
      </c>
      <c r="M2761" s="8">
        <v>2483</v>
      </c>
    </row>
    <row r="2762" spans="1:13" x14ac:dyDescent="0.25">
      <c r="A2762">
        <v>0</v>
      </c>
      <c r="B2762" s="40">
        <f t="shared" si="118"/>
        <v>43770</v>
      </c>
      <c r="C2762">
        <v>11</v>
      </c>
      <c r="D2762">
        <f t="shared" si="119"/>
        <v>2019</v>
      </c>
      <c r="E2762" t="s">
        <v>460</v>
      </c>
      <c r="F2762" t="s">
        <v>44</v>
      </c>
      <c r="G2762" t="s">
        <v>37</v>
      </c>
      <c r="H2762" t="s">
        <v>424</v>
      </c>
      <c r="I2762">
        <v>0</v>
      </c>
      <c r="J2762">
        <v>0</v>
      </c>
      <c r="K2762">
        <v>0</v>
      </c>
      <c r="L2762" s="8">
        <v>1609</v>
      </c>
      <c r="M2762" s="8">
        <v>1609</v>
      </c>
    </row>
    <row r="2763" spans="1:13" x14ac:dyDescent="0.25">
      <c r="A2763">
        <v>0</v>
      </c>
      <c r="B2763" s="40">
        <f t="shared" si="118"/>
        <v>43770</v>
      </c>
      <c r="C2763">
        <v>11</v>
      </c>
      <c r="D2763">
        <f t="shared" si="119"/>
        <v>2019</v>
      </c>
      <c r="E2763" t="s">
        <v>460</v>
      </c>
      <c r="F2763" t="s">
        <v>336</v>
      </c>
      <c r="G2763" t="s">
        <v>37</v>
      </c>
      <c r="H2763" t="s">
        <v>423</v>
      </c>
      <c r="I2763">
        <v>128</v>
      </c>
      <c r="J2763">
        <v>118</v>
      </c>
      <c r="K2763">
        <v>246</v>
      </c>
      <c r="L2763" s="8">
        <v>74739</v>
      </c>
      <c r="M2763" s="8">
        <v>74985</v>
      </c>
    </row>
    <row r="2764" spans="1:13" x14ac:dyDescent="0.25">
      <c r="A2764">
        <v>0</v>
      </c>
      <c r="B2764" s="40">
        <f t="shared" si="118"/>
        <v>43770</v>
      </c>
      <c r="C2764">
        <v>11</v>
      </c>
      <c r="D2764">
        <f t="shared" si="119"/>
        <v>2019</v>
      </c>
      <c r="E2764" t="s">
        <v>460</v>
      </c>
      <c r="F2764" t="s">
        <v>336</v>
      </c>
      <c r="G2764" t="s">
        <v>37</v>
      </c>
      <c r="H2764" t="s">
        <v>424</v>
      </c>
      <c r="I2764">
        <v>0</v>
      </c>
      <c r="J2764">
        <v>0</v>
      </c>
      <c r="K2764">
        <v>0</v>
      </c>
      <c r="L2764" s="8">
        <v>29784</v>
      </c>
      <c r="M2764" s="8">
        <v>29784</v>
      </c>
    </row>
    <row r="2765" spans="1:13" x14ac:dyDescent="0.25">
      <c r="A2765">
        <v>0</v>
      </c>
      <c r="B2765" s="40">
        <f t="shared" si="118"/>
        <v>43770</v>
      </c>
      <c r="C2765">
        <v>11</v>
      </c>
      <c r="D2765">
        <f t="shared" si="119"/>
        <v>2019</v>
      </c>
      <c r="E2765" t="s">
        <v>460</v>
      </c>
      <c r="F2765" t="s">
        <v>125</v>
      </c>
      <c r="G2765" t="s">
        <v>37</v>
      </c>
      <c r="H2765" t="s">
        <v>423</v>
      </c>
      <c r="I2765">
        <v>73</v>
      </c>
      <c r="J2765">
        <v>39</v>
      </c>
      <c r="K2765">
        <v>112</v>
      </c>
      <c r="L2765" s="8">
        <v>28933</v>
      </c>
      <c r="M2765" s="8">
        <v>29045</v>
      </c>
    </row>
    <row r="2766" spans="1:13" x14ac:dyDescent="0.25">
      <c r="A2766">
        <v>0</v>
      </c>
      <c r="B2766" s="40">
        <f t="shared" si="118"/>
        <v>43770</v>
      </c>
      <c r="C2766">
        <v>11</v>
      </c>
      <c r="D2766">
        <f t="shared" si="119"/>
        <v>2019</v>
      </c>
      <c r="E2766" t="s">
        <v>460</v>
      </c>
      <c r="F2766" t="s">
        <v>125</v>
      </c>
      <c r="G2766" t="s">
        <v>37</v>
      </c>
      <c r="H2766" t="s">
        <v>424</v>
      </c>
      <c r="I2766">
        <v>0</v>
      </c>
      <c r="J2766">
        <v>0</v>
      </c>
      <c r="K2766">
        <v>0</v>
      </c>
      <c r="L2766" s="8">
        <v>12678</v>
      </c>
      <c r="M2766" s="8">
        <v>12678</v>
      </c>
    </row>
    <row r="2767" spans="1:13" x14ac:dyDescent="0.25">
      <c r="A2767">
        <v>1</v>
      </c>
      <c r="B2767" s="40">
        <f t="shared" si="118"/>
        <v>43770</v>
      </c>
      <c r="C2767">
        <v>11</v>
      </c>
      <c r="D2767">
        <f t="shared" si="119"/>
        <v>2019</v>
      </c>
      <c r="E2767" t="s">
        <v>460</v>
      </c>
      <c r="F2767" t="s">
        <v>337</v>
      </c>
      <c r="G2767" t="s">
        <v>37</v>
      </c>
      <c r="H2767" t="s">
        <v>423</v>
      </c>
      <c r="I2767">
        <v>5</v>
      </c>
      <c r="J2767">
        <v>2</v>
      </c>
      <c r="K2767">
        <v>7</v>
      </c>
      <c r="L2767" s="8">
        <v>4634</v>
      </c>
      <c r="M2767" s="8">
        <v>4641</v>
      </c>
    </row>
    <row r="2768" spans="1:13" x14ac:dyDescent="0.25">
      <c r="A2768">
        <v>1</v>
      </c>
      <c r="B2768" s="40">
        <f t="shared" si="118"/>
        <v>43770</v>
      </c>
      <c r="C2768">
        <v>11</v>
      </c>
      <c r="D2768">
        <f t="shared" si="119"/>
        <v>2019</v>
      </c>
      <c r="E2768" t="s">
        <v>460</v>
      </c>
      <c r="F2768" t="s">
        <v>337</v>
      </c>
      <c r="G2768" t="s">
        <v>37</v>
      </c>
      <c r="H2768" t="s">
        <v>424</v>
      </c>
      <c r="I2768">
        <v>0</v>
      </c>
      <c r="J2768">
        <v>0</v>
      </c>
      <c r="K2768">
        <v>0</v>
      </c>
      <c r="L2768" s="8">
        <v>3764</v>
      </c>
      <c r="M2768" s="8">
        <v>3764</v>
      </c>
    </row>
    <row r="2769" spans="1:13" x14ac:dyDescent="0.25">
      <c r="A2769">
        <v>0</v>
      </c>
      <c r="B2769" s="40">
        <f t="shared" si="118"/>
        <v>43770</v>
      </c>
      <c r="C2769">
        <v>11</v>
      </c>
      <c r="D2769">
        <f t="shared" si="119"/>
        <v>2019</v>
      </c>
      <c r="E2769" t="s">
        <v>460</v>
      </c>
      <c r="F2769" t="s">
        <v>105</v>
      </c>
      <c r="G2769" t="s">
        <v>37</v>
      </c>
      <c r="H2769" t="s">
        <v>423</v>
      </c>
      <c r="I2769">
        <v>65</v>
      </c>
      <c r="J2769">
        <v>75</v>
      </c>
      <c r="K2769">
        <v>140</v>
      </c>
      <c r="L2769" s="8">
        <v>62080</v>
      </c>
      <c r="M2769" s="8">
        <v>62220</v>
      </c>
    </row>
    <row r="2770" spans="1:13" x14ac:dyDescent="0.25">
      <c r="A2770">
        <v>0</v>
      </c>
      <c r="B2770" s="40">
        <f t="shared" si="118"/>
        <v>43770</v>
      </c>
      <c r="C2770">
        <v>11</v>
      </c>
      <c r="D2770">
        <f t="shared" si="119"/>
        <v>2019</v>
      </c>
      <c r="E2770" t="s">
        <v>460</v>
      </c>
      <c r="F2770" t="s">
        <v>105</v>
      </c>
      <c r="G2770" t="s">
        <v>37</v>
      </c>
      <c r="H2770" t="s">
        <v>424</v>
      </c>
      <c r="I2770">
        <v>0</v>
      </c>
      <c r="J2770">
        <v>0</v>
      </c>
      <c r="K2770">
        <v>0</v>
      </c>
      <c r="L2770" s="8">
        <v>20309</v>
      </c>
      <c r="M2770" s="8">
        <v>20309</v>
      </c>
    </row>
    <row r="2771" spans="1:13" x14ac:dyDescent="0.25">
      <c r="A2771">
        <v>0</v>
      </c>
      <c r="B2771" s="40">
        <f t="shared" si="118"/>
        <v>43770</v>
      </c>
      <c r="C2771">
        <v>11</v>
      </c>
      <c r="D2771">
        <f t="shared" si="119"/>
        <v>2019</v>
      </c>
      <c r="E2771" t="s">
        <v>460</v>
      </c>
      <c r="F2771" t="s">
        <v>338</v>
      </c>
      <c r="G2771" t="s">
        <v>37</v>
      </c>
      <c r="H2771" t="s">
        <v>423</v>
      </c>
      <c r="I2771">
        <v>0</v>
      </c>
      <c r="J2771">
        <v>1</v>
      </c>
      <c r="K2771">
        <v>1</v>
      </c>
      <c r="L2771" s="8">
        <v>1352</v>
      </c>
      <c r="M2771" s="8">
        <v>1353</v>
      </c>
    </row>
    <row r="2772" spans="1:13" x14ac:dyDescent="0.25">
      <c r="A2772">
        <v>0</v>
      </c>
      <c r="B2772" s="40">
        <f t="shared" si="118"/>
        <v>43770</v>
      </c>
      <c r="C2772">
        <v>11</v>
      </c>
      <c r="D2772">
        <f t="shared" si="119"/>
        <v>2019</v>
      </c>
      <c r="E2772" t="s">
        <v>460</v>
      </c>
      <c r="F2772" t="s">
        <v>338</v>
      </c>
      <c r="G2772" t="s">
        <v>37</v>
      </c>
      <c r="H2772" t="s">
        <v>424</v>
      </c>
      <c r="I2772">
        <v>0</v>
      </c>
      <c r="J2772">
        <v>0</v>
      </c>
      <c r="K2772">
        <v>0</v>
      </c>
      <c r="L2772" s="8">
        <v>1010</v>
      </c>
      <c r="M2772" s="8">
        <v>1010</v>
      </c>
    </row>
    <row r="2773" spans="1:13" x14ac:dyDescent="0.25">
      <c r="A2773">
        <v>0</v>
      </c>
      <c r="B2773" s="40">
        <f t="shared" si="118"/>
        <v>43770</v>
      </c>
      <c r="C2773">
        <v>11</v>
      </c>
      <c r="D2773">
        <f t="shared" si="119"/>
        <v>2019</v>
      </c>
      <c r="E2773" t="s">
        <v>460</v>
      </c>
      <c r="F2773" t="s">
        <v>339</v>
      </c>
      <c r="G2773" t="s">
        <v>37</v>
      </c>
      <c r="H2773" t="s">
        <v>423</v>
      </c>
      <c r="I2773">
        <v>64</v>
      </c>
      <c r="J2773">
        <v>72</v>
      </c>
      <c r="K2773">
        <v>136</v>
      </c>
      <c r="L2773" s="8">
        <v>67652</v>
      </c>
      <c r="M2773" s="8">
        <v>67788</v>
      </c>
    </row>
    <row r="2774" spans="1:13" x14ac:dyDescent="0.25">
      <c r="A2774">
        <v>0</v>
      </c>
      <c r="B2774" s="40">
        <f t="shared" si="118"/>
        <v>43770</v>
      </c>
      <c r="C2774">
        <v>11</v>
      </c>
      <c r="D2774">
        <f t="shared" si="119"/>
        <v>2019</v>
      </c>
      <c r="E2774" t="s">
        <v>460</v>
      </c>
      <c r="F2774" t="s">
        <v>339</v>
      </c>
      <c r="G2774" t="s">
        <v>37</v>
      </c>
      <c r="H2774" t="s">
        <v>424</v>
      </c>
      <c r="I2774">
        <v>0</v>
      </c>
      <c r="J2774">
        <v>0</v>
      </c>
      <c r="K2774">
        <v>0</v>
      </c>
      <c r="L2774" s="8">
        <v>27973</v>
      </c>
      <c r="M2774" s="8">
        <v>27973</v>
      </c>
    </row>
    <row r="2775" spans="1:13" x14ac:dyDescent="0.25">
      <c r="A2775">
        <v>0</v>
      </c>
      <c r="B2775" s="40">
        <f t="shared" si="118"/>
        <v>43770</v>
      </c>
      <c r="C2775">
        <v>11</v>
      </c>
      <c r="D2775">
        <f t="shared" si="119"/>
        <v>2019</v>
      </c>
      <c r="E2775" t="s">
        <v>460</v>
      </c>
      <c r="F2775" t="s">
        <v>425</v>
      </c>
      <c r="G2775" t="s">
        <v>37</v>
      </c>
      <c r="H2775" t="s">
        <v>423</v>
      </c>
      <c r="I2775">
        <v>125</v>
      </c>
      <c r="J2775">
        <v>107</v>
      </c>
      <c r="K2775">
        <v>232</v>
      </c>
      <c r="L2775" s="8">
        <v>49700</v>
      </c>
      <c r="M2775" s="8">
        <v>49932</v>
      </c>
    </row>
    <row r="2776" spans="1:13" x14ac:dyDescent="0.25">
      <c r="A2776">
        <v>0</v>
      </c>
      <c r="B2776" s="40">
        <f t="shared" si="118"/>
        <v>43770</v>
      </c>
      <c r="C2776">
        <v>11</v>
      </c>
      <c r="D2776">
        <f t="shared" si="119"/>
        <v>2019</v>
      </c>
      <c r="E2776" t="s">
        <v>460</v>
      </c>
      <c r="F2776" t="s">
        <v>425</v>
      </c>
      <c r="G2776" t="s">
        <v>37</v>
      </c>
      <c r="H2776" t="s">
        <v>424</v>
      </c>
      <c r="I2776">
        <v>0</v>
      </c>
      <c r="J2776">
        <v>0</v>
      </c>
      <c r="K2776">
        <v>0</v>
      </c>
      <c r="L2776" s="8">
        <v>21358</v>
      </c>
      <c r="M2776" s="8">
        <v>21358</v>
      </c>
    </row>
    <row r="2777" spans="1:13" x14ac:dyDescent="0.25">
      <c r="A2777">
        <v>0</v>
      </c>
      <c r="B2777" s="40">
        <f t="shared" si="118"/>
        <v>43770</v>
      </c>
      <c r="C2777">
        <v>11</v>
      </c>
      <c r="D2777">
        <f t="shared" si="119"/>
        <v>2019</v>
      </c>
      <c r="E2777" t="s">
        <v>460</v>
      </c>
      <c r="F2777" t="s">
        <v>341</v>
      </c>
      <c r="G2777" t="s">
        <v>37</v>
      </c>
      <c r="H2777" t="s">
        <v>423</v>
      </c>
      <c r="I2777">
        <v>402</v>
      </c>
      <c r="J2777">
        <v>276</v>
      </c>
      <c r="K2777">
        <v>678</v>
      </c>
      <c r="L2777" s="8">
        <v>66229</v>
      </c>
      <c r="M2777" s="8">
        <v>66907</v>
      </c>
    </row>
    <row r="2778" spans="1:13" x14ac:dyDescent="0.25">
      <c r="A2778">
        <v>0</v>
      </c>
      <c r="B2778" s="40">
        <f t="shared" si="118"/>
        <v>43770</v>
      </c>
      <c r="C2778">
        <v>11</v>
      </c>
      <c r="D2778">
        <f t="shared" si="119"/>
        <v>2019</v>
      </c>
      <c r="E2778" t="s">
        <v>460</v>
      </c>
      <c r="F2778" t="s">
        <v>341</v>
      </c>
      <c r="G2778" t="s">
        <v>37</v>
      </c>
      <c r="H2778" t="s">
        <v>424</v>
      </c>
      <c r="I2778">
        <v>1</v>
      </c>
      <c r="J2778">
        <v>0</v>
      </c>
      <c r="K2778">
        <v>1</v>
      </c>
      <c r="L2778" s="8">
        <v>22147</v>
      </c>
      <c r="M2778" s="8">
        <v>22148</v>
      </c>
    </row>
    <row r="2779" spans="1:13" x14ac:dyDescent="0.25">
      <c r="A2779">
        <v>0</v>
      </c>
      <c r="B2779" s="40">
        <f t="shared" si="118"/>
        <v>43770</v>
      </c>
      <c r="C2779">
        <v>11</v>
      </c>
      <c r="D2779">
        <f t="shared" si="119"/>
        <v>2019</v>
      </c>
      <c r="E2779" t="s">
        <v>460</v>
      </c>
      <c r="F2779" t="s">
        <v>126</v>
      </c>
      <c r="G2779" t="s">
        <v>37</v>
      </c>
      <c r="H2779" t="s">
        <v>423</v>
      </c>
      <c r="I2779">
        <v>230</v>
      </c>
      <c r="J2779">
        <v>149</v>
      </c>
      <c r="K2779">
        <v>379</v>
      </c>
      <c r="L2779" s="8">
        <v>25818</v>
      </c>
      <c r="M2779" s="8">
        <v>26197</v>
      </c>
    </row>
    <row r="2780" spans="1:13" x14ac:dyDescent="0.25">
      <c r="A2780">
        <v>0</v>
      </c>
      <c r="B2780" s="40">
        <f t="shared" ref="B2780:B2843" si="120">DATE(D2780,C2780,1)</f>
        <v>43770</v>
      </c>
      <c r="C2780">
        <v>11</v>
      </c>
      <c r="D2780">
        <f t="shared" ref="D2780:D2843" si="121">VALUE(RIGHT(E2780,4))</f>
        <v>2019</v>
      </c>
      <c r="E2780" t="s">
        <v>460</v>
      </c>
      <c r="F2780" t="s">
        <v>126</v>
      </c>
      <c r="G2780" t="s">
        <v>37</v>
      </c>
      <c r="H2780" t="s">
        <v>424</v>
      </c>
      <c r="I2780">
        <v>0</v>
      </c>
      <c r="J2780">
        <v>0</v>
      </c>
      <c r="K2780">
        <v>0</v>
      </c>
      <c r="L2780" s="8">
        <v>9957</v>
      </c>
      <c r="M2780" s="8">
        <v>9957</v>
      </c>
    </row>
    <row r="2781" spans="1:13" x14ac:dyDescent="0.25">
      <c r="A2781">
        <v>0</v>
      </c>
      <c r="B2781" s="40">
        <f t="shared" si="120"/>
        <v>43770</v>
      </c>
      <c r="C2781">
        <v>11</v>
      </c>
      <c r="D2781">
        <f t="shared" si="121"/>
        <v>2019</v>
      </c>
      <c r="E2781" t="s">
        <v>460</v>
      </c>
      <c r="F2781" t="s">
        <v>342</v>
      </c>
      <c r="G2781" t="s">
        <v>37</v>
      </c>
      <c r="H2781" t="s">
        <v>423</v>
      </c>
      <c r="I2781" s="8">
        <v>22099</v>
      </c>
      <c r="J2781" s="8">
        <v>7651</v>
      </c>
      <c r="K2781" s="8">
        <v>29750</v>
      </c>
      <c r="L2781" s="8">
        <v>1408171</v>
      </c>
      <c r="M2781" s="8">
        <v>1437921</v>
      </c>
    </row>
    <row r="2782" spans="1:13" x14ac:dyDescent="0.25">
      <c r="A2782">
        <v>0</v>
      </c>
      <c r="B2782" s="40">
        <f t="shared" si="120"/>
        <v>43770</v>
      </c>
      <c r="C2782">
        <v>11</v>
      </c>
      <c r="D2782">
        <f t="shared" si="121"/>
        <v>2019</v>
      </c>
      <c r="E2782" t="s">
        <v>460</v>
      </c>
      <c r="F2782" t="s">
        <v>342</v>
      </c>
      <c r="G2782" t="s">
        <v>37</v>
      </c>
      <c r="H2782" t="s">
        <v>424</v>
      </c>
      <c r="I2782">
        <v>6</v>
      </c>
      <c r="J2782">
        <v>1</v>
      </c>
      <c r="K2782">
        <v>7</v>
      </c>
      <c r="L2782" s="8">
        <v>185214</v>
      </c>
      <c r="M2782" s="8">
        <v>185221</v>
      </c>
    </row>
    <row r="2783" spans="1:13" x14ac:dyDescent="0.25">
      <c r="A2783">
        <v>0</v>
      </c>
      <c r="B2783" s="40">
        <f t="shared" si="120"/>
        <v>43770</v>
      </c>
      <c r="C2783">
        <v>11</v>
      </c>
      <c r="D2783">
        <f t="shared" si="121"/>
        <v>2019</v>
      </c>
      <c r="E2783" t="s">
        <v>460</v>
      </c>
      <c r="F2783" t="s">
        <v>343</v>
      </c>
      <c r="G2783" t="s">
        <v>37</v>
      </c>
      <c r="H2783" t="s">
        <v>423</v>
      </c>
      <c r="I2783" s="8">
        <v>1313</v>
      </c>
      <c r="J2783">
        <v>686</v>
      </c>
      <c r="K2783" s="8">
        <v>1999</v>
      </c>
      <c r="L2783" s="8">
        <v>187629</v>
      </c>
      <c r="M2783" s="8">
        <v>189628</v>
      </c>
    </row>
    <row r="2784" spans="1:13" x14ac:dyDescent="0.25">
      <c r="A2784">
        <v>0</v>
      </c>
      <c r="B2784" s="40">
        <f t="shared" si="120"/>
        <v>43770</v>
      </c>
      <c r="C2784">
        <v>11</v>
      </c>
      <c r="D2784">
        <f t="shared" si="121"/>
        <v>2019</v>
      </c>
      <c r="E2784" t="s">
        <v>460</v>
      </c>
      <c r="F2784" t="s">
        <v>343</v>
      </c>
      <c r="G2784" t="s">
        <v>37</v>
      </c>
      <c r="H2784" t="s">
        <v>424</v>
      </c>
      <c r="I2784">
        <v>1</v>
      </c>
      <c r="J2784">
        <v>0</v>
      </c>
      <c r="K2784">
        <v>1</v>
      </c>
      <c r="L2784" s="8">
        <v>55910</v>
      </c>
      <c r="M2784" s="8">
        <v>55911</v>
      </c>
    </row>
    <row r="2785" spans="1:13" x14ac:dyDescent="0.25">
      <c r="A2785">
        <v>0</v>
      </c>
      <c r="B2785" s="40">
        <f t="shared" si="120"/>
        <v>43770</v>
      </c>
      <c r="C2785">
        <v>11</v>
      </c>
      <c r="D2785">
        <f t="shared" si="121"/>
        <v>2019</v>
      </c>
      <c r="E2785" t="s">
        <v>460</v>
      </c>
      <c r="F2785" t="s">
        <v>344</v>
      </c>
      <c r="G2785" t="s">
        <v>37</v>
      </c>
      <c r="H2785" t="s">
        <v>423</v>
      </c>
      <c r="I2785">
        <v>108</v>
      </c>
      <c r="J2785">
        <v>48</v>
      </c>
      <c r="K2785">
        <v>156</v>
      </c>
      <c r="L2785" s="8">
        <v>31206</v>
      </c>
      <c r="M2785" s="8">
        <v>31362</v>
      </c>
    </row>
    <row r="2786" spans="1:13" x14ac:dyDescent="0.25">
      <c r="A2786">
        <v>0</v>
      </c>
      <c r="B2786" s="40">
        <f t="shared" si="120"/>
        <v>43770</v>
      </c>
      <c r="C2786">
        <v>11</v>
      </c>
      <c r="D2786">
        <f t="shared" si="121"/>
        <v>2019</v>
      </c>
      <c r="E2786" t="s">
        <v>460</v>
      </c>
      <c r="F2786" t="s">
        <v>344</v>
      </c>
      <c r="G2786" t="s">
        <v>37</v>
      </c>
      <c r="H2786" t="s">
        <v>424</v>
      </c>
      <c r="I2786">
        <v>0</v>
      </c>
      <c r="J2786">
        <v>0</v>
      </c>
      <c r="K2786">
        <v>0</v>
      </c>
      <c r="L2786" s="8">
        <v>15229</v>
      </c>
      <c r="M2786" s="8">
        <v>15229</v>
      </c>
    </row>
    <row r="2787" spans="1:13" x14ac:dyDescent="0.25">
      <c r="A2787">
        <v>0</v>
      </c>
      <c r="B2787" s="40">
        <f t="shared" si="120"/>
        <v>43770</v>
      </c>
      <c r="C2787">
        <v>11</v>
      </c>
      <c r="D2787">
        <f t="shared" si="121"/>
        <v>2019</v>
      </c>
      <c r="E2787" t="s">
        <v>460</v>
      </c>
      <c r="F2787" t="s">
        <v>345</v>
      </c>
      <c r="G2787" t="s">
        <v>37</v>
      </c>
      <c r="H2787" t="s">
        <v>423</v>
      </c>
      <c r="I2787">
        <v>52</v>
      </c>
      <c r="J2787">
        <v>41</v>
      </c>
      <c r="K2787">
        <v>93</v>
      </c>
      <c r="L2787" s="8">
        <v>16072</v>
      </c>
      <c r="M2787" s="8">
        <v>16165</v>
      </c>
    </row>
    <row r="2788" spans="1:13" x14ac:dyDescent="0.25">
      <c r="A2788">
        <v>0</v>
      </c>
      <c r="B2788" s="40">
        <f t="shared" si="120"/>
        <v>43770</v>
      </c>
      <c r="C2788">
        <v>11</v>
      </c>
      <c r="D2788">
        <f t="shared" si="121"/>
        <v>2019</v>
      </c>
      <c r="E2788" t="s">
        <v>460</v>
      </c>
      <c r="F2788" t="s">
        <v>345</v>
      </c>
      <c r="G2788" t="s">
        <v>37</v>
      </c>
      <c r="H2788" t="s">
        <v>424</v>
      </c>
      <c r="I2788">
        <v>0</v>
      </c>
      <c r="J2788">
        <v>0</v>
      </c>
      <c r="K2788">
        <v>0</v>
      </c>
      <c r="L2788" s="8">
        <v>8595</v>
      </c>
      <c r="M2788" s="8">
        <v>8595</v>
      </c>
    </row>
    <row r="2789" spans="1:13" x14ac:dyDescent="0.25">
      <c r="A2789">
        <v>0</v>
      </c>
      <c r="B2789" s="40">
        <f t="shared" si="120"/>
        <v>43770</v>
      </c>
      <c r="C2789">
        <v>11</v>
      </c>
      <c r="D2789">
        <f t="shared" si="121"/>
        <v>2019</v>
      </c>
      <c r="E2789" t="s">
        <v>460</v>
      </c>
      <c r="F2789" t="s">
        <v>346</v>
      </c>
      <c r="G2789" t="s">
        <v>37</v>
      </c>
      <c r="H2789" t="s">
        <v>423</v>
      </c>
      <c r="I2789">
        <v>128</v>
      </c>
      <c r="J2789">
        <v>114</v>
      </c>
      <c r="K2789">
        <v>242</v>
      </c>
      <c r="L2789" s="8">
        <v>61206</v>
      </c>
      <c r="M2789" s="8">
        <v>61448</v>
      </c>
    </row>
    <row r="2790" spans="1:13" x14ac:dyDescent="0.25">
      <c r="A2790">
        <v>0</v>
      </c>
      <c r="B2790" s="40">
        <f t="shared" si="120"/>
        <v>43770</v>
      </c>
      <c r="C2790">
        <v>11</v>
      </c>
      <c r="D2790">
        <f t="shared" si="121"/>
        <v>2019</v>
      </c>
      <c r="E2790" t="s">
        <v>460</v>
      </c>
      <c r="F2790" t="s">
        <v>346</v>
      </c>
      <c r="G2790" t="s">
        <v>37</v>
      </c>
      <c r="H2790" t="s">
        <v>424</v>
      </c>
      <c r="I2790">
        <v>0</v>
      </c>
      <c r="J2790">
        <v>0</v>
      </c>
      <c r="K2790">
        <v>0</v>
      </c>
      <c r="L2790" s="8">
        <v>27076</v>
      </c>
      <c r="M2790" s="8">
        <v>27076</v>
      </c>
    </row>
    <row r="2791" spans="1:13" x14ac:dyDescent="0.25">
      <c r="A2791">
        <v>1</v>
      </c>
      <c r="B2791" s="40">
        <f t="shared" si="120"/>
        <v>43770</v>
      </c>
      <c r="C2791">
        <v>11</v>
      </c>
      <c r="D2791">
        <f t="shared" si="121"/>
        <v>2019</v>
      </c>
      <c r="E2791" t="s">
        <v>460</v>
      </c>
      <c r="F2791" t="s">
        <v>53</v>
      </c>
      <c r="G2791" t="s">
        <v>37</v>
      </c>
      <c r="H2791" t="s">
        <v>423</v>
      </c>
      <c r="I2791">
        <v>3</v>
      </c>
      <c r="J2791">
        <v>12</v>
      </c>
      <c r="K2791">
        <v>15</v>
      </c>
      <c r="L2791" s="8">
        <v>8138</v>
      </c>
      <c r="M2791" s="8">
        <v>8153</v>
      </c>
    </row>
    <row r="2792" spans="1:13" x14ac:dyDescent="0.25">
      <c r="A2792">
        <v>1</v>
      </c>
      <c r="B2792" s="40">
        <f t="shared" si="120"/>
        <v>43770</v>
      </c>
      <c r="C2792">
        <v>11</v>
      </c>
      <c r="D2792">
        <f t="shared" si="121"/>
        <v>2019</v>
      </c>
      <c r="E2792" t="s">
        <v>460</v>
      </c>
      <c r="F2792" t="s">
        <v>53</v>
      </c>
      <c r="G2792" t="s">
        <v>37</v>
      </c>
      <c r="H2792" t="s">
        <v>424</v>
      </c>
      <c r="I2792">
        <v>0</v>
      </c>
      <c r="J2792">
        <v>0</v>
      </c>
      <c r="K2792">
        <v>0</v>
      </c>
      <c r="L2792" s="8">
        <v>4871</v>
      </c>
      <c r="M2792" s="8">
        <v>4871</v>
      </c>
    </row>
    <row r="2793" spans="1:13" x14ac:dyDescent="0.25">
      <c r="A2793">
        <v>0</v>
      </c>
      <c r="B2793" s="40">
        <f t="shared" si="120"/>
        <v>43770</v>
      </c>
      <c r="C2793">
        <v>11</v>
      </c>
      <c r="D2793">
        <f t="shared" si="121"/>
        <v>2019</v>
      </c>
      <c r="E2793" t="s">
        <v>460</v>
      </c>
      <c r="F2793" t="s">
        <v>347</v>
      </c>
      <c r="G2793" t="s">
        <v>37</v>
      </c>
      <c r="H2793" t="s">
        <v>423</v>
      </c>
      <c r="I2793">
        <v>182</v>
      </c>
      <c r="J2793">
        <v>131</v>
      </c>
      <c r="K2793">
        <v>313</v>
      </c>
      <c r="L2793" s="8">
        <v>49208</v>
      </c>
      <c r="M2793" s="8">
        <v>49521</v>
      </c>
    </row>
    <row r="2794" spans="1:13" x14ac:dyDescent="0.25">
      <c r="A2794">
        <v>0</v>
      </c>
      <c r="B2794" s="40">
        <f t="shared" si="120"/>
        <v>43770</v>
      </c>
      <c r="C2794">
        <v>11</v>
      </c>
      <c r="D2794">
        <f t="shared" si="121"/>
        <v>2019</v>
      </c>
      <c r="E2794" t="s">
        <v>460</v>
      </c>
      <c r="F2794" t="s">
        <v>347</v>
      </c>
      <c r="G2794" t="s">
        <v>37</v>
      </c>
      <c r="H2794" t="s">
        <v>424</v>
      </c>
      <c r="I2794">
        <v>0</v>
      </c>
      <c r="J2794">
        <v>0</v>
      </c>
      <c r="K2794">
        <v>0</v>
      </c>
      <c r="L2794" s="8">
        <v>21360</v>
      </c>
      <c r="M2794" s="8">
        <v>21360</v>
      </c>
    </row>
    <row r="2795" spans="1:13" x14ac:dyDescent="0.25">
      <c r="A2795">
        <v>0</v>
      </c>
      <c r="B2795" s="40">
        <f t="shared" si="120"/>
        <v>43770</v>
      </c>
      <c r="C2795">
        <v>11</v>
      </c>
      <c r="D2795">
        <f t="shared" si="121"/>
        <v>2019</v>
      </c>
      <c r="E2795" t="s">
        <v>460</v>
      </c>
      <c r="F2795" t="s">
        <v>348</v>
      </c>
      <c r="G2795" t="s">
        <v>37</v>
      </c>
      <c r="H2795" t="s">
        <v>423</v>
      </c>
      <c r="I2795">
        <v>31</v>
      </c>
      <c r="J2795">
        <v>30</v>
      </c>
      <c r="K2795">
        <v>61</v>
      </c>
      <c r="L2795" s="8">
        <v>27313</v>
      </c>
      <c r="M2795" s="8">
        <v>27374</v>
      </c>
    </row>
    <row r="2796" spans="1:13" x14ac:dyDescent="0.25">
      <c r="A2796">
        <v>0</v>
      </c>
      <c r="B2796" s="40">
        <f t="shared" si="120"/>
        <v>43770</v>
      </c>
      <c r="C2796">
        <v>11</v>
      </c>
      <c r="D2796">
        <f t="shared" si="121"/>
        <v>2019</v>
      </c>
      <c r="E2796" t="s">
        <v>460</v>
      </c>
      <c r="F2796" t="s">
        <v>348</v>
      </c>
      <c r="G2796" t="s">
        <v>37</v>
      </c>
      <c r="H2796" t="s">
        <v>424</v>
      </c>
      <c r="I2796">
        <v>0</v>
      </c>
      <c r="J2796">
        <v>0</v>
      </c>
      <c r="K2796">
        <v>0</v>
      </c>
      <c r="L2796" s="8">
        <v>17376</v>
      </c>
      <c r="M2796" s="8">
        <v>17376</v>
      </c>
    </row>
    <row r="2797" spans="1:13" x14ac:dyDescent="0.25">
      <c r="A2797">
        <v>0</v>
      </c>
      <c r="B2797" s="40">
        <f t="shared" si="120"/>
        <v>43770</v>
      </c>
      <c r="C2797">
        <v>11</v>
      </c>
      <c r="D2797">
        <f t="shared" si="121"/>
        <v>2019</v>
      </c>
      <c r="E2797" t="s">
        <v>460</v>
      </c>
      <c r="F2797" t="s">
        <v>349</v>
      </c>
      <c r="G2797" t="s">
        <v>37</v>
      </c>
      <c r="H2797" t="s">
        <v>423</v>
      </c>
      <c r="I2797">
        <v>40</v>
      </c>
      <c r="J2797">
        <v>33</v>
      </c>
      <c r="K2797">
        <v>73</v>
      </c>
      <c r="L2797" s="8">
        <v>16584</v>
      </c>
      <c r="M2797" s="8">
        <v>16657</v>
      </c>
    </row>
    <row r="2798" spans="1:13" x14ac:dyDescent="0.25">
      <c r="A2798">
        <v>0</v>
      </c>
      <c r="B2798" s="40">
        <f t="shared" si="120"/>
        <v>43770</v>
      </c>
      <c r="C2798">
        <v>11</v>
      </c>
      <c r="D2798">
        <f t="shared" si="121"/>
        <v>2019</v>
      </c>
      <c r="E2798" t="s">
        <v>460</v>
      </c>
      <c r="F2798" t="s">
        <v>349</v>
      </c>
      <c r="G2798" t="s">
        <v>37</v>
      </c>
      <c r="H2798" t="s">
        <v>424</v>
      </c>
      <c r="I2798">
        <v>0</v>
      </c>
      <c r="J2798">
        <v>0</v>
      </c>
      <c r="K2798">
        <v>0</v>
      </c>
      <c r="L2798" s="8">
        <v>8020</v>
      </c>
      <c r="M2798" s="8">
        <v>8020</v>
      </c>
    </row>
    <row r="2799" spans="1:13" x14ac:dyDescent="0.25">
      <c r="A2799">
        <v>0</v>
      </c>
      <c r="B2799" s="40">
        <f t="shared" si="120"/>
        <v>43770</v>
      </c>
      <c r="C2799">
        <v>11</v>
      </c>
      <c r="D2799">
        <f t="shared" si="121"/>
        <v>2019</v>
      </c>
      <c r="E2799" t="s">
        <v>460</v>
      </c>
      <c r="F2799" t="s">
        <v>426</v>
      </c>
      <c r="G2799" t="s">
        <v>37</v>
      </c>
      <c r="H2799" t="s">
        <v>423</v>
      </c>
      <c r="I2799">
        <v>7</v>
      </c>
      <c r="J2799">
        <v>7</v>
      </c>
      <c r="K2799">
        <v>14</v>
      </c>
      <c r="L2799" s="8">
        <v>9849</v>
      </c>
      <c r="M2799" s="8">
        <v>9863</v>
      </c>
    </row>
    <row r="2800" spans="1:13" x14ac:dyDescent="0.25">
      <c r="A2800">
        <v>0</v>
      </c>
      <c r="B2800" s="40">
        <f t="shared" si="120"/>
        <v>43770</v>
      </c>
      <c r="C2800">
        <v>11</v>
      </c>
      <c r="D2800">
        <f t="shared" si="121"/>
        <v>2019</v>
      </c>
      <c r="E2800" t="s">
        <v>460</v>
      </c>
      <c r="F2800" t="s">
        <v>426</v>
      </c>
      <c r="G2800" t="s">
        <v>37</v>
      </c>
      <c r="H2800" t="s">
        <v>424</v>
      </c>
      <c r="I2800">
        <v>0</v>
      </c>
      <c r="J2800">
        <v>0</v>
      </c>
      <c r="K2800">
        <v>0</v>
      </c>
      <c r="L2800" s="8">
        <v>5993</v>
      </c>
      <c r="M2800" s="8">
        <v>5993</v>
      </c>
    </row>
    <row r="2801" spans="1:13" x14ac:dyDescent="0.25">
      <c r="A2801">
        <v>0</v>
      </c>
      <c r="B2801" s="40">
        <f t="shared" si="120"/>
        <v>43770</v>
      </c>
      <c r="C2801">
        <v>11</v>
      </c>
      <c r="D2801">
        <f t="shared" si="121"/>
        <v>2019</v>
      </c>
      <c r="E2801" t="s">
        <v>460</v>
      </c>
      <c r="F2801" t="s">
        <v>350</v>
      </c>
      <c r="G2801" t="s">
        <v>37</v>
      </c>
      <c r="H2801" t="s">
        <v>423</v>
      </c>
      <c r="I2801" s="8">
        <v>2356</v>
      </c>
      <c r="J2801" s="8">
        <v>1740</v>
      </c>
      <c r="K2801" s="8">
        <v>4096</v>
      </c>
      <c r="L2801" s="8">
        <v>564735</v>
      </c>
      <c r="M2801" s="8">
        <v>568831</v>
      </c>
    </row>
    <row r="2802" spans="1:13" x14ac:dyDescent="0.25">
      <c r="A2802">
        <v>0</v>
      </c>
      <c r="B2802" s="40">
        <f t="shared" si="120"/>
        <v>43770</v>
      </c>
      <c r="C2802">
        <v>11</v>
      </c>
      <c r="D2802">
        <f t="shared" si="121"/>
        <v>2019</v>
      </c>
      <c r="E2802" t="s">
        <v>460</v>
      </c>
      <c r="F2802" t="s">
        <v>350</v>
      </c>
      <c r="G2802" t="s">
        <v>37</v>
      </c>
      <c r="H2802" t="s">
        <v>424</v>
      </c>
      <c r="I2802">
        <v>0</v>
      </c>
      <c r="J2802">
        <v>0</v>
      </c>
      <c r="K2802">
        <v>0</v>
      </c>
      <c r="L2802" s="8">
        <v>145680</v>
      </c>
      <c r="M2802" s="8">
        <v>145680</v>
      </c>
    </row>
    <row r="2803" spans="1:13" x14ac:dyDescent="0.25">
      <c r="A2803">
        <v>0</v>
      </c>
      <c r="B2803" s="40">
        <f t="shared" si="120"/>
        <v>43770</v>
      </c>
      <c r="C2803">
        <v>11</v>
      </c>
      <c r="D2803">
        <f t="shared" si="121"/>
        <v>2019</v>
      </c>
      <c r="E2803" t="s">
        <v>460</v>
      </c>
      <c r="F2803" t="s">
        <v>41</v>
      </c>
      <c r="G2803" t="s">
        <v>37</v>
      </c>
      <c r="H2803" t="s">
        <v>423</v>
      </c>
      <c r="I2803">
        <v>264</v>
      </c>
      <c r="J2803">
        <v>81</v>
      </c>
      <c r="K2803">
        <v>345</v>
      </c>
      <c r="L2803" s="8">
        <v>14863</v>
      </c>
      <c r="M2803" s="8">
        <v>15208</v>
      </c>
    </row>
    <row r="2804" spans="1:13" x14ac:dyDescent="0.25">
      <c r="A2804">
        <v>0</v>
      </c>
      <c r="B2804" s="40">
        <f t="shared" si="120"/>
        <v>43770</v>
      </c>
      <c r="C2804">
        <v>11</v>
      </c>
      <c r="D2804">
        <f t="shared" si="121"/>
        <v>2019</v>
      </c>
      <c r="E2804" t="s">
        <v>460</v>
      </c>
      <c r="F2804" t="s">
        <v>41</v>
      </c>
      <c r="G2804" t="s">
        <v>37</v>
      </c>
      <c r="H2804" t="s">
        <v>424</v>
      </c>
      <c r="I2804">
        <v>0</v>
      </c>
      <c r="J2804">
        <v>0</v>
      </c>
      <c r="K2804">
        <v>0</v>
      </c>
      <c r="L2804" s="8">
        <v>6104</v>
      </c>
      <c r="M2804" s="8">
        <v>6104</v>
      </c>
    </row>
    <row r="2805" spans="1:13" x14ac:dyDescent="0.25">
      <c r="A2805">
        <v>0</v>
      </c>
      <c r="B2805" s="40">
        <f t="shared" si="120"/>
        <v>43770</v>
      </c>
      <c r="C2805">
        <v>11</v>
      </c>
      <c r="D2805">
        <f t="shared" si="121"/>
        <v>2019</v>
      </c>
      <c r="E2805" t="s">
        <v>460</v>
      </c>
      <c r="F2805" t="s">
        <v>351</v>
      </c>
      <c r="G2805" t="s">
        <v>37</v>
      </c>
      <c r="H2805" t="s">
        <v>423</v>
      </c>
      <c r="I2805">
        <v>395</v>
      </c>
      <c r="J2805">
        <v>239</v>
      </c>
      <c r="K2805">
        <v>634</v>
      </c>
      <c r="L2805" s="8">
        <v>94793</v>
      </c>
      <c r="M2805" s="8">
        <v>95427</v>
      </c>
    </row>
    <row r="2806" spans="1:13" x14ac:dyDescent="0.25">
      <c r="A2806">
        <v>0</v>
      </c>
      <c r="B2806" s="40">
        <f t="shared" si="120"/>
        <v>43770</v>
      </c>
      <c r="C2806">
        <v>11</v>
      </c>
      <c r="D2806">
        <f t="shared" si="121"/>
        <v>2019</v>
      </c>
      <c r="E2806" t="s">
        <v>460</v>
      </c>
      <c r="F2806" t="s">
        <v>351</v>
      </c>
      <c r="G2806" t="s">
        <v>37</v>
      </c>
      <c r="H2806" t="s">
        <v>424</v>
      </c>
      <c r="I2806">
        <v>1</v>
      </c>
      <c r="J2806">
        <v>0</v>
      </c>
      <c r="K2806">
        <v>1</v>
      </c>
      <c r="L2806" s="8">
        <v>33554</v>
      </c>
      <c r="M2806" s="8">
        <v>33555</v>
      </c>
    </row>
    <row r="2807" spans="1:13" x14ac:dyDescent="0.25">
      <c r="A2807">
        <v>0</v>
      </c>
      <c r="B2807" s="40">
        <f t="shared" si="120"/>
        <v>43770</v>
      </c>
      <c r="C2807">
        <v>11</v>
      </c>
      <c r="D2807">
        <f t="shared" si="121"/>
        <v>2019</v>
      </c>
      <c r="E2807" t="s">
        <v>460</v>
      </c>
      <c r="F2807" t="s">
        <v>352</v>
      </c>
      <c r="G2807" t="s">
        <v>37</v>
      </c>
      <c r="H2807" t="s">
        <v>423</v>
      </c>
      <c r="I2807">
        <v>29</v>
      </c>
      <c r="J2807">
        <v>23</v>
      </c>
      <c r="K2807">
        <v>52</v>
      </c>
      <c r="L2807" s="8">
        <v>8993</v>
      </c>
      <c r="M2807" s="8">
        <v>9045</v>
      </c>
    </row>
    <row r="2808" spans="1:13" x14ac:dyDescent="0.25">
      <c r="A2808">
        <v>0</v>
      </c>
      <c r="B2808" s="40">
        <f t="shared" si="120"/>
        <v>43770</v>
      </c>
      <c r="C2808">
        <v>11</v>
      </c>
      <c r="D2808">
        <f t="shared" si="121"/>
        <v>2019</v>
      </c>
      <c r="E2808" t="s">
        <v>460</v>
      </c>
      <c r="F2808" t="s">
        <v>352</v>
      </c>
      <c r="G2808" t="s">
        <v>37</v>
      </c>
      <c r="H2808" t="s">
        <v>424</v>
      </c>
      <c r="I2808">
        <v>0</v>
      </c>
      <c r="J2808">
        <v>0</v>
      </c>
      <c r="K2808">
        <v>0</v>
      </c>
      <c r="L2808" s="8">
        <v>4243</v>
      </c>
      <c r="M2808" s="8">
        <v>4243</v>
      </c>
    </row>
    <row r="2809" spans="1:13" x14ac:dyDescent="0.25">
      <c r="A2809">
        <v>0</v>
      </c>
      <c r="B2809" s="40">
        <f t="shared" si="120"/>
        <v>43770</v>
      </c>
      <c r="C2809">
        <v>11</v>
      </c>
      <c r="D2809">
        <f t="shared" si="121"/>
        <v>2019</v>
      </c>
      <c r="E2809" t="s">
        <v>460</v>
      </c>
      <c r="F2809" t="s">
        <v>146</v>
      </c>
      <c r="G2809" t="s">
        <v>37</v>
      </c>
      <c r="H2809" t="s">
        <v>423</v>
      </c>
      <c r="I2809" s="8">
        <v>4142</v>
      </c>
      <c r="J2809" s="8">
        <v>1827</v>
      </c>
      <c r="K2809" s="8">
        <v>5969</v>
      </c>
      <c r="L2809" s="8">
        <v>547869</v>
      </c>
      <c r="M2809" s="8">
        <v>553838</v>
      </c>
    </row>
    <row r="2810" spans="1:13" x14ac:dyDescent="0.25">
      <c r="A2810">
        <v>0</v>
      </c>
      <c r="B2810" s="40">
        <f t="shared" si="120"/>
        <v>43770</v>
      </c>
      <c r="C2810">
        <v>11</v>
      </c>
      <c r="D2810">
        <f t="shared" si="121"/>
        <v>2019</v>
      </c>
      <c r="E2810" t="s">
        <v>460</v>
      </c>
      <c r="F2810" t="s">
        <v>146</v>
      </c>
      <c r="G2810" t="s">
        <v>37</v>
      </c>
      <c r="H2810" t="s">
        <v>424</v>
      </c>
      <c r="I2810">
        <v>0</v>
      </c>
      <c r="J2810">
        <v>0</v>
      </c>
      <c r="K2810">
        <v>0</v>
      </c>
      <c r="L2810" s="8">
        <v>126594</v>
      </c>
      <c r="M2810" s="8">
        <v>126594</v>
      </c>
    </row>
    <row r="2811" spans="1:13" x14ac:dyDescent="0.25">
      <c r="A2811">
        <v>1</v>
      </c>
      <c r="B2811" s="40">
        <f t="shared" si="120"/>
        <v>43770</v>
      </c>
      <c r="C2811">
        <v>11</v>
      </c>
      <c r="D2811">
        <f t="shared" si="121"/>
        <v>2019</v>
      </c>
      <c r="E2811" t="s">
        <v>460</v>
      </c>
      <c r="F2811" t="s">
        <v>42</v>
      </c>
      <c r="G2811" t="s">
        <v>37</v>
      </c>
      <c r="H2811" t="s">
        <v>423</v>
      </c>
      <c r="I2811">
        <v>692</v>
      </c>
      <c r="J2811">
        <v>512</v>
      </c>
      <c r="K2811" s="8">
        <v>1204</v>
      </c>
      <c r="L2811" s="8">
        <v>324176</v>
      </c>
      <c r="M2811" s="8">
        <v>325380</v>
      </c>
    </row>
    <row r="2812" spans="1:13" x14ac:dyDescent="0.25">
      <c r="A2812">
        <v>1</v>
      </c>
      <c r="B2812" s="40">
        <f t="shared" si="120"/>
        <v>43770</v>
      </c>
      <c r="C2812">
        <v>11</v>
      </c>
      <c r="D2812">
        <f t="shared" si="121"/>
        <v>2019</v>
      </c>
      <c r="E2812" t="s">
        <v>460</v>
      </c>
      <c r="F2812" t="s">
        <v>42</v>
      </c>
      <c r="G2812" t="s">
        <v>37</v>
      </c>
      <c r="H2812" t="s">
        <v>424</v>
      </c>
      <c r="I2812">
        <v>1</v>
      </c>
      <c r="J2812">
        <v>0</v>
      </c>
      <c r="K2812">
        <v>1</v>
      </c>
      <c r="L2812" s="8">
        <v>99742</v>
      </c>
      <c r="M2812" s="8">
        <v>99743</v>
      </c>
    </row>
    <row r="2813" spans="1:13" x14ac:dyDescent="0.25">
      <c r="A2813">
        <v>1</v>
      </c>
      <c r="B2813" s="40">
        <f t="shared" si="120"/>
        <v>43770</v>
      </c>
      <c r="C2813">
        <v>11</v>
      </c>
      <c r="D2813">
        <f t="shared" si="121"/>
        <v>2019</v>
      </c>
      <c r="E2813" t="s">
        <v>460</v>
      </c>
      <c r="F2813" t="s">
        <v>353</v>
      </c>
      <c r="G2813" t="s">
        <v>37</v>
      </c>
      <c r="H2813" t="s">
        <v>423</v>
      </c>
      <c r="I2813">
        <v>33</v>
      </c>
      <c r="J2813">
        <v>36</v>
      </c>
      <c r="K2813">
        <v>69</v>
      </c>
      <c r="L2813" s="8">
        <v>32432</v>
      </c>
      <c r="M2813" s="8">
        <v>32501</v>
      </c>
    </row>
    <row r="2814" spans="1:13" x14ac:dyDescent="0.25">
      <c r="A2814">
        <v>1</v>
      </c>
      <c r="B2814" s="40">
        <f t="shared" si="120"/>
        <v>43770</v>
      </c>
      <c r="C2814">
        <v>11</v>
      </c>
      <c r="D2814">
        <f t="shared" si="121"/>
        <v>2019</v>
      </c>
      <c r="E2814" t="s">
        <v>460</v>
      </c>
      <c r="F2814" t="s">
        <v>353</v>
      </c>
      <c r="G2814" t="s">
        <v>37</v>
      </c>
      <c r="H2814" t="s">
        <v>424</v>
      </c>
      <c r="I2814">
        <v>0</v>
      </c>
      <c r="J2814">
        <v>0</v>
      </c>
      <c r="K2814">
        <v>0</v>
      </c>
      <c r="L2814" s="8">
        <v>19493</v>
      </c>
      <c r="M2814" s="8">
        <v>19493</v>
      </c>
    </row>
    <row r="2815" spans="1:13" x14ac:dyDescent="0.25">
      <c r="A2815">
        <v>0</v>
      </c>
      <c r="B2815" s="40">
        <f t="shared" si="120"/>
        <v>43770</v>
      </c>
      <c r="C2815">
        <v>11</v>
      </c>
      <c r="D2815">
        <f t="shared" si="121"/>
        <v>2019</v>
      </c>
      <c r="E2815" t="s">
        <v>460</v>
      </c>
      <c r="F2815" t="s">
        <v>354</v>
      </c>
      <c r="G2815" t="s">
        <v>37</v>
      </c>
      <c r="H2815" t="s">
        <v>423</v>
      </c>
      <c r="I2815" s="8">
        <v>1156</v>
      </c>
      <c r="J2815">
        <v>755</v>
      </c>
      <c r="K2815" s="8">
        <v>1911</v>
      </c>
      <c r="L2815" s="8">
        <v>203843</v>
      </c>
      <c r="M2815" s="8">
        <v>205754</v>
      </c>
    </row>
    <row r="2816" spans="1:13" x14ac:dyDescent="0.25">
      <c r="A2816">
        <v>0</v>
      </c>
      <c r="B2816" s="40">
        <f t="shared" si="120"/>
        <v>43770</v>
      </c>
      <c r="C2816">
        <v>11</v>
      </c>
      <c r="D2816">
        <f t="shared" si="121"/>
        <v>2019</v>
      </c>
      <c r="E2816" t="s">
        <v>460</v>
      </c>
      <c r="F2816" t="s">
        <v>354</v>
      </c>
      <c r="G2816" t="s">
        <v>37</v>
      </c>
      <c r="H2816" t="s">
        <v>424</v>
      </c>
      <c r="I2816">
        <v>0</v>
      </c>
      <c r="J2816">
        <v>0</v>
      </c>
      <c r="K2816">
        <v>0</v>
      </c>
      <c r="L2816" s="8">
        <v>57190</v>
      </c>
      <c r="M2816" s="8">
        <v>57190</v>
      </c>
    </row>
    <row r="2817" spans="1:13" x14ac:dyDescent="0.25">
      <c r="A2817">
        <v>0</v>
      </c>
      <c r="B2817" s="40">
        <f t="shared" si="120"/>
        <v>43770</v>
      </c>
      <c r="C2817">
        <v>11</v>
      </c>
      <c r="D2817">
        <f t="shared" si="121"/>
        <v>2019</v>
      </c>
      <c r="E2817" t="s">
        <v>460</v>
      </c>
      <c r="F2817" t="s">
        <v>355</v>
      </c>
      <c r="G2817" t="s">
        <v>37</v>
      </c>
      <c r="H2817" t="s">
        <v>423</v>
      </c>
      <c r="I2817">
        <v>3</v>
      </c>
      <c r="J2817">
        <v>5</v>
      </c>
      <c r="K2817">
        <v>8</v>
      </c>
      <c r="L2817" s="8">
        <v>3144</v>
      </c>
      <c r="M2817" s="8">
        <v>3152</v>
      </c>
    </row>
    <row r="2818" spans="1:13" x14ac:dyDescent="0.25">
      <c r="A2818">
        <v>0</v>
      </c>
      <c r="B2818" s="40">
        <f t="shared" si="120"/>
        <v>43770</v>
      </c>
      <c r="C2818">
        <v>11</v>
      </c>
      <c r="D2818">
        <f t="shared" si="121"/>
        <v>2019</v>
      </c>
      <c r="E2818" t="s">
        <v>460</v>
      </c>
      <c r="F2818" t="s">
        <v>355</v>
      </c>
      <c r="G2818" t="s">
        <v>37</v>
      </c>
      <c r="H2818" t="s">
        <v>424</v>
      </c>
      <c r="I2818">
        <v>0</v>
      </c>
      <c r="J2818">
        <v>0</v>
      </c>
      <c r="K2818">
        <v>0</v>
      </c>
      <c r="L2818" s="8">
        <v>1815</v>
      </c>
      <c r="M2818" s="8">
        <v>1815</v>
      </c>
    </row>
    <row r="2819" spans="1:13" x14ac:dyDescent="0.25">
      <c r="A2819">
        <v>0</v>
      </c>
      <c r="B2819" s="40">
        <f t="shared" si="120"/>
        <v>43770</v>
      </c>
      <c r="C2819">
        <v>11</v>
      </c>
      <c r="D2819">
        <f t="shared" si="121"/>
        <v>2019</v>
      </c>
      <c r="E2819" t="s">
        <v>460</v>
      </c>
      <c r="F2819" t="s">
        <v>59</v>
      </c>
      <c r="G2819" t="s">
        <v>37</v>
      </c>
      <c r="H2819" t="s">
        <v>423</v>
      </c>
      <c r="I2819">
        <v>68</v>
      </c>
      <c r="J2819">
        <v>58</v>
      </c>
      <c r="K2819">
        <v>126</v>
      </c>
      <c r="L2819" s="8">
        <v>37069</v>
      </c>
      <c r="M2819" s="8">
        <v>37195</v>
      </c>
    </row>
    <row r="2820" spans="1:13" x14ac:dyDescent="0.25">
      <c r="A2820">
        <v>0</v>
      </c>
      <c r="B2820" s="40">
        <f t="shared" si="120"/>
        <v>43770</v>
      </c>
      <c r="C2820">
        <v>11</v>
      </c>
      <c r="D2820">
        <f t="shared" si="121"/>
        <v>2019</v>
      </c>
      <c r="E2820" t="s">
        <v>460</v>
      </c>
      <c r="F2820" t="s">
        <v>59</v>
      </c>
      <c r="G2820" t="s">
        <v>37</v>
      </c>
      <c r="H2820" t="s">
        <v>424</v>
      </c>
      <c r="I2820">
        <v>0</v>
      </c>
      <c r="J2820">
        <v>0</v>
      </c>
      <c r="K2820">
        <v>0</v>
      </c>
      <c r="L2820" s="8">
        <v>14035</v>
      </c>
      <c r="M2820" s="8">
        <v>14035</v>
      </c>
    </row>
    <row r="2821" spans="1:13" x14ac:dyDescent="0.25">
      <c r="A2821">
        <v>0</v>
      </c>
      <c r="B2821" s="40">
        <f t="shared" si="120"/>
        <v>43770</v>
      </c>
      <c r="C2821">
        <v>11</v>
      </c>
      <c r="D2821">
        <f t="shared" si="121"/>
        <v>2019</v>
      </c>
      <c r="E2821" t="s">
        <v>460</v>
      </c>
      <c r="F2821" t="s">
        <v>356</v>
      </c>
      <c r="G2821" t="s">
        <v>37</v>
      </c>
      <c r="H2821" t="s">
        <v>423</v>
      </c>
      <c r="I2821" s="8">
        <v>1030</v>
      </c>
      <c r="J2821">
        <v>488</v>
      </c>
      <c r="K2821" s="8">
        <v>1518</v>
      </c>
      <c r="L2821" s="8">
        <v>154192</v>
      </c>
      <c r="M2821" s="8">
        <v>155710</v>
      </c>
    </row>
    <row r="2822" spans="1:13" x14ac:dyDescent="0.25">
      <c r="A2822">
        <v>0</v>
      </c>
      <c r="B2822" s="40">
        <f t="shared" si="120"/>
        <v>43770</v>
      </c>
      <c r="C2822">
        <v>11</v>
      </c>
      <c r="D2822">
        <f t="shared" si="121"/>
        <v>2019</v>
      </c>
      <c r="E2822" t="s">
        <v>460</v>
      </c>
      <c r="F2822" t="s">
        <v>356</v>
      </c>
      <c r="G2822" t="s">
        <v>37</v>
      </c>
      <c r="H2822" t="s">
        <v>424</v>
      </c>
      <c r="I2822">
        <v>2</v>
      </c>
      <c r="J2822">
        <v>0</v>
      </c>
      <c r="K2822">
        <v>2</v>
      </c>
      <c r="L2822" s="8">
        <v>44132</v>
      </c>
      <c r="M2822" s="8">
        <v>44134</v>
      </c>
    </row>
    <row r="2823" spans="1:13" x14ac:dyDescent="0.25">
      <c r="A2823">
        <v>1</v>
      </c>
      <c r="B2823" s="40">
        <f t="shared" si="120"/>
        <v>43770</v>
      </c>
      <c r="C2823">
        <v>11</v>
      </c>
      <c r="D2823">
        <f t="shared" si="121"/>
        <v>2019</v>
      </c>
      <c r="E2823" t="s">
        <v>460</v>
      </c>
      <c r="F2823" t="s">
        <v>357</v>
      </c>
      <c r="G2823" t="s">
        <v>37</v>
      </c>
      <c r="H2823" t="s">
        <v>423</v>
      </c>
      <c r="I2823">
        <v>41</v>
      </c>
      <c r="J2823">
        <v>49</v>
      </c>
      <c r="K2823">
        <v>90</v>
      </c>
      <c r="L2823" s="8">
        <v>23173</v>
      </c>
      <c r="M2823" s="8">
        <v>23263</v>
      </c>
    </row>
    <row r="2824" spans="1:13" x14ac:dyDescent="0.25">
      <c r="A2824">
        <v>1</v>
      </c>
      <c r="B2824" s="40">
        <f t="shared" si="120"/>
        <v>43770</v>
      </c>
      <c r="C2824">
        <v>11</v>
      </c>
      <c r="D2824">
        <f t="shared" si="121"/>
        <v>2019</v>
      </c>
      <c r="E2824" t="s">
        <v>460</v>
      </c>
      <c r="F2824" t="s">
        <v>357</v>
      </c>
      <c r="G2824" t="s">
        <v>37</v>
      </c>
      <c r="H2824" t="s">
        <v>424</v>
      </c>
      <c r="I2824">
        <v>0</v>
      </c>
      <c r="J2824">
        <v>0</v>
      </c>
      <c r="K2824">
        <v>0</v>
      </c>
      <c r="L2824" s="8">
        <v>8803</v>
      </c>
      <c r="M2824" s="8">
        <v>8803</v>
      </c>
    </row>
    <row r="2825" spans="1:13" x14ac:dyDescent="0.25">
      <c r="A2825">
        <v>0</v>
      </c>
      <c r="B2825" s="40">
        <f t="shared" si="120"/>
        <v>43770</v>
      </c>
      <c r="C2825">
        <v>11</v>
      </c>
      <c r="D2825">
        <f t="shared" si="121"/>
        <v>2019</v>
      </c>
      <c r="E2825" t="s">
        <v>460</v>
      </c>
      <c r="F2825" t="s">
        <v>56</v>
      </c>
      <c r="G2825" t="s">
        <v>37</v>
      </c>
      <c r="H2825" t="s">
        <v>423</v>
      </c>
      <c r="I2825">
        <v>136</v>
      </c>
      <c r="J2825">
        <v>123</v>
      </c>
      <c r="K2825">
        <v>259</v>
      </c>
      <c r="L2825" s="8">
        <v>169834</v>
      </c>
      <c r="M2825" s="8">
        <v>170093</v>
      </c>
    </row>
    <row r="2826" spans="1:13" x14ac:dyDescent="0.25">
      <c r="A2826">
        <v>0</v>
      </c>
      <c r="B2826" s="40">
        <f t="shared" si="120"/>
        <v>43770</v>
      </c>
      <c r="C2826">
        <v>11</v>
      </c>
      <c r="D2826">
        <f t="shared" si="121"/>
        <v>2019</v>
      </c>
      <c r="E2826" t="s">
        <v>460</v>
      </c>
      <c r="F2826" t="s">
        <v>56</v>
      </c>
      <c r="G2826" t="s">
        <v>37</v>
      </c>
      <c r="H2826" t="s">
        <v>424</v>
      </c>
      <c r="I2826">
        <v>0</v>
      </c>
      <c r="J2826">
        <v>0</v>
      </c>
      <c r="K2826">
        <v>0</v>
      </c>
      <c r="L2826" s="8">
        <v>61584</v>
      </c>
      <c r="M2826" s="8">
        <v>61584</v>
      </c>
    </row>
    <row r="2827" spans="1:13" x14ac:dyDescent="0.25">
      <c r="A2827">
        <v>0</v>
      </c>
      <c r="B2827" s="40">
        <f t="shared" si="120"/>
        <v>43800</v>
      </c>
      <c r="C2827">
        <v>12</v>
      </c>
      <c r="D2827">
        <f t="shared" si="121"/>
        <v>2019</v>
      </c>
      <c r="E2827" t="s">
        <v>461</v>
      </c>
      <c r="F2827" t="s">
        <v>422</v>
      </c>
      <c r="G2827" t="s">
        <v>37</v>
      </c>
      <c r="H2827" t="s">
        <v>423</v>
      </c>
      <c r="I2827">
        <v>0</v>
      </c>
      <c r="J2827">
        <v>0</v>
      </c>
      <c r="K2827">
        <v>0</v>
      </c>
      <c r="L2827">
        <v>2</v>
      </c>
      <c r="M2827">
        <v>2</v>
      </c>
    </row>
    <row r="2828" spans="1:13" x14ac:dyDescent="0.25">
      <c r="A2828">
        <v>0</v>
      </c>
      <c r="B2828" s="40">
        <f t="shared" si="120"/>
        <v>43800</v>
      </c>
      <c r="C2828">
        <v>12</v>
      </c>
      <c r="D2828">
        <f t="shared" si="121"/>
        <v>2019</v>
      </c>
      <c r="E2828" t="s">
        <v>461</v>
      </c>
      <c r="F2828" t="s">
        <v>422</v>
      </c>
      <c r="G2828" t="s">
        <v>37</v>
      </c>
      <c r="H2828" t="s">
        <v>424</v>
      </c>
      <c r="I2828">
        <v>0</v>
      </c>
      <c r="J2828">
        <v>0</v>
      </c>
      <c r="K2828">
        <v>0</v>
      </c>
      <c r="L2828">
        <v>1</v>
      </c>
      <c r="M2828">
        <v>1</v>
      </c>
    </row>
    <row r="2829" spans="1:13" x14ac:dyDescent="0.25">
      <c r="A2829">
        <v>1</v>
      </c>
      <c r="B2829" s="40">
        <f t="shared" si="120"/>
        <v>43800</v>
      </c>
      <c r="C2829">
        <v>12</v>
      </c>
      <c r="D2829">
        <f t="shared" si="121"/>
        <v>2019</v>
      </c>
      <c r="E2829" t="s">
        <v>461</v>
      </c>
      <c r="F2829" t="s">
        <v>331</v>
      </c>
      <c r="G2829" t="s">
        <v>37</v>
      </c>
      <c r="H2829" t="s">
        <v>423</v>
      </c>
      <c r="I2829">
        <v>6</v>
      </c>
      <c r="J2829">
        <v>7</v>
      </c>
      <c r="K2829">
        <v>13</v>
      </c>
      <c r="L2829" s="8">
        <v>13195</v>
      </c>
      <c r="M2829" s="8">
        <v>13208</v>
      </c>
    </row>
    <row r="2830" spans="1:13" x14ac:dyDescent="0.25">
      <c r="A2830">
        <v>1</v>
      </c>
      <c r="B2830" s="40">
        <f t="shared" si="120"/>
        <v>43800</v>
      </c>
      <c r="C2830">
        <v>12</v>
      </c>
      <c r="D2830">
        <f t="shared" si="121"/>
        <v>2019</v>
      </c>
      <c r="E2830" t="s">
        <v>461</v>
      </c>
      <c r="F2830" t="s">
        <v>331</v>
      </c>
      <c r="G2830" t="s">
        <v>37</v>
      </c>
      <c r="H2830" t="s">
        <v>424</v>
      </c>
      <c r="I2830">
        <v>0</v>
      </c>
      <c r="J2830">
        <v>0</v>
      </c>
      <c r="K2830">
        <v>0</v>
      </c>
      <c r="L2830" s="8">
        <v>5378</v>
      </c>
      <c r="M2830" s="8">
        <v>5378</v>
      </c>
    </row>
    <row r="2831" spans="1:13" x14ac:dyDescent="0.25">
      <c r="A2831">
        <v>1</v>
      </c>
      <c r="B2831" s="40">
        <f t="shared" si="120"/>
        <v>43800</v>
      </c>
      <c r="C2831">
        <v>12</v>
      </c>
      <c r="D2831">
        <f t="shared" si="121"/>
        <v>2019</v>
      </c>
      <c r="E2831" t="s">
        <v>461</v>
      </c>
      <c r="F2831" t="s">
        <v>332</v>
      </c>
      <c r="G2831" t="s">
        <v>37</v>
      </c>
      <c r="H2831" t="s">
        <v>423</v>
      </c>
      <c r="I2831">
        <v>14</v>
      </c>
      <c r="J2831">
        <v>10</v>
      </c>
      <c r="K2831">
        <v>24</v>
      </c>
      <c r="L2831" s="8">
        <v>13044</v>
      </c>
      <c r="M2831" s="8">
        <v>13068</v>
      </c>
    </row>
    <row r="2832" spans="1:13" x14ac:dyDescent="0.25">
      <c r="A2832">
        <v>1</v>
      </c>
      <c r="B2832" s="40">
        <f t="shared" si="120"/>
        <v>43800</v>
      </c>
      <c r="C2832">
        <v>12</v>
      </c>
      <c r="D2832">
        <f t="shared" si="121"/>
        <v>2019</v>
      </c>
      <c r="E2832" t="s">
        <v>461</v>
      </c>
      <c r="F2832" t="s">
        <v>332</v>
      </c>
      <c r="G2832" t="s">
        <v>37</v>
      </c>
      <c r="H2832" t="s">
        <v>424</v>
      </c>
      <c r="I2832">
        <v>0</v>
      </c>
      <c r="J2832">
        <v>0</v>
      </c>
      <c r="K2832">
        <v>0</v>
      </c>
      <c r="L2832" s="8">
        <v>6949</v>
      </c>
      <c r="M2832" s="8">
        <v>6949</v>
      </c>
    </row>
    <row r="2833" spans="1:13" x14ac:dyDescent="0.25">
      <c r="A2833">
        <v>0</v>
      </c>
      <c r="B2833" s="40">
        <f t="shared" si="120"/>
        <v>43800</v>
      </c>
      <c r="C2833">
        <v>12</v>
      </c>
      <c r="D2833">
        <f t="shared" si="121"/>
        <v>2019</v>
      </c>
      <c r="E2833" t="s">
        <v>461</v>
      </c>
      <c r="F2833" t="s">
        <v>333</v>
      </c>
      <c r="G2833" t="s">
        <v>37</v>
      </c>
      <c r="H2833" t="s">
        <v>423</v>
      </c>
      <c r="I2833">
        <v>333</v>
      </c>
      <c r="J2833">
        <v>313</v>
      </c>
      <c r="K2833">
        <v>646</v>
      </c>
      <c r="L2833" s="8">
        <v>138040</v>
      </c>
      <c r="M2833" s="8">
        <v>138686</v>
      </c>
    </row>
    <row r="2834" spans="1:13" x14ac:dyDescent="0.25">
      <c r="A2834">
        <v>0</v>
      </c>
      <c r="B2834" s="40">
        <f t="shared" si="120"/>
        <v>43800</v>
      </c>
      <c r="C2834">
        <v>12</v>
      </c>
      <c r="D2834">
        <f t="shared" si="121"/>
        <v>2019</v>
      </c>
      <c r="E2834" t="s">
        <v>461</v>
      </c>
      <c r="F2834" t="s">
        <v>333</v>
      </c>
      <c r="G2834" t="s">
        <v>37</v>
      </c>
      <c r="H2834" t="s">
        <v>424</v>
      </c>
      <c r="I2834">
        <v>0</v>
      </c>
      <c r="J2834">
        <v>0</v>
      </c>
      <c r="K2834">
        <v>0</v>
      </c>
      <c r="L2834" s="8">
        <v>43613</v>
      </c>
      <c r="M2834" s="8">
        <v>43613</v>
      </c>
    </row>
    <row r="2835" spans="1:13" x14ac:dyDescent="0.25">
      <c r="A2835">
        <v>0</v>
      </c>
      <c r="B2835" s="40">
        <f t="shared" si="120"/>
        <v>43800</v>
      </c>
      <c r="C2835">
        <v>12</v>
      </c>
      <c r="D2835">
        <f t="shared" si="121"/>
        <v>2019</v>
      </c>
      <c r="E2835" t="s">
        <v>461</v>
      </c>
      <c r="F2835" t="s">
        <v>119</v>
      </c>
      <c r="G2835" t="s">
        <v>37</v>
      </c>
      <c r="H2835" t="s">
        <v>423</v>
      </c>
      <c r="I2835">
        <v>219</v>
      </c>
      <c r="J2835">
        <v>88</v>
      </c>
      <c r="K2835">
        <v>307</v>
      </c>
      <c r="L2835" s="8">
        <v>56143</v>
      </c>
      <c r="M2835" s="8">
        <v>56450</v>
      </c>
    </row>
    <row r="2836" spans="1:13" x14ac:dyDescent="0.25">
      <c r="A2836">
        <v>0</v>
      </c>
      <c r="B2836" s="40">
        <f t="shared" si="120"/>
        <v>43800</v>
      </c>
      <c r="C2836">
        <v>12</v>
      </c>
      <c r="D2836">
        <f t="shared" si="121"/>
        <v>2019</v>
      </c>
      <c r="E2836" t="s">
        <v>461</v>
      </c>
      <c r="F2836" t="s">
        <v>119</v>
      </c>
      <c r="G2836" t="s">
        <v>37</v>
      </c>
      <c r="H2836" t="s">
        <v>424</v>
      </c>
      <c r="I2836">
        <v>0</v>
      </c>
      <c r="J2836">
        <v>0</v>
      </c>
      <c r="K2836">
        <v>0</v>
      </c>
      <c r="L2836" s="8">
        <v>23210</v>
      </c>
      <c r="M2836" s="8">
        <v>23210</v>
      </c>
    </row>
    <row r="2837" spans="1:13" x14ac:dyDescent="0.25">
      <c r="A2837">
        <v>0</v>
      </c>
      <c r="B2837" s="40">
        <f t="shared" si="120"/>
        <v>43800</v>
      </c>
      <c r="C2837">
        <v>12</v>
      </c>
      <c r="D2837">
        <f t="shared" si="121"/>
        <v>2019</v>
      </c>
      <c r="E2837" t="s">
        <v>461</v>
      </c>
      <c r="F2837" t="s">
        <v>334</v>
      </c>
      <c r="G2837" t="s">
        <v>37</v>
      </c>
      <c r="H2837" t="s">
        <v>423</v>
      </c>
      <c r="I2837">
        <v>220</v>
      </c>
      <c r="J2837">
        <v>164</v>
      </c>
      <c r="K2837">
        <v>384</v>
      </c>
      <c r="L2837" s="8">
        <v>52068</v>
      </c>
      <c r="M2837" s="8">
        <v>52452</v>
      </c>
    </row>
    <row r="2838" spans="1:13" x14ac:dyDescent="0.25">
      <c r="A2838">
        <v>0</v>
      </c>
      <c r="B2838" s="40">
        <f t="shared" si="120"/>
        <v>43800</v>
      </c>
      <c r="C2838">
        <v>12</v>
      </c>
      <c r="D2838">
        <f t="shared" si="121"/>
        <v>2019</v>
      </c>
      <c r="E2838" t="s">
        <v>461</v>
      </c>
      <c r="F2838" t="s">
        <v>334</v>
      </c>
      <c r="G2838" t="s">
        <v>37</v>
      </c>
      <c r="H2838" t="s">
        <v>424</v>
      </c>
      <c r="I2838">
        <v>1</v>
      </c>
      <c r="J2838">
        <v>0</v>
      </c>
      <c r="K2838">
        <v>1</v>
      </c>
      <c r="L2838" s="8">
        <v>22496</v>
      </c>
      <c r="M2838" s="8">
        <v>22497</v>
      </c>
    </row>
    <row r="2839" spans="1:13" x14ac:dyDescent="0.25">
      <c r="A2839">
        <v>0</v>
      </c>
      <c r="B2839" s="40">
        <f t="shared" si="120"/>
        <v>43800</v>
      </c>
      <c r="C2839">
        <v>12</v>
      </c>
      <c r="D2839">
        <f t="shared" si="121"/>
        <v>2019</v>
      </c>
      <c r="E2839" t="s">
        <v>461</v>
      </c>
      <c r="F2839" t="s">
        <v>335</v>
      </c>
      <c r="G2839" t="s">
        <v>37</v>
      </c>
      <c r="H2839" t="s">
        <v>423</v>
      </c>
      <c r="I2839" s="8">
        <v>1977</v>
      </c>
      <c r="J2839" s="8">
        <v>1068</v>
      </c>
      <c r="K2839" s="8">
        <v>3045</v>
      </c>
      <c r="L2839" s="8">
        <v>324203</v>
      </c>
      <c r="M2839" s="8">
        <v>327248</v>
      </c>
    </row>
    <row r="2840" spans="1:13" x14ac:dyDescent="0.25">
      <c r="A2840">
        <v>0</v>
      </c>
      <c r="B2840" s="40">
        <f t="shared" si="120"/>
        <v>43800</v>
      </c>
      <c r="C2840">
        <v>12</v>
      </c>
      <c r="D2840">
        <f t="shared" si="121"/>
        <v>2019</v>
      </c>
      <c r="E2840" t="s">
        <v>461</v>
      </c>
      <c r="F2840" t="s">
        <v>335</v>
      </c>
      <c r="G2840" t="s">
        <v>37</v>
      </c>
      <c r="H2840" t="s">
        <v>424</v>
      </c>
      <c r="I2840">
        <v>0</v>
      </c>
      <c r="J2840">
        <v>0</v>
      </c>
      <c r="K2840">
        <v>0</v>
      </c>
      <c r="L2840" s="8">
        <v>83424</v>
      </c>
      <c r="M2840" s="8">
        <v>83424</v>
      </c>
    </row>
    <row r="2841" spans="1:13" x14ac:dyDescent="0.25">
      <c r="A2841">
        <v>0</v>
      </c>
      <c r="B2841" s="40">
        <f t="shared" si="120"/>
        <v>43800</v>
      </c>
      <c r="C2841">
        <v>12</v>
      </c>
      <c r="D2841">
        <f t="shared" si="121"/>
        <v>2019</v>
      </c>
      <c r="E2841" t="s">
        <v>461</v>
      </c>
      <c r="F2841" t="s">
        <v>44</v>
      </c>
      <c r="G2841" t="s">
        <v>37</v>
      </c>
      <c r="H2841" t="s">
        <v>423</v>
      </c>
      <c r="I2841">
        <v>4</v>
      </c>
      <c r="J2841">
        <v>2</v>
      </c>
      <c r="K2841">
        <v>6</v>
      </c>
      <c r="L2841" s="8">
        <v>2487</v>
      </c>
      <c r="M2841" s="8">
        <v>2493</v>
      </c>
    </row>
    <row r="2842" spans="1:13" x14ac:dyDescent="0.25">
      <c r="A2842">
        <v>0</v>
      </c>
      <c r="B2842" s="40">
        <f t="shared" si="120"/>
        <v>43800</v>
      </c>
      <c r="C2842">
        <v>12</v>
      </c>
      <c r="D2842">
        <f t="shared" si="121"/>
        <v>2019</v>
      </c>
      <c r="E2842" t="s">
        <v>461</v>
      </c>
      <c r="F2842" t="s">
        <v>44</v>
      </c>
      <c r="G2842" t="s">
        <v>37</v>
      </c>
      <c r="H2842" t="s">
        <v>424</v>
      </c>
      <c r="I2842">
        <v>0</v>
      </c>
      <c r="J2842">
        <v>0</v>
      </c>
      <c r="K2842">
        <v>0</v>
      </c>
      <c r="L2842" s="8">
        <v>1609</v>
      </c>
      <c r="M2842" s="8">
        <v>1609</v>
      </c>
    </row>
    <row r="2843" spans="1:13" x14ac:dyDescent="0.25">
      <c r="A2843">
        <v>0</v>
      </c>
      <c r="B2843" s="40">
        <f t="shared" si="120"/>
        <v>43800</v>
      </c>
      <c r="C2843">
        <v>12</v>
      </c>
      <c r="D2843">
        <f t="shared" si="121"/>
        <v>2019</v>
      </c>
      <c r="E2843" t="s">
        <v>461</v>
      </c>
      <c r="F2843" t="s">
        <v>336</v>
      </c>
      <c r="G2843" t="s">
        <v>37</v>
      </c>
      <c r="H2843" t="s">
        <v>423</v>
      </c>
      <c r="I2843">
        <v>133</v>
      </c>
      <c r="J2843">
        <v>121</v>
      </c>
      <c r="K2843">
        <v>254</v>
      </c>
      <c r="L2843" s="8">
        <v>74786</v>
      </c>
      <c r="M2843" s="8">
        <v>75040</v>
      </c>
    </row>
    <row r="2844" spans="1:13" x14ac:dyDescent="0.25">
      <c r="A2844">
        <v>0</v>
      </c>
      <c r="B2844" s="40">
        <f t="shared" ref="B2844:B2907" si="122">DATE(D2844,C2844,1)</f>
        <v>43800</v>
      </c>
      <c r="C2844">
        <v>12</v>
      </c>
      <c r="D2844">
        <f t="shared" ref="D2844:D2907" si="123">VALUE(RIGHT(E2844,4))</f>
        <v>2019</v>
      </c>
      <c r="E2844" t="s">
        <v>461</v>
      </c>
      <c r="F2844" t="s">
        <v>336</v>
      </c>
      <c r="G2844" t="s">
        <v>37</v>
      </c>
      <c r="H2844" t="s">
        <v>424</v>
      </c>
      <c r="I2844">
        <v>0</v>
      </c>
      <c r="J2844">
        <v>0</v>
      </c>
      <c r="K2844">
        <v>0</v>
      </c>
      <c r="L2844" s="8">
        <v>29785</v>
      </c>
      <c r="M2844" s="8">
        <v>29785</v>
      </c>
    </row>
    <row r="2845" spans="1:13" x14ac:dyDescent="0.25">
      <c r="A2845">
        <v>0</v>
      </c>
      <c r="B2845" s="40">
        <f t="shared" si="122"/>
        <v>43800</v>
      </c>
      <c r="C2845">
        <v>12</v>
      </c>
      <c r="D2845">
        <f t="shared" si="123"/>
        <v>2019</v>
      </c>
      <c r="E2845" t="s">
        <v>461</v>
      </c>
      <c r="F2845" t="s">
        <v>125</v>
      </c>
      <c r="G2845" t="s">
        <v>37</v>
      </c>
      <c r="H2845" t="s">
        <v>423</v>
      </c>
      <c r="I2845">
        <v>74</v>
      </c>
      <c r="J2845">
        <v>40</v>
      </c>
      <c r="K2845">
        <v>114</v>
      </c>
      <c r="L2845" s="8">
        <v>28925</v>
      </c>
      <c r="M2845" s="8">
        <v>29039</v>
      </c>
    </row>
    <row r="2846" spans="1:13" x14ac:dyDescent="0.25">
      <c r="A2846">
        <v>0</v>
      </c>
      <c r="B2846" s="40">
        <f t="shared" si="122"/>
        <v>43800</v>
      </c>
      <c r="C2846">
        <v>12</v>
      </c>
      <c r="D2846">
        <f t="shared" si="123"/>
        <v>2019</v>
      </c>
      <c r="E2846" t="s">
        <v>461</v>
      </c>
      <c r="F2846" t="s">
        <v>125</v>
      </c>
      <c r="G2846" t="s">
        <v>37</v>
      </c>
      <c r="H2846" t="s">
        <v>424</v>
      </c>
      <c r="I2846">
        <v>0</v>
      </c>
      <c r="J2846">
        <v>0</v>
      </c>
      <c r="K2846">
        <v>0</v>
      </c>
      <c r="L2846" s="8">
        <v>12672</v>
      </c>
      <c r="M2846" s="8">
        <v>12672</v>
      </c>
    </row>
    <row r="2847" spans="1:13" x14ac:dyDescent="0.25">
      <c r="A2847">
        <v>1</v>
      </c>
      <c r="B2847" s="40">
        <f t="shared" si="122"/>
        <v>43800</v>
      </c>
      <c r="C2847">
        <v>12</v>
      </c>
      <c r="D2847">
        <f t="shared" si="123"/>
        <v>2019</v>
      </c>
      <c r="E2847" t="s">
        <v>461</v>
      </c>
      <c r="F2847" t="s">
        <v>337</v>
      </c>
      <c r="G2847" t="s">
        <v>37</v>
      </c>
      <c r="H2847" t="s">
        <v>423</v>
      </c>
      <c r="I2847">
        <v>5</v>
      </c>
      <c r="J2847">
        <v>2</v>
      </c>
      <c r="K2847">
        <v>7</v>
      </c>
      <c r="L2847" s="8">
        <v>4619</v>
      </c>
      <c r="M2847" s="8">
        <v>4626</v>
      </c>
    </row>
    <row r="2848" spans="1:13" x14ac:dyDescent="0.25">
      <c r="A2848">
        <v>1</v>
      </c>
      <c r="B2848" s="40">
        <f t="shared" si="122"/>
        <v>43800</v>
      </c>
      <c r="C2848">
        <v>12</v>
      </c>
      <c r="D2848">
        <f t="shared" si="123"/>
        <v>2019</v>
      </c>
      <c r="E2848" t="s">
        <v>461</v>
      </c>
      <c r="F2848" t="s">
        <v>337</v>
      </c>
      <c r="G2848" t="s">
        <v>37</v>
      </c>
      <c r="H2848" t="s">
        <v>424</v>
      </c>
      <c r="I2848">
        <v>0</v>
      </c>
      <c r="J2848">
        <v>0</v>
      </c>
      <c r="K2848">
        <v>0</v>
      </c>
      <c r="L2848" s="8">
        <v>3757</v>
      </c>
      <c r="M2848" s="8">
        <v>3757</v>
      </c>
    </row>
    <row r="2849" spans="1:13" x14ac:dyDescent="0.25">
      <c r="A2849">
        <v>0</v>
      </c>
      <c r="B2849" s="40">
        <f t="shared" si="122"/>
        <v>43800</v>
      </c>
      <c r="C2849">
        <v>12</v>
      </c>
      <c r="D2849">
        <f t="shared" si="123"/>
        <v>2019</v>
      </c>
      <c r="E2849" t="s">
        <v>461</v>
      </c>
      <c r="F2849" t="s">
        <v>105</v>
      </c>
      <c r="G2849" t="s">
        <v>37</v>
      </c>
      <c r="H2849" t="s">
        <v>423</v>
      </c>
      <c r="I2849">
        <v>66</v>
      </c>
      <c r="J2849">
        <v>76</v>
      </c>
      <c r="K2849">
        <v>142</v>
      </c>
      <c r="L2849" s="8">
        <v>62221</v>
      </c>
      <c r="M2849" s="8">
        <v>62363</v>
      </c>
    </row>
    <row r="2850" spans="1:13" x14ac:dyDescent="0.25">
      <c r="A2850">
        <v>0</v>
      </c>
      <c r="B2850" s="40">
        <f t="shared" si="122"/>
        <v>43800</v>
      </c>
      <c r="C2850">
        <v>12</v>
      </c>
      <c r="D2850">
        <f t="shared" si="123"/>
        <v>2019</v>
      </c>
      <c r="E2850" t="s">
        <v>461</v>
      </c>
      <c r="F2850" t="s">
        <v>105</v>
      </c>
      <c r="G2850" t="s">
        <v>37</v>
      </c>
      <c r="H2850" t="s">
        <v>424</v>
      </c>
      <c r="I2850">
        <v>0</v>
      </c>
      <c r="J2850">
        <v>0</v>
      </c>
      <c r="K2850">
        <v>0</v>
      </c>
      <c r="L2850" s="8">
        <v>20355</v>
      </c>
      <c r="M2850" s="8">
        <v>20355</v>
      </c>
    </row>
    <row r="2851" spans="1:13" x14ac:dyDescent="0.25">
      <c r="A2851">
        <v>0</v>
      </c>
      <c r="B2851" s="40">
        <f t="shared" si="122"/>
        <v>43800</v>
      </c>
      <c r="C2851">
        <v>12</v>
      </c>
      <c r="D2851">
        <f t="shared" si="123"/>
        <v>2019</v>
      </c>
      <c r="E2851" t="s">
        <v>461</v>
      </c>
      <c r="F2851" t="s">
        <v>338</v>
      </c>
      <c r="G2851" t="s">
        <v>37</v>
      </c>
      <c r="H2851" t="s">
        <v>423</v>
      </c>
      <c r="I2851">
        <v>0</v>
      </c>
      <c r="J2851">
        <v>1</v>
      </c>
      <c r="K2851">
        <v>1</v>
      </c>
      <c r="L2851" s="8">
        <v>1354</v>
      </c>
      <c r="M2851" s="8">
        <v>1355</v>
      </c>
    </row>
    <row r="2852" spans="1:13" x14ac:dyDescent="0.25">
      <c r="A2852">
        <v>0</v>
      </c>
      <c r="B2852" s="40">
        <f t="shared" si="122"/>
        <v>43800</v>
      </c>
      <c r="C2852">
        <v>12</v>
      </c>
      <c r="D2852">
        <f t="shared" si="123"/>
        <v>2019</v>
      </c>
      <c r="E2852" t="s">
        <v>461</v>
      </c>
      <c r="F2852" t="s">
        <v>338</v>
      </c>
      <c r="G2852" t="s">
        <v>37</v>
      </c>
      <c r="H2852" t="s">
        <v>424</v>
      </c>
      <c r="I2852">
        <v>0</v>
      </c>
      <c r="J2852">
        <v>0</v>
      </c>
      <c r="K2852">
        <v>0</v>
      </c>
      <c r="L2852" s="8">
        <v>1016</v>
      </c>
      <c r="M2852" s="8">
        <v>1016</v>
      </c>
    </row>
    <row r="2853" spans="1:13" x14ac:dyDescent="0.25">
      <c r="A2853">
        <v>0</v>
      </c>
      <c r="B2853" s="40">
        <f t="shared" si="122"/>
        <v>43800</v>
      </c>
      <c r="C2853">
        <v>12</v>
      </c>
      <c r="D2853">
        <f t="shared" si="123"/>
        <v>2019</v>
      </c>
      <c r="E2853" t="s">
        <v>461</v>
      </c>
      <c r="F2853" t="s">
        <v>339</v>
      </c>
      <c r="G2853" t="s">
        <v>37</v>
      </c>
      <c r="H2853" t="s">
        <v>423</v>
      </c>
      <c r="I2853">
        <v>65</v>
      </c>
      <c r="J2853">
        <v>73</v>
      </c>
      <c r="K2853">
        <v>138</v>
      </c>
      <c r="L2853" s="8">
        <v>67761</v>
      </c>
      <c r="M2853" s="8">
        <v>67899</v>
      </c>
    </row>
    <row r="2854" spans="1:13" x14ac:dyDescent="0.25">
      <c r="A2854">
        <v>0</v>
      </c>
      <c r="B2854" s="40">
        <f t="shared" si="122"/>
        <v>43800</v>
      </c>
      <c r="C2854">
        <v>12</v>
      </c>
      <c r="D2854">
        <f t="shared" si="123"/>
        <v>2019</v>
      </c>
      <c r="E2854" t="s">
        <v>461</v>
      </c>
      <c r="F2854" t="s">
        <v>339</v>
      </c>
      <c r="G2854" t="s">
        <v>37</v>
      </c>
      <c r="H2854" t="s">
        <v>424</v>
      </c>
      <c r="I2854">
        <v>0</v>
      </c>
      <c r="J2854">
        <v>0</v>
      </c>
      <c r="K2854">
        <v>0</v>
      </c>
      <c r="L2854" s="8">
        <v>28011</v>
      </c>
      <c r="M2854" s="8">
        <v>28011</v>
      </c>
    </row>
    <row r="2855" spans="1:13" x14ac:dyDescent="0.25">
      <c r="A2855">
        <v>0</v>
      </c>
      <c r="B2855" s="40">
        <f t="shared" si="122"/>
        <v>43800</v>
      </c>
      <c r="C2855">
        <v>12</v>
      </c>
      <c r="D2855">
        <f t="shared" si="123"/>
        <v>2019</v>
      </c>
      <c r="E2855" t="s">
        <v>461</v>
      </c>
      <c r="F2855" t="s">
        <v>425</v>
      </c>
      <c r="G2855" t="s">
        <v>37</v>
      </c>
      <c r="H2855" t="s">
        <v>423</v>
      </c>
      <c r="I2855">
        <v>132</v>
      </c>
      <c r="J2855">
        <v>108</v>
      </c>
      <c r="K2855">
        <v>240</v>
      </c>
      <c r="L2855" s="8">
        <v>49685</v>
      </c>
      <c r="M2855" s="8">
        <v>49925</v>
      </c>
    </row>
    <row r="2856" spans="1:13" x14ac:dyDescent="0.25">
      <c r="A2856">
        <v>0</v>
      </c>
      <c r="B2856" s="40">
        <f t="shared" si="122"/>
        <v>43800</v>
      </c>
      <c r="C2856">
        <v>12</v>
      </c>
      <c r="D2856">
        <f t="shared" si="123"/>
        <v>2019</v>
      </c>
      <c r="E2856" t="s">
        <v>461</v>
      </c>
      <c r="F2856" t="s">
        <v>425</v>
      </c>
      <c r="G2856" t="s">
        <v>37</v>
      </c>
      <c r="H2856" t="s">
        <v>424</v>
      </c>
      <c r="I2856">
        <v>0</v>
      </c>
      <c r="J2856">
        <v>0</v>
      </c>
      <c r="K2856">
        <v>0</v>
      </c>
      <c r="L2856" s="8">
        <v>21370</v>
      </c>
      <c r="M2856" s="8">
        <v>21370</v>
      </c>
    </row>
    <row r="2857" spans="1:13" x14ac:dyDescent="0.25">
      <c r="A2857">
        <v>0</v>
      </c>
      <c r="B2857" s="40">
        <f t="shared" si="122"/>
        <v>43800</v>
      </c>
      <c r="C2857">
        <v>12</v>
      </c>
      <c r="D2857">
        <f t="shared" si="123"/>
        <v>2019</v>
      </c>
      <c r="E2857" t="s">
        <v>461</v>
      </c>
      <c r="F2857" t="s">
        <v>341</v>
      </c>
      <c r="G2857" t="s">
        <v>37</v>
      </c>
      <c r="H2857" t="s">
        <v>423</v>
      </c>
      <c r="I2857">
        <v>411</v>
      </c>
      <c r="J2857">
        <v>276</v>
      </c>
      <c r="K2857">
        <v>687</v>
      </c>
      <c r="L2857" s="8">
        <v>66158</v>
      </c>
      <c r="M2857" s="8">
        <v>66845</v>
      </c>
    </row>
    <row r="2858" spans="1:13" x14ac:dyDescent="0.25">
      <c r="A2858">
        <v>0</v>
      </c>
      <c r="B2858" s="40">
        <f t="shared" si="122"/>
        <v>43800</v>
      </c>
      <c r="C2858">
        <v>12</v>
      </c>
      <c r="D2858">
        <f t="shared" si="123"/>
        <v>2019</v>
      </c>
      <c r="E2858" t="s">
        <v>461</v>
      </c>
      <c r="F2858" t="s">
        <v>341</v>
      </c>
      <c r="G2858" t="s">
        <v>37</v>
      </c>
      <c r="H2858" t="s">
        <v>424</v>
      </c>
      <c r="I2858">
        <v>1</v>
      </c>
      <c r="J2858">
        <v>0</v>
      </c>
      <c r="K2858">
        <v>1</v>
      </c>
      <c r="L2858" s="8">
        <v>22184</v>
      </c>
      <c r="M2858" s="8">
        <v>22185</v>
      </c>
    </row>
    <row r="2859" spans="1:13" x14ac:dyDescent="0.25">
      <c r="A2859">
        <v>0</v>
      </c>
      <c r="B2859" s="40">
        <f t="shared" si="122"/>
        <v>43800</v>
      </c>
      <c r="C2859">
        <v>12</v>
      </c>
      <c r="D2859">
        <f t="shared" si="123"/>
        <v>2019</v>
      </c>
      <c r="E2859" t="s">
        <v>461</v>
      </c>
      <c r="F2859" t="s">
        <v>126</v>
      </c>
      <c r="G2859" t="s">
        <v>37</v>
      </c>
      <c r="H2859" t="s">
        <v>423</v>
      </c>
      <c r="I2859">
        <v>236</v>
      </c>
      <c r="J2859">
        <v>153</v>
      </c>
      <c r="K2859">
        <v>389</v>
      </c>
      <c r="L2859" s="8">
        <v>25800</v>
      </c>
      <c r="M2859" s="8">
        <v>26189</v>
      </c>
    </row>
    <row r="2860" spans="1:13" x14ac:dyDescent="0.25">
      <c r="A2860">
        <v>0</v>
      </c>
      <c r="B2860" s="40">
        <f t="shared" si="122"/>
        <v>43800</v>
      </c>
      <c r="C2860">
        <v>12</v>
      </c>
      <c r="D2860">
        <f t="shared" si="123"/>
        <v>2019</v>
      </c>
      <c r="E2860" t="s">
        <v>461</v>
      </c>
      <c r="F2860" t="s">
        <v>126</v>
      </c>
      <c r="G2860" t="s">
        <v>37</v>
      </c>
      <c r="H2860" t="s">
        <v>424</v>
      </c>
      <c r="I2860">
        <v>0</v>
      </c>
      <c r="J2860">
        <v>0</v>
      </c>
      <c r="K2860">
        <v>0</v>
      </c>
      <c r="L2860" s="8">
        <v>9946</v>
      </c>
      <c r="M2860" s="8">
        <v>9946</v>
      </c>
    </row>
    <row r="2861" spans="1:13" x14ac:dyDescent="0.25">
      <c r="A2861">
        <v>0</v>
      </c>
      <c r="B2861" s="40">
        <f t="shared" si="122"/>
        <v>43800</v>
      </c>
      <c r="C2861">
        <v>12</v>
      </c>
      <c r="D2861">
        <f t="shared" si="123"/>
        <v>2019</v>
      </c>
      <c r="E2861" t="s">
        <v>461</v>
      </c>
      <c r="F2861" t="s">
        <v>342</v>
      </c>
      <c r="G2861" t="s">
        <v>37</v>
      </c>
      <c r="H2861" t="s">
        <v>423</v>
      </c>
      <c r="I2861" s="8">
        <v>22474</v>
      </c>
      <c r="J2861" s="8">
        <v>7730</v>
      </c>
      <c r="K2861" s="8">
        <v>30204</v>
      </c>
      <c r="L2861" s="8">
        <v>1408021</v>
      </c>
      <c r="M2861" s="8">
        <v>1438225</v>
      </c>
    </row>
    <row r="2862" spans="1:13" x14ac:dyDescent="0.25">
      <c r="A2862">
        <v>0</v>
      </c>
      <c r="B2862" s="40">
        <f t="shared" si="122"/>
        <v>43800</v>
      </c>
      <c r="C2862">
        <v>12</v>
      </c>
      <c r="D2862">
        <f t="shared" si="123"/>
        <v>2019</v>
      </c>
      <c r="E2862" t="s">
        <v>461</v>
      </c>
      <c r="F2862" t="s">
        <v>342</v>
      </c>
      <c r="G2862" t="s">
        <v>37</v>
      </c>
      <c r="H2862" t="s">
        <v>424</v>
      </c>
      <c r="I2862">
        <v>6</v>
      </c>
      <c r="J2862">
        <v>1</v>
      </c>
      <c r="K2862">
        <v>7</v>
      </c>
      <c r="L2862" s="8">
        <v>185157</v>
      </c>
      <c r="M2862" s="8">
        <v>185164</v>
      </c>
    </row>
    <row r="2863" spans="1:13" x14ac:dyDescent="0.25">
      <c r="A2863">
        <v>0</v>
      </c>
      <c r="B2863" s="40">
        <f t="shared" si="122"/>
        <v>43800</v>
      </c>
      <c r="C2863">
        <v>12</v>
      </c>
      <c r="D2863">
        <f t="shared" si="123"/>
        <v>2019</v>
      </c>
      <c r="E2863" t="s">
        <v>461</v>
      </c>
      <c r="F2863" t="s">
        <v>343</v>
      </c>
      <c r="G2863" t="s">
        <v>37</v>
      </c>
      <c r="H2863" t="s">
        <v>423</v>
      </c>
      <c r="I2863" s="8">
        <v>1328</v>
      </c>
      <c r="J2863">
        <v>690</v>
      </c>
      <c r="K2863" s="8">
        <v>2018</v>
      </c>
      <c r="L2863" s="8">
        <v>187746</v>
      </c>
      <c r="M2863" s="8">
        <v>189764</v>
      </c>
    </row>
    <row r="2864" spans="1:13" x14ac:dyDescent="0.25">
      <c r="A2864">
        <v>0</v>
      </c>
      <c r="B2864" s="40">
        <f t="shared" si="122"/>
        <v>43800</v>
      </c>
      <c r="C2864">
        <v>12</v>
      </c>
      <c r="D2864">
        <f t="shared" si="123"/>
        <v>2019</v>
      </c>
      <c r="E2864" t="s">
        <v>461</v>
      </c>
      <c r="F2864" t="s">
        <v>343</v>
      </c>
      <c r="G2864" t="s">
        <v>37</v>
      </c>
      <c r="H2864" t="s">
        <v>424</v>
      </c>
      <c r="I2864">
        <v>1</v>
      </c>
      <c r="J2864">
        <v>0</v>
      </c>
      <c r="K2864">
        <v>1</v>
      </c>
      <c r="L2864" s="8">
        <v>55979</v>
      </c>
      <c r="M2864" s="8">
        <v>55980</v>
      </c>
    </row>
    <row r="2865" spans="1:13" x14ac:dyDescent="0.25">
      <c r="A2865">
        <v>0</v>
      </c>
      <c r="B2865" s="40">
        <f t="shared" si="122"/>
        <v>43800</v>
      </c>
      <c r="C2865">
        <v>12</v>
      </c>
      <c r="D2865">
        <f t="shared" si="123"/>
        <v>2019</v>
      </c>
      <c r="E2865" t="s">
        <v>461</v>
      </c>
      <c r="F2865" t="s">
        <v>344</v>
      </c>
      <c r="G2865" t="s">
        <v>37</v>
      </c>
      <c r="H2865" t="s">
        <v>423</v>
      </c>
      <c r="I2865">
        <v>106</v>
      </c>
      <c r="J2865">
        <v>49</v>
      </c>
      <c r="K2865">
        <v>155</v>
      </c>
      <c r="L2865" s="8">
        <v>31209</v>
      </c>
      <c r="M2865" s="8">
        <v>31364</v>
      </c>
    </row>
    <row r="2866" spans="1:13" x14ac:dyDescent="0.25">
      <c r="A2866">
        <v>0</v>
      </c>
      <c r="B2866" s="40">
        <f t="shared" si="122"/>
        <v>43800</v>
      </c>
      <c r="C2866">
        <v>12</v>
      </c>
      <c r="D2866">
        <f t="shared" si="123"/>
        <v>2019</v>
      </c>
      <c r="E2866" t="s">
        <v>461</v>
      </c>
      <c r="F2866" t="s">
        <v>344</v>
      </c>
      <c r="G2866" t="s">
        <v>37</v>
      </c>
      <c r="H2866" t="s">
        <v>424</v>
      </c>
      <c r="I2866">
        <v>0</v>
      </c>
      <c r="J2866">
        <v>0</v>
      </c>
      <c r="K2866">
        <v>0</v>
      </c>
      <c r="L2866" s="8">
        <v>15221</v>
      </c>
      <c r="M2866" s="8">
        <v>15221</v>
      </c>
    </row>
    <row r="2867" spans="1:13" x14ac:dyDescent="0.25">
      <c r="A2867">
        <v>0</v>
      </c>
      <c r="B2867" s="40">
        <f t="shared" si="122"/>
        <v>43800</v>
      </c>
      <c r="C2867">
        <v>12</v>
      </c>
      <c r="D2867">
        <f t="shared" si="123"/>
        <v>2019</v>
      </c>
      <c r="E2867" t="s">
        <v>461</v>
      </c>
      <c r="F2867" t="s">
        <v>345</v>
      </c>
      <c r="G2867" t="s">
        <v>37</v>
      </c>
      <c r="H2867" t="s">
        <v>423</v>
      </c>
      <c r="I2867">
        <v>53</v>
      </c>
      <c r="J2867">
        <v>41</v>
      </c>
      <c r="K2867">
        <v>94</v>
      </c>
      <c r="L2867" s="8">
        <v>16085</v>
      </c>
      <c r="M2867" s="8">
        <v>16179</v>
      </c>
    </row>
    <row r="2868" spans="1:13" x14ac:dyDescent="0.25">
      <c r="A2868">
        <v>0</v>
      </c>
      <c r="B2868" s="40">
        <f t="shared" si="122"/>
        <v>43800</v>
      </c>
      <c r="C2868">
        <v>12</v>
      </c>
      <c r="D2868">
        <f t="shared" si="123"/>
        <v>2019</v>
      </c>
      <c r="E2868" t="s">
        <v>461</v>
      </c>
      <c r="F2868" t="s">
        <v>345</v>
      </c>
      <c r="G2868" t="s">
        <v>37</v>
      </c>
      <c r="H2868" t="s">
        <v>424</v>
      </c>
      <c r="I2868">
        <v>0</v>
      </c>
      <c r="J2868">
        <v>0</v>
      </c>
      <c r="K2868">
        <v>0</v>
      </c>
      <c r="L2868" s="8">
        <v>8601</v>
      </c>
      <c r="M2868" s="8">
        <v>8601</v>
      </c>
    </row>
    <row r="2869" spans="1:13" x14ac:dyDescent="0.25">
      <c r="A2869">
        <v>0</v>
      </c>
      <c r="B2869" s="40">
        <f t="shared" si="122"/>
        <v>43800</v>
      </c>
      <c r="C2869">
        <v>12</v>
      </c>
      <c r="D2869">
        <f t="shared" si="123"/>
        <v>2019</v>
      </c>
      <c r="E2869" t="s">
        <v>461</v>
      </c>
      <c r="F2869" t="s">
        <v>346</v>
      </c>
      <c r="G2869" t="s">
        <v>37</v>
      </c>
      <c r="H2869" t="s">
        <v>423</v>
      </c>
      <c r="I2869">
        <v>126</v>
      </c>
      <c r="J2869">
        <v>114</v>
      </c>
      <c r="K2869">
        <v>240</v>
      </c>
      <c r="L2869" s="8">
        <v>61209</v>
      </c>
      <c r="M2869" s="8">
        <v>61449</v>
      </c>
    </row>
    <row r="2870" spans="1:13" x14ac:dyDescent="0.25">
      <c r="A2870">
        <v>0</v>
      </c>
      <c r="B2870" s="40">
        <f t="shared" si="122"/>
        <v>43800</v>
      </c>
      <c r="C2870">
        <v>12</v>
      </c>
      <c r="D2870">
        <f t="shared" si="123"/>
        <v>2019</v>
      </c>
      <c r="E2870" t="s">
        <v>461</v>
      </c>
      <c r="F2870" t="s">
        <v>346</v>
      </c>
      <c r="G2870" t="s">
        <v>37</v>
      </c>
      <c r="H2870" t="s">
        <v>424</v>
      </c>
      <c r="I2870">
        <v>0</v>
      </c>
      <c r="J2870">
        <v>0</v>
      </c>
      <c r="K2870">
        <v>0</v>
      </c>
      <c r="L2870" s="8">
        <v>27058</v>
      </c>
      <c r="M2870" s="8">
        <v>27058</v>
      </c>
    </row>
    <row r="2871" spans="1:13" x14ac:dyDescent="0.25">
      <c r="A2871">
        <v>1</v>
      </c>
      <c r="B2871" s="40">
        <f t="shared" si="122"/>
        <v>43800</v>
      </c>
      <c r="C2871">
        <v>12</v>
      </c>
      <c r="D2871">
        <f t="shared" si="123"/>
        <v>2019</v>
      </c>
      <c r="E2871" t="s">
        <v>461</v>
      </c>
      <c r="F2871" t="s">
        <v>53</v>
      </c>
      <c r="G2871" t="s">
        <v>37</v>
      </c>
      <c r="H2871" t="s">
        <v>423</v>
      </c>
      <c r="I2871">
        <v>3</v>
      </c>
      <c r="J2871">
        <v>12</v>
      </c>
      <c r="K2871">
        <v>15</v>
      </c>
      <c r="L2871" s="8">
        <v>8148</v>
      </c>
      <c r="M2871" s="8">
        <v>8163</v>
      </c>
    </row>
    <row r="2872" spans="1:13" x14ac:dyDescent="0.25">
      <c r="A2872">
        <v>1</v>
      </c>
      <c r="B2872" s="40">
        <f t="shared" si="122"/>
        <v>43800</v>
      </c>
      <c r="C2872">
        <v>12</v>
      </c>
      <c r="D2872">
        <f t="shared" si="123"/>
        <v>2019</v>
      </c>
      <c r="E2872" t="s">
        <v>461</v>
      </c>
      <c r="F2872" t="s">
        <v>53</v>
      </c>
      <c r="G2872" t="s">
        <v>37</v>
      </c>
      <c r="H2872" t="s">
        <v>424</v>
      </c>
      <c r="I2872">
        <v>0</v>
      </c>
      <c r="J2872">
        <v>0</v>
      </c>
      <c r="K2872">
        <v>0</v>
      </c>
      <c r="L2872" s="8">
        <v>4865</v>
      </c>
      <c r="M2872" s="8">
        <v>4865</v>
      </c>
    </row>
    <row r="2873" spans="1:13" x14ac:dyDescent="0.25">
      <c r="A2873">
        <v>0</v>
      </c>
      <c r="B2873" s="40">
        <f t="shared" si="122"/>
        <v>43800</v>
      </c>
      <c r="C2873">
        <v>12</v>
      </c>
      <c r="D2873">
        <f t="shared" si="123"/>
        <v>2019</v>
      </c>
      <c r="E2873" t="s">
        <v>461</v>
      </c>
      <c r="F2873" t="s">
        <v>347</v>
      </c>
      <c r="G2873" t="s">
        <v>37</v>
      </c>
      <c r="H2873" t="s">
        <v>423</v>
      </c>
      <c r="I2873">
        <v>181</v>
      </c>
      <c r="J2873">
        <v>137</v>
      </c>
      <c r="K2873">
        <v>318</v>
      </c>
      <c r="L2873" s="8">
        <v>49267</v>
      </c>
      <c r="M2873" s="8">
        <v>49585</v>
      </c>
    </row>
    <row r="2874" spans="1:13" x14ac:dyDescent="0.25">
      <c r="A2874">
        <v>0</v>
      </c>
      <c r="B2874" s="40">
        <f t="shared" si="122"/>
        <v>43800</v>
      </c>
      <c r="C2874">
        <v>12</v>
      </c>
      <c r="D2874">
        <f t="shared" si="123"/>
        <v>2019</v>
      </c>
      <c r="E2874" t="s">
        <v>461</v>
      </c>
      <c r="F2874" t="s">
        <v>347</v>
      </c>
      <c r="G2874" t="s">
        <v>37</v>
      </c>
      <c r="H2874" t="s">
        <v>424</v>
      </c>
      <c r="I2874">
        <v>0</v>
      </c>
      <c r="J2874">
        <v>0</v>
      </c>
      <c r="K2874">
        <v>0</v>
      </c>
      <c r="L2874" s="8">
        <v>21374</v>
      </c>
      <c r="M2874" s="8">
        <v>21374</v>
      </c>
    </row>
    <row r="2875" spans="1:13" x14ac:dyDescent="0.25">
      <c r="A2875">
        <v>0</v>
      </c>
      <c r="B2875" s="40">
        <f t="shared" si="122"/>
        <v>43800</v>
      </c>
      <c r="C2875">
        <v>12</v>
      </c>
      <c r="D2875">
        <f t="shared" si="123"/>
        <v>2019</v>
      </c>
      <c r="E2875" t="s">
        <v>461</v>
      </c>
      <c r="F2875" t="s">
        <v>348</v>
      </c>
      <c r="G2875" t="s">
        <v>37</v>
      </c>
      <c r="H2875" t="s">
        <v>423</v>
      </c>
      <c r="I2875">
        <v>35</v>
      </c>
      <c r="J2875">
        <v>30</v>
      </c>
      <c r="K2875">
        <v>65</v>
      </c>
      <c r="L2875" s="8">
        <v>27304</v>
      </c>
      <c r="M2875" s="8">
        <v>27369</v>
      </c>
    </row>
    <row r="2876" spans="1:13" x14ac:dyDescent="0.25">
      <c r="A2876">
        <v>0</v>
      </c>
      <c r="B2876" s="40">
        <f t="shared" si="122"/>
        <v>43800</v>
      </c>
      <c r="C2876">
        <v>12</v>
      </c>
      <c r="D2876">
        <f t="shared" si="123"/>
        <v>2019</v>
      </c>
      <c r="E2876" t="s">
        <v>461</v>
      </c>
      <c r="F2876" t="s">
        <v>348</v>
      </c>
      <c r="G2876" t="s">
        <v>37</v>
      </c>
      <c r="H2876" t="s">
        <v>424</v>
      </c>
      <c r="I2876">
        <v>0</v>
      </c>
      <c r="J2876">
        <v>0</v>
      </c>
      <c r="K2876">
        <v>0</v>
      </c>
      <c r="L2876" s="8">
        <v>17369</v>
      </c>
      <c r="M2876" s="8">
        <v>17369</v>
      </c>
    </row>
    <row r="2877" spans="1:13" x14ac:dyDescent="0.25">
      <c r="A2877">
        <v>0</v>
      </c>
      <c r="B2877" s="40">
        <f t="shared" si="122"/>
        <v>43800</v>
      </c>
      <c r="C2877">
        <v>12</v>
      </c>
      <c r="D2877">
        <f t="shared" si="123"/>
        <v>2019</v>
      </c>
      <c r="E2877" t="s">
        <v>461</v>
      </c>
      <c r="F2877" t="s">
        <v>349</v>
      </c>
      <c r="G2877" t="s">
        <v>37</v>
      </c>
      <c r="H2877" t="s">
        <v>423</v>
      </c>
      <c r="I2877">
        <v>41</v>
      </c>
      <c r="J2877">
        <v>34</v>
      </c>
      <c r="K2877">
        <v>75</v>
      </c>
      <c r="L2877" s="8">
        <v>16600</v>
      </c>
      <c r="M2877" s="8">
        <v>16675</v>
      </c>
    </row>
    <row r="2878" spans="1:13" x14ac:dyDescent="0.25">
      <c r="A2878">
        <v>0</v>
      </c>
      <c r="B2878" s="40">
        <f t="shared" si="122"/>
        <v>43800</v>
      </c>
      <c r="C2878">
        <v>12</v>
      </c>
      <c r="D2878">
        <f t="shared" si="123"/>
        <v>2019</v>
      </c>
      <c r="E2878" t="s">
        <v>461</v>
      </c>
      <c r="F2878" t="s">
        <v>349</v>
      </c>
      <c r="G2878" t="s">
        <v>37</v>
      </c>
      <c r="H2878" t="s">
        <v>424</v>
      </c>
      <c r="I2878">
        <v>0</v>
      </c>
      <c r="J2878">
        <v>0</v>
      </c>
      <c r="K2878">
        <v>0</v>
      </c>
      <c r="L2878" s="8">
        <v>8007</v>
      </c>
      <c r="M2878" s="8">
        <v>8007</v>
      </c>
    </row>
    <row r="2879" spans="1:13" x14ac:dyDescent="0.25">
      <c r="A2879">
        <v>0</v>
      </c>
      <c r="B2879" s="40">
        <f t="shared" si="122"/>
        <v>43800</v>
      </c>
      <c r="C2879">
        <v>12</v>
      </c>
      <c r="D2879">
        <f t="shared" si="123"/>
        <v>2019</v>
      </c>
      <c r="E2879" t="s">
        <v>461</v>
      </c>
      <c r="F2879" t="s">
        <v>426</v>
      </c>
      <c r="G2879" t="s">
        <v>37</v>
      </c>
      <c r="H2879" t="s">
        <v>423</v>
      </c>
      <c r="I2879">
        <v>7</v>
      </c>
      <c r="J2879">
        <v>7</v>
      </c>
      <c r="K2879">
        <v>14</v>
      </c>
      <c r="L2879" s="8">
        <v>9859</v>
      </c>
      <c r="M2879" s="8">
        <v>9873</v>
      </c>
    </row>
    <row r="2880" spans="1:13" x14ac:dyDescent="0.25">
      <c r="A2880">
        <v>0</v>
      </c>
      <c r="B2880" s="40">
        <f t="shared" si="122"/>
        <v>43800</v>
      </c>
      <c r="C2880">
        <v>12</v>
      </c>
      <c r="D2880">
        <f t="shared" si="123"/>
        <v>2019</v>
      </c>
      <c r="E2880" t="s">
        <v>461</v>
      </c>
      <c r="F2880" t="s">
        <v>426</v>
      </c>
      <c r="G2880" t="s">
        <v>37</v>
      </c>
      <c r="H2880" t="s">
        <v>424</v>
      </c>
      <c r="I2880">
        <v>0</v>
      </c>
      <c r="J2880">
        <v>0</v>
      </c>
      <c r="K2880">
        <v>0</v>
      </c>
      <c r="L2880" s="8">
        <v>6014</v>
      </c>
      <c r="M2880" s="8">
        <v>6014</v>
      </c>
    </row>
    <row r="2881" spans="1:13" x14ac:dyDescent="0.25">
      <c r="A2881">
        <v>0</v>
      </c>
      <c r="B2881" s="40">
        <f t="shared" si="122"/>
        <v>43800</v>
      </c>
      <c r="C2881">
        <v>12</v>
      </c>
      <c r="D2881">
        <f t="shared" si="123"/>
        <v>2019</v>
      </c>
      <c r="E2881" t="s">
        <v>461</v>
      </c>
      <c r="F2881" t="s">
        <v>350</v>
      </c>
      <c r="G2881" t="s">
        <v>37</v>
      </c>
      <c r="H2881" t="s">
        <v>423</v>
      </c>
      <c r="I2881" s="8">
        <v>2403</v>
      </c>
      <c r="J2881" s="8">
        <v>1760</v>
      </c>
      <c r="K2881" s="8">
        <v>4163</v>
      </c>
      <c r="L2881" s="8">
        <v>565004</v>
      </c>
      <c r="M2881" s="8">
        <v>569167</v>
      </c>
    </row>
    <row r="2882" spans="1:13" x14ac:dyDescent="0.25">
      <c r="A2882">
        <v>0</v>
      </c>
      <c r="B2882" s="40">
        <f t="shared" si="122"/>
        <v>43800</v>
      </c>
      <c r="C2882">
        <v>12</v>
      </c>
      <c r="D2882">
        <f t="shared" si="123"/>
        <v>2019</v>
      </c>
      <c r="E2882" t="s">
        <v>461</v>
      </c>
      <c r="F2882" t="s">
        <v>350</v>
      </c>
      <c r="G2882" t="s">
        <v>37</v>
      </c>
      <c r="H2882" t="s">
        <v>424</v>
      </c>
      <c r="I2882">
        <v>0</v>
      </c>
      <c r="J2882">
        <v>0</v>
      </c>
      <c r="K2882">
        <v>0</v>
      </c>
      <c r="L2882" s="8">
        <v>145813</v>
      </c>
      <c r="M2882" s="8">
        <v>145813</v>
      </c>
    </row>
    <row r="2883" spans="1:13" x14ac:dyDescent="0.25">
      <c r="A2883">
        <v>0</v>
      </c>
      <c r="B2883" s="40">
        <f t="shared" si="122"/>
        <v>43800</v>
      </c>
      <c r="C2883">
        <v>12</v>
      </c>
      <c r="D2883">
        <f t="shared" si="123"/>
        <v>2019</v>
      </c>
      <c r="E2883" t="s">
        <v>461</v>
      </c>
      <c r="F2883" t="s">
        <v>41</v>
      </c>
      <c r="G2883" t="s">
        <v>37</v>
      </c>
      <c r="H2883" t="s">
        <v>423</v>
      </c>
      <c r="I2883">
        <v>273</v>
      </c>
      <c r="J2883">
        <v>82</v>
      </c>
      <c r="K2883">
        <v>355</v>
      </c>
      <c r="L2883" s="8">
        <v>14846</v>
      </c>
      <c r="M2883" s="8">
        <v>15201</v>
      </c>
    </row>
    <row r="2884" spans="1:13" x14ac:dyDescent="0.25">
      <c r="A2884">
        <v>0</v>
      </c>
      <c r="B2884" s="40">
        <f t="shared" si="122"/>
        <v>43800</v>
      </c>
      <c r="C2884">
        <v>12</v>
      </c>
      <c r="D2884">
        <f t="shared" si="123"/>
        <v>2019</v>
      </c>
      <c r="E2884" t="s">
        <v>461</v>
      </c>
      <c r="F2884" t="s">
        <v>41</v>
      </c>
      <c r="G2884" t="s">
        <v>37</v>
      </c>
      <c r="H2884" t="s">
        <v>424</v>
      </c>
      <c r="I2884">
        <v>0</v>
      </c>
      <c r="J2884">
        <v>0</v>
      </c>
      <c r="K2884">
        <v>0</v>
      </c>
      <c r="L2884" s="8">
        <v>6113</v>
      </c>
      <c r="M2884" s="8">
        <v>6113</v>
      </c>
    </row>
    <row r="2885" spans="1:13" x14ac:dyDescent="0.25">
      <c r="A2885">
        <v>0</v>
      </c>
      <c r="B2885" s="40">
        <f t="shared" si="122"/>
        <v>43800</v>
      </c>
      <c r="C2885">
        <v>12</v>
      </c>
      <c r="D2885">
        <f t="shared" si="123"/>
        <v>2019</v>
      </c>
      <c r="E2885" t="s">
        <v>461</v>
      </c>
      <c r="F2885" t="s">
        <v>351</v>
      </c>
      <c r="G2885" t="s">
        <v>37</v>
      </c>
      <c r="H2885" t="s">
        <v>423</v>
      </c>
      <c r="I2885">
        <v>409</v>
      </c>
      <c r="J2885">
        <v>237</v>
      </c>
      <c r="K2885">
        <v>646</v>
      </c>
      <c r="L2885" s="8">
        <v>94840</v>
      </c>
      <c r="M2885" s="8">
        <v>95486</v>
      </c>
    </row>
    <row r="2886" spans="1:13" x14ac:dyDescent="0.25">
      <c r="A2886">
        <v>0</v>
      </c>
      <c r="B2886" s="40">
        <f t="shared" si="122"/>
        <v>43800</v>
      </c>
      <c r="C2886">
        <v>12</v>
      </c>
      <c r="D2886">
        <f t="shared" si="123"/>
        <v>2019</v>
      </c>
      <c r="E2886" t="s">
        <v>461</v>
      </c>
      <c r="F2886" t="s">
        <v>351</v>
      </c>
      <c r="G2886" t="s">
        <v>37</v>
      </c>
      <c r="H2886" t="s">
        <v>424</v>
      </c>
      <c r="I2886">
        <v>1</v>
      </c>
      <c r="J2886">
        <v>0</v>
      </c>
      <c r="K2886">
        <v>1</v>
      </c>
      <c r="L2886" s="8">
        <v>33552</v>
      </c>
      <c r="M2886" s="8">
        <v>33553</v>
      </c>
    </row>
    <row r="2887" spans="1:13" x14ac:dyDescent="0.25">
      <c r="A2887">
        <v>0</v>
      </c>
      <c r="B2887" s="40">
        <f t="shared" si="122"/>
        <v>43800</v>
      </c>
      <c r="C2887">
        <v>12</v>
      </c>
      <c r="D2887">
        <f t="shared" si="123"/>
        <v>2019</v>
      </c>
      <c r="E2887" t="s">
        <v>461</v>
      </c>
      <c r="F2887" t="s">
        <v>352</v>
      </c>
      <c r="G2887" t="s">
        <v>37</v>
      </c>
      <c r="H2887" t="s">
        <v>423</v>
      </c>
      <c r="I2887">
        <v>29</v>
      </c>
      <c r="J2887">
        <v>23</v>
      </c>
      <c r="K2887">
        <v>52</v>
      </c>
      <c r="L2887" s="8">
        <v>8969</v>
      </c>
      <c r="M2887" s="8">
        <v>9021</v>
      </c>
    </row>
    <row r="2888" spans="1:13" x14ac:dyDescent="0.25">
      <c r="A2888">
        <v>0</v>
      </c>
      <c r="B2888" s="40">
        <f t="shared" si="122"/>
        <v>43800</v>
      </c>
      <c r="C2888">
        <v>12</v>
      </c>
      <c r="D2888">
        <f t="shared" si="123"/>
        <v>2019</v>
      </c>
      <c r="E2888" t="s">
        <v>461</v>
      </c>
      <c r="F2888" t="s">
        <v>352</v>
      </c>
      <c r="G2888" t="s">
        <v>37</v>
      </c>
      <c r="H2888" t="s">
        <v>424</v>
      </c>
      <c r="I2888">
        <v>0</v>
      </c>
      <c r="J2888">
        <v>0</v>
      </c>
      <c r="K2888">
        <v>0</v>
      </c>
      <c r="L2888" s="8">
        <v>4246</v>
      </c>
      <c r="M2888" s="8">
        <v>4246</v>
      </c>
    </row>
    <row r="2889" spans="1:13" x14ac:dyDescent="0.25">
      <c r="A2889">
        <v>0</v>
      </c>
      <c r="B2889" s="40">
        <f t="shared" si="122"/>
        <v>43800</v>
      </c>
      <c r="C2889">
        <v>12</v>
      </c>
      <c r="D2889">
        <f t="shared" si="123"/>
        <v>2019</v>
      </c>
      <c r="E2889" t="s">
        <v>461</v>
      </c>
      <c r="F2889" t="s">
        <v>146</v>
      </c>
      <c r="G2889" t="s">
        <v>37</v>
      </c>
      <c r="H2889" t="s">
        <v>423</v>
      </c>
      <c r="I2889" s="8">
        <v>4226</v>
      </c>
      <c r="J2889" s="8">
        <v>1841</v>
      </c>
      <c r="K2889" s="8">
        <v>6067</v>
      </c>
      <c r="L2889" s="8">
        <v>548382</v>
      </c>
      <c r="M2889" s="8">
        <v>554449</v>
      </c>
    </row>
    <row r="2890" spans="1:13" x14ac:dyDescent="0.25">
      <c r="A2890">
        <v>0</v>
      </c>
      <c r="B2890" s="40">
        <f t="shared" si="122"/>
        <v>43800</v>
      </c>
      <c r="C2890">
        <v>12</v>
      </c>
      <c r="D2890">
        <f t="shared" si="123"/>
        <v>2019</v>
      </c>
      <c r="E2890" t="s">
        <v>461</v>
      </c>
      <c r="F2890" t="s">
        <v>146</v>
      </c>
      <c r="G2890" t="s">
        <v>37</v>
      </c>
      <c r="H2890" t="s">
        <v>424</v>
      </c>
      <c r="I2890">
        <v>0</v>
      </c>
      <c r="J2890">
        <v>0</v>
      </c>
      <c r="K2890">
        <v>0</v>
      </c>
      <c r="L2890" s="8">
        <v>126677</v>
      </c>
      <c r="M2890" s="8">
        <v>126677</v>
      </c>
    </row>
    <row r="2891" spans="1:13" x14ac:dyDescent="0.25">
      <c r="A2891">
        <v>1</v>
      </c>
      <c r="B2891" s="40">
        <f t="shared" si="122"/>
        <v>43800</v>
      </c>
      <c r="C2891">
        <v>12</v>
      </c>
      <c r="D2891">
        <f t="shared" si="123"/>
        <v>2019</v>
      </c>
      <c r="E2891" t="s">
        <v>461</v>
      </c>
      <c r="F2891" t="s">
        <v>42</v>
      </c>
      <c r="G2891" t="s">
        <v>37</v>
      </c>
      <c r="H2891" t="s">
        <v>423</v>
      </c>
      <c r="I2891">
        <v>706</v>
      </c>
      <c r="J2891">
        <v>512</v>
      </c>
      <c r="K2891" s="8">
        <v>1218</v>
      </c>
      <c r="L2891" s="8">
        <v>324448</v>
      </c>
      <c r="M2891" s="8">
        <v>325666</v>
      </c>
    </row>
    <row r="2892" spans="1:13" x14ac:dyDescent="0.25">
      <c r="A2892">
        <v>1</v>
      </c>
      <c r="B2892" s="40">
        <f t="shared" si="122"/>
        <v>43800</v>
      </c>
      <c r="C2892">
        <v>12</v>
      </c>
      <c r="D2892">
        <f t="shared" si="123"/>
        <v>2019</v>
      </c>
      <c r="E2892" t="s">
        <v>461</v>
      </c>
      <c r="F2892" t="s">
        <v>42</v>
      </c>
      <c r="G2892" t="s">
        <v>37</v>
      </c>
      <c r="H2892" t="s">
        <v>424</v>
      </c>
      <c r="I2892">
        <v>1</v>
      </c>
      <c r="J2892">
        <v>0</v>
      </c>
      <c r="K2892">
        <v>1</v>
      </c>
      <c r="L2892" s="8">
        <v>99862</v>
      </c>
      <c r="M2892" s="8">
        <v>99863</v>
      </c>
    </row>
    <row r="2893" spans="1:13" x14ac:dyDescent="0.25">
      <c r="A2893">
        <v>1</v>
      </c>
      <c r="B2893" s="40">
        <f t="shared" si="122"/>
        <v>43800</v>
      </c>
      <c r="C2893">
        <v>12</v>
      </c>
      <c r="D2893">
        <f t="shared" si="123"/>
        <v>2019</v>
      </c>
      <c r="E2893" t="s">
        <v>461</v>
      </c>
      <c r="F2893" t="s">
        <v>353</v>
      </c>
      <c r="G2893" t="s">
        <v>37</v>
      </c>
      <c r="H2893" t="s">
        <v>423</v>
      </c>
      <c r="I2893">
        <v>33</v>
      </c>
      <c r="J2893">
        <v>37</v>
      </c>
      <c r="K2893">
        <v>70</v>
      </c>
      <c r="L2893" s="8">
        <v>32433</v>
      </c>
      <c r="M2893" s="8">
        <v>32503</v>
      </c>
    </row>
    <row r="2894" spans="1:13" x14ac:dyDescent="0.25">
      <c r="A2894">
        <v>1</v>
      </c>
      <c r="B2894" s="40">
        <f t="shared" si="122"/>
        <v>43800</v>
      </c>
      <c r="C2894">
        <v>12</v>
      </c>
      <c r="D2894">
        <f t="shared" si="123"/>
        <v>2019</v>
      </c>
      <c r="E2894" t="s">
        <v>461</v>
      </c>
      <c r="F2894" t="s">
        <v>353</v>
      </c>
      <c r="G2894" t="s">
        <v>37</v>
      </c>
      <c r="H2894" t="s">
        <v>424</v>
      </c>
      <c r="I2894">
        <v>0</v>
      </c>
      <c r="J2894">
        <v>0</v>
      </c>
      <c r="K2894">
        <v>0</v>
      </c>
      <c r="L2894" s="8">
        <v>19467</v>
      </c>
      <c r="M2894" s="8">
        <v>19467</v>
      </c>
    </row>
    <row r="2895" spans="1:13" x14ac:dyDescent="0.25">
      <c r="A2895">
        <v>0</v>
      </c>
      <c r="B2895" s="40">
        <f t="shared" si="122"/>
        <v>43800</v>
      </c>
      <c r="C2895">
        <v>12</v>
      </c>
      <c r="D2895">
        <f t="shared" si="123"/>
        <v>2019</v>
      </c>
      <c r="E2895" t="s">
        <v>461</v>
      </c>
      <c r="F2895" t="s">
        <v>354</v>
      </c>
      <c r="G2895" t="s">
        <v>37</v>
      </c>
      <c r="H2895" t="s">
        <v>423</v>
      </c>
      <c r="I2895" s="8">
        <v>1174</v>
      </c>
      <c r="J2895">
        <v>761</v>
      </c>
      <c r="K2895" s="8">
        <v>1935</v>
      </c>
      <c r="L2895" s="8">
        <v>203858</v>
      </c>
      <c r="M2895" s="8">
        <v>205793</v>
      </c>
    </row>
    <row r="2896" spans="1:13" x14ac:dyDescent="0.25">
      <c r="A2896">
        <v>0</v>
      </c>
      <c r="B2896" s="40">
        <f t="shared" si="122"/>
        <v>43800</v>
      </c>
      <c r="C2896">
        <v>12</v>
      </c>
      <c r="D2896">
        <f t="shared" si="123"/>
        <v>2019</v>
      </c>
      <c r="E2896" t="s">
        <v>461</v>
      </c>
      <c r="F2896" t="s">
        <v>354</v>
      </c>
      <c r="G2896" t="s">
        <v>37</v>
      </c>
      <c r="H2896" t="s">
        <v>424</v>
      </c>
      <c r="I2896">
        <v>0</v>
      </c>
      <c r="J2896">
        <v>0</v>
      </c>
      <c r="K2896">
        <v>0</v>
      </c>
      <c r="L2896" s="8">
        <v>57225</v>
      </c>
      <c r="M2896" s="8">
        <v>57225</v>
      </c>
    </row>
    <row r="2897" spans="1:13" x14ac:dyDescent="0.25">
      <c r="A2897">
        <v>0</v>
      </c>
      <c r="B2897" s="40">
        <f t="shared" si="122"/>
        <v>43800</v>
      </c>
      <c r="C2897">
        <v>12</v>
      </c>
      <c r="D2897">
        <f t="shared" si="123"/>
        <v>2019</v>
      </c>
      <c r="E2897" t="s">
        <v>461</v>
      </c>
      <c r="F2897" t="s">
        <v>355</v>
      </c>
      <c r="G2897" t="s">
        <v>37</v>
      </c>
      <c r="H2897" t="s">
        <v>423</v>
      </c>
      <c r="I2897">
        <v>3</v>
      </c>
      <c r="J2897">
        <v>5</v>
      </c>
      <c r="K2897">
        <v>8</v>
      </c>
      <c r="L2897" s="8">
        <v>3139</v>
      </c>
      <c r="M2897" s="8">
        <v>3147</v>
      </c>
    </row>
    <row r="2898" spans="1:13" x14ac:dyDescent="0.25">
      <c r="A2898">
        <v>0</v>
      </c>
      <c r="B2898" s="40">
        <f t="shared" si="122"/>
        <v>43800</v>
      </c>
      <c r="C2898">
        <v>12</v>
      </c>
      <c r="D2898">
        <f t="shared" si="123"/>
        <v>2019</v>
      </c>
      <c r="E2898" t="s">
        <v>461</v>
      </c>
      <c r="F2898" t="s">
        <v>355</v>
      </c>
      <c r="G2898" t="s">
        <v>37</v>
      </c>
      <c r="H2898" t="s">
        <v>424</v>
      </c>
      <c r="I2898">
        <v>0</v>
      </c>
      <c r="J2898">
        <v>0</v>
      </c>
      <c r="K2898">
        <v>0</v>
      </c>
      <c r="L2898" s="8">
        <v>1811</v>
      </c>
      <c r="M2898" s="8">
        <v>1811</v>
      </c>
    </row>
    <row r="2899" spans="1:13" x14ac:dyDescent="0.25">
      <c r="A2899">
        <v>0</v>
      </c>
      <c r="B2899" s="40">
        <f t="shared" si="122"/>
        <v>43800</v>
      </c>
      <c r="C2899">
        <v>12</v>
      </c>
      <c r="D2899">
        <f t="shared" si="123"/>
        <v>2019</v>
      </c>
      <c r="E2899" t="s">
        <v>461</v>
      </c>
      <c r="F2899" t="s">
        <v>59</v>
      </c>
      <c r="G2899" t="s">
        <v>37</v>
      </c>
      <c r="H2899" t="s">
        <v>423</v>
      </c>
      <c r="I2899">
        <v>70</v>
      </c>
      <c r="J2899">
        <v>56</v>
      </c>
      <c r="K2899">
        <v>126</v>
      </c>
      <c r="L2899" s="8">
        <v>37101</v>
      </c>
      <c r="M2899" s="8">
        <v>37227</v>
      </c>
    </row>
    <row r="2900" spans="1:13" x14ac:dyDescent="0.25">
      <c r="A2900">
        <v>0</v>
      </c>
      <c r="B2900" s="40">
        <f t="shared" si="122"/>
        <v>43800</v>
      </c>
      <c r="C2900">
        <v>12</v>
      </c>
      <c r="D2900">
        <f t="shared" si="123"/>
        <v>2019</v>
      </c>
      <c r="E2900" t="s">
        <v>461</v>
      </c>
      <c r="F2900" t="s">
        <v>59</v>
      </c>
      <c r="G2900" t="s">
        <v>37</v>
      </c>
      <c r="H2900" t="s">
        <v>424</v>
      </c>
      <c r="I2900">
        <v>0</v>
      </c>
      <c r="J2900">
        <v>0</v>
      </c>
      <c r="K2900">
        <v>0</v>
      </c>
      <c r="L2900" s="8">
        <v>14025</v>
      </c>
      <c r="M2900" s="8">
        <v>14025</v>
      </c>
    </row>
    <row r="2901" spans="1:13" x14ac:dyDescent="0.25">
      <c r="A2901">
        <v>0</v>
      </c>
      <c r="B2901" s="40">
        <f t="shared" si="122"/>
        <v>43800</v>
      </c>
      <c r="C2901">
        <v>12</v>
      </c>
      <c r="D2901">
        <f t="shared" si="123"/>
        <v>2019</v>
      </c>
      <c r="E2901" t="s">
        <v>461</v>
      </c>
      <c r="F2901" t="s">
        <v>356</v>
      </c>
      <c r="G2901" t="s">
        <v>37</v>
      </c>
      <c r="H2901" t="s">
        <v>423</v>
      </c>
      <c r="I2901" s="8">
        <v>1055</v>
      </c>
      <c r="J2901">
        <v>495</v>
      </c>
      <c r="K2901" s="8">
        <v>1550</v>
      </c>
      <c r="L2901" s="8">
        <v>154355</v>
      </c>
      <c r="M2901" s="8">
        <v>155905</v>
      </c>
    </row>
    <row r="2902" spans="1:13" x14ac:dyDescent="0.25">
      <c r="A2902">
        <v>0</v>
      </c>
      <c r="B2902" s="40">
        <f t="shared" si="122"/>
        <v>43800</v>
      </c>
      <c r="C2902">
        <v>12</v>
      </c>
      <c r="D2902">
        <f t="shared" si="123"/>
        <v>2019</v>
      </c>
      <c r="E2902" t="s">
        <v>461</v>
      </c>
      <c r="F2902" t="s">
        <v>356</v>
      </c>
      <c r="G2902" t="s">
        <v>37</v>
      </c>
      <c r="H2902" t="s">
        <v>424</v>
      </c>
      <c r="I2902">
        <v>2</v>
      </c>
      <c r="J2902">
        <v>0</v>
      </c>
      <c r="K2902">
        <v>2</v>
      </c>
      <c r="L2902" s="8">
        <v>44157</v>
      </c>
      <c r="M2902" s="8">
        <v>44159</v>
      </c>
    </row>
    <row r="2903" spans="1:13" x14ac:dyDescent="0.25">
      <c r="A2903">
        <v>1</v>
      </c>
      <c r="B2903" s="40">
        <f t="shared" si="122"/>
        <v>43800</v>
      </c>
      <c r="C2903">
        <v>12</v>
      </c>
      <c r="D2903">
        <f t="shared" si="123"/>
        <v>2019</v>
      </c>
      <c r="E2903" t="s">
        <v>461</v>
      </c>
      <c r="F2903" t="s">
        <v>357</v>
      </c>
      <c r="G2903" t="s">
        <v>37</v>
      </c>
      <c r="H2903" t="s">
        <v>423</v>
      </c>
      <c r="I2903">
        <v>42</v>
      </c>
      <c r="J2903">
        <v>49</v>
      </c>
      <c r="K2903">
        <v>91</v>
      </c>
      <c r="L2903" s="8">
        <v>23142</v>
      </c>
      <c r="M2903" s="8">
        <v>23233</v>
      </c>
    </row>
    <row r="2904" spans="1:13" x14ac:dyDescent="0.25">
      <c r="A2904">
        <v>1</v>
      </c>
      <c r="B2904" s="40">
        <f t="shared" si="122"/>
        <v>43800</v>
      </c>
      <c r="C2904">
        <v>12</v>
      </c>
      <c r="D2904">
        <f t="shared" si="123"/>
        <v>2019</v>
      </c>
      <c r="E2904" t="s">
        <v>461</v>
      </c>
      <c r="F2904" t="s">
        <v>357</v>
      </c>
      <c r="G2904" t="s">
        <v>37</v>
      </c>
      <c r="H2904" t="s">
        <v>424</v>
      </c>
      <c r="I2904">
        <v>0</v>
      </c>
      <c r="J2904">
        <v>0</v>
      </c>
      <c r="K2904">
        <v>0</v>
      </c>
      <c r="L2904" s="8">
        <v>8814</v>
      </c>
      <c r="M2904" s="8">
        <v>8814</v>
      </c>
    </row>
    <row r="2905" spans="1:13" x14ac:dyDescent="0.25">
      <c r="A2905">
        <v>0</v>
      </c>
      <c r="B2905" s="40">
        <f t="shared" si="122"/>
        <v>43800</v>
      </c>
      <c r="C2905">
        <v>12</v>
      </c>
      <c r="D2905">
        <f t="shared" si="123"/>
        <v>2019</v>
      </c>
      <c r="E2905" t="s">
        <v>461</v>
      </c>
      <c r="F2905" t="s">
        <v>56</v>
      </c>
      <c r="G2905" t="s">
        <v>37</v>
      </c>
      <c r="H2905" t="s">
        <v>423</v>
      </c>
      <c r="I2905">
        <v>136</v>
      </c>
      <c r="J2905">
        <v>123</v>
      </c>
      <c r="K2905">
        <v>259</v>
      </c>
      <c r="L2905" s="8">
        <v>170162</v>
      </c>
      <c r="M2905" s="8">
        <v>170421</v>
      </c>
    </row>
    <row r="2906" spans="1:13" x14ac:dyDescent="0.25">
      <c r="A2906">
        <v>0</v>
      </c>
      <c r="B2906" s="40">
        <f t="shared" si="122"/>
        <v>43800</v>
      </c>
      <c r="C2906">
        <v>12</v>
      </c>
      <c r="D2906">
        <f t="shared" si="123"/>
        <v>2019</v>
      </c>
      <c r="E2906" t="s">
        <v>461</v>
      </c>
      <c r="F2906" t="s">
        <v>56</v>
      </c>
      <c r="G2906" t="s">
        <v>37</v>
      </c>
      <c r="H2906" t="s">
        <v>424</v>
      </c>
      <c r="I2906">
        <v>0</v>
      </c>
      <c r="J2906">
        <v>0</v>
      </c>
      <c r="K2906">
        <v>0</v>
      </c>
      <c r="L2906" s="8">
        <v>61611</v>
      </c>
      <c r="M2906" s="8">
        <v>61611</v>
      </c>
    </row>
    <row r="2907" spans="1:13" x14ac:dyDescent="0.25">
      <c r="A2907">
        <v>0</v>
      </c>
      <c r="B2907" s="40">
        <f t="shared" si="122"/>
        <v>43831</v>
      </c>
      <c r="C2907">
        <v>1</v>
      </c>
      <c r="D2907">
        <f t="shared" si="123"/>
        <v>2020</v>
      </c>
      <c r="E2907" t="s">
        <v>462</v>
      </c>
      <c r="F2907" t="s">
        <v>422</v>
      </c>
      <c r="G2907" t="s">
        <v>37</v>
      </c>
      <c r="H2907" t="s">
        <v>423</v>
      </c>
      <c r="I2907">
        <v>0</v>
      </c>
      <c r="J2907">
        <v>0</v>
      </c>
      <c r="K2907">
        <v>0</v>
      </c>
      <c r="L2907">
        <v>2</v>
      </c>
      <c r="M2907">
        <v>2</v>
      </c>
    </row>
    <row r="2908" spans="1:13" x14ac:dyDescent="0.25">
      <c r="A2908">
        <v>1</v>
      </c>
      <c r="B2908" s="40">
        <f t="shared" ref="B2908:B2971" si="124">DATE(D2908,C2908,1)</f>
        <v>43831</v>
      </c>
      <c r="C2908">
        <v>1</v>
      </c>
      <c r="D2908">
        <f t="shared" ref="D2908:D2971" si="125">VALUE(RIGHT(E2908,4))</f>
        <v>2020</v>
      </c>
      <c r="E2908" t="s">
        <v>462</v>
      </c>
      <c r="F2908" t="s">
        <v>331</v>
      </c>
      <c r="G2908" t="s">
        <v>37</v>
      </c>
      <c r="H2908" t="s">
        <v>423</v>
      </c>
      <c r="I2908">
        <v>8</v>
      </c>
      <c r="J2908">
        <v>7</v>
      </c>
      <c r="K2908">
        <v>15</v>
      </c>
      <c r="L2908" s="8">
        <v>13178</v>
      </c>
      <c r="M2908" s="8">
        <v>13193</v>
      </c>
    </row>
    <row r="2909" spans="1:13" x14ac:dyDescent="0.25">
      <c r="A2909">
        <v>1</v>
      </c>
      <c r="B2909" s="40">
        <f t="shared" si="124"/>
        <v>43831</v>
      </c>
      <c r="C2909">
        <v>1</v>
      </c>
      <c r="D2909">
        <f t="shared" si="125"/>
        <v>2020</v>
      </c>
      <c r="E2909" t="s">
        <v>462</v>
      </c>
      <c r="F2909" t="s">
        <v>331</v>
      </c>
      <c r="G2909" t="s">
        <v>37</v>
      </c>
      <c r="H2909" t="s">
        <v>424</v>
      </c>
      <c r="I2909">
        <v>0</v>
      </c>
      <c r="J2909">
        <v>0</v>
      </c>
      <c r="K2909">
        <v>0</v>
      </c>
      <c r="L2909" s="8">
        <v>5387</v>
      </c>
      <c r="M2909" s="8">
        <v>5387</v>
      </c>
    </row>
    <row r="2910" spans="1:13" x14ac:dyDescent="0.25">
      <c r="A2910">
        <v>1</v>
      </c>
      <c r="B2910" s="40">
        <f t="shared" si="124"/>
        <v>43831</v>
      </c>
      <c r="C2910">
        <v>1</v>
      </c>
      <c r="D2910">
        <f t="shared" si="125"/>
        <v>2020</v>
      </c>
      <c r="E2910" t="s">
        <v>462</v>
      </c>
      <c r="F2910" t="s">
        <v>332</v>
      </c>
      <c r="G2910" t="s">
        <v>37</v>
      </c>
      <c r="H2910" t="s">
        <v>423</v>
      </c>
      <c r="I2910">
        <v>17</v>
      </c>
      <c r="J2910">
        <v>12</v>
      </c>
      <c r="K2910">
        <v>29</v>
      </c>
      <c r="L2910" s="8">
        <v>13088</v>
      </c>
      <c r="M2910" s="8">
        <v>13117</v>
      </c>
    </row>
    <row r="2911" spans="1:13" x14ac:dyDescent="0.25">
      <c r="A2911">
        <v>1</v>
      </c>
      <c r="B2911" s="40">
        <f t="shared" si="124"/>
        <v>43831</v>
      </c>
      <c r="C2911">
        <v>1</v>
      </c>
      <c r="D2911">
        <f t="shared" si="125"/>
        <v>2020</v>
      </c>
      <c r="E2911" t="s">
        <v>462</v>
      </c>
      <c r="F2911" t="s">
        <v>332</v>
      </c>
      <c r="G2911" t="s">
        <v>37</v>
      </c>
      <c r="H2911" t="s">
        <v>424</v>
      </c>
      <c r="I2911">
        <v>0</v>
      </c>
      <c r="J2911">
        <v>0</v>
      </c>
      <c r="K2911">
        <v>0</v>
      </c>
      <c r="L2911" s="8">
        <v>6947</v>
      </c>
      <c r="M2911" s="8">
        <v>6947</v>
      </c>
    </row>
    <row r="2912" spans="1:13" x14ac:dyDescent="0.25">
      <c r="A2912">
        <v>0</v>
      </c>
      <c r="B2912" s="40">
        <f t="shared" si="124"/>
        <v>43831</v>
      </c>
      <c r="C2912">
        <v>1</v>
      </c>
      <c r="D2912">
        <f t="shared" si="125"/>
        <v>2020</v>
      </c>
      <c r="E2912" t="s">
        <v>462</v>
      </c>
      <c r="F2912" t="s">
        <v>333</v>
      </c>
      <c r="G2912" t="s">
        <v>37</v>
      </c>
      <c r="H2912" t="s">
        <v>423</v>
      </c>
      <c r="I2912">
        <v>356</v>
      </c>
      <c r="J2912">
        <v>318</v>
      </c>
      <c r="K2912">
        <v>674</v>
      </c>
      <c r="L2912" s="8">
        <v>138177</v>
      </c>
      <c r="M2912" s="8">
        <v>138851</v>
      </c>
    </row>
    <row r="2913" spans="1:13" x14ac:dyDescent="0.25">
      <c r="A2913">
        <v>0</v>
      </c>
      <c r="B2913" s="40">
        <f t="shared" si="124"/>
        <v>43831</v>
      </c>
      <c r="C2913">
        <v>1</v>
      </c>
      <c r="D2913">
        <f t="shared" si="125"/>
        <v>2020</v>
      </c>
      <c r="E2913" t="s">
        <v>462</v>
      </c>
      <c r="F2913" t="s">
        <v>333</v>
      </c>
      <c r="G2913" t="s">
        <v>37</v>
      </c>
      <c r="H2913" t="s">
        <v>424</v>
      </c>
      <c r="I2913">
        <v>0</v>
      </c>
      <c r="J2913">
        <v>0</v>
      </c>
      <c r="K2913">
        <v>0</v>
      </c>
      <c r="L2913" s="8">
        <v>43681</v>
      </c>
      <c r="M2913" s="8">
        <v>43681</v>
      </c>
    </row>
    <row r="2914" spans="1:13" x14ac:dyDescent="0.25">
      <c r="A2914">
        <v>0</v>
      </c>
      <c r="B2914" s="40">
        <f t="shared" si="124"/>
        <v>43831</v>
      </c>
      <c r="C2914">
        <v>1</v>
      </c>
      <c r="D2914">
        <f t="shared" si="125"/>
        <v>2020</v>
      </c>
      <c r="E2914" t="s">
        <v>462</v>
      </c>
      <c r="F2914" t="s">
        <v>119</v>
      </c>
      <c r="G2914" t="s">
        <v>37</v>
      </c>
      <c r="H2914" t="s">
        <v>423</v>
      </c>
      <c r="I2914">
        <v>230</v>
      </c>
      <c r="J2914">
        <v>87</v>
      </c>
      <c r="K2914">
        <v>317</v>
      </c>
      <c r="L2914" s="8">
        <v>56128</v>
      </c>
      <c r="M2914" s="8">
        <v>56445</v>
      </c>
    </row>
    <row r="2915" spans="1:13" x14ac:dyDescent="0.25">
      <c r="A2915">
        <v>0</v>
      </c>
      <c r="B2915" s="40">
        <f t="shared" si="124"/>
        <v>43831</v>
      </c>
      <c r="C2915">
        <v>1</v>
      </c>
      <c r="D2915">
        <f t="shared" si="125"/>
        <v>2020</v>
      </c>
      <c r="E2915" t="s">
        <v>462</v>
      </c>
      <c r="F2915" t="s">
        <v>119</v>
      </c>
      <c r="G2915" t="s">
        <v>37</v>
      </c>
      <c r="H2915" t="s">
        <v>424</v>
      </c>
      <c r="I2915">
        <v>0</v>
      </c>
      <c r="J2915">
        <v>0</v>
      </c>
      <c r="K2915">
        <v>0</v>
      </c>
      <c r="L2915" s="8">
        <v>23232</v>
      </c>
      <c r="M2915" s="8">
        <v>23232</v>
      </c>
    </row>
    <row r="2916" spans="1:13" x14ac:dyDescent="0.25">
      <c r="A2916">
        <v>0</v>
      </c>
      <c r="B2916" s="40">
        <f t="shared" si="124"/>
        <v>43831</v>
      </c>
      <c r="C2916">
        <v>1</v>
      </c>
      <c r="D2916">
        <f t="shared" si="125"/>
        <v>2020</v>
      </c>
      <c r="E2916" t="s">
        <v>462</v>
      </c>
      <c r="F2916" t="s">
        <v>334</v>
      </c>
      <c r="G2916" t="s">
        <v>37</v>
      </c>
      <c r="H2916" t="s">
        <v>423</v>
      </c>
      <c r="I2916">
        <v>226</v>
      </c>
      <c r="J2916">
        <v>168</v>
      </c>
      <c r="K2916">
        <v>394</v>
      </c>
      <c r="L2916" s="8">
        <v>52106</v>
      </c>
      <c r="M2916" s="8">
        <v>52500</v>
      </c>
    </row>
    <row r="2917" spans="1:13" x14ac:dyDescent="0.25">
      <c r="A2917">
        <v>0</v>
      </c>
      <c r="B2917" s="40">
        <f t="shared" si="124"/>
        <v>43831</v>
      </c>
      <c r="C2917">
        <v>1</v>
      </c>
      <c r="D2917">
        <f t="shared" si="125"/>
        <v>2020</v>
      </c>
      <c r="E2917" t="s">
        <v>462</v>
      </c>
      <c r="F2917" t="s">
        <v>334</v>
      </c>
      <c r="G2917" t="s">
        <v>37</v>
      </c>
      <c r="H2917" t="s">
        <v>424</v>
      </c>
      <c r="I2917">
        <v>1</v>
      </c>
      <c r="J2917">
        <v>0</v>
      </c>
      <c r="K2917">
        <v>1</v>
      </c>
      <c r="L2917" s="8">
        <v>22485</v>
      </c>
      <c r="M2917" s="8">
        <v>22486</v>
      </c>
    </row>
    <row r="2918" spans="1:13" x14ac:dyDescent="0.25">
      <c r="A2918">
        <v>0</v>
      </c>
      <c r="B2918" s="40">
        <f t="shared" si="124"/>
        <v>43831</v>
      </c>
      <c r="C2918">
        <v>1</v>
      </c>
      <c r="D2918">
        <f t="shared" si="125"/>
        <v>2020</v>
      </c>
      <c r="E2918" t="s">
        <v>462</v>
      </c>
      <c r="F2918" t="s">
        <v>335</v>
      </c>
      <c r="G2918" t="s">
        <v>37</v>
      </c>
      <c r="H2918" t="s">
        <v>423</v>
      </c>
      <c r="I2918" s="8">
        <v>2076</v>
      </c>
      <c r="J2918" s="8">
        <v>1084</v>
      </c>
      <c r="K2918" s="8">
        <v>3160</v>
      </c>
      <c r="L2918" s="8">
        <v>326034</v>
      </c>
      <c r="M2918" s="8">
        <v>329194</v>
      </c>
    </row>
    <row r="2919" spans="1:13" x14ac:dyDescent="0.25">
      <c r="A2919">
        <v>0</v>
      </c>
      <c r="B2919" s="40">
        <f t="shared" si="124"/>
        <v>43831</v>
      </c>
      <c r="C2919">
        <v>1</v>
      </c>
      <c r="D2919">
        <f t="shared" si="125"/>
        <v>2020</v>
      </c>
      <c r="E2919" t="s">
        <v>462</v>
      </c>
      <c r="F2919" t="s">
        <v>335</v>
      </c>
      <c r="G2919" t="s">
        <v>37</v>
      </c>
      <c r="H2919" t="s">
        <v>424</v>
      </c>
      <c r="I2919">
        <v>0</v>
      </c>
      <c r="J2919">
        <v>0</v>
      </c>
      <c r="K2919">
        <v>0</v>
      </c>
      <c r="L2919" s="8">
        <v>83763</v>
      </c>
      <c r="M2919" s="8">
        <v>83763</v>
      </c>
    </row>
    <row r="2920" spans="1:13" x14ac:dyDescent="0.25">
      <c r="A2920">
        <v>0</v>
      </c>
      <c r="B2920" s="40">
        <f t="shared" si="124"/>
        <v>43831</v>
      </c>
      <c r="C2920">
        <v>1</v>
      </c>
      <c r="D2920">
        <f t="shared" si="125"/>
        <v>2020</v>
      </c>
      <c r="E2920" t="s">
        <v>462</v>
      </c>
      <c r="F2920" t="s">
        <v>44</v>
      </c>
      <c r="G2920" t="s">
        <v>37</v>
      </c>
      <c r="H2920" t="s">
        <v>423</v>
      </c>
      <c r="I2920">
        <v>4</v>
      </c>
      <c r="J2920">
        <v>2</v>
      </c>
      <c r="K2920">
        <v>6</v>
      </c>
      <c r="L2920" s="8">
        <v>2491</v>
      </c>
      <c r="M2920" s="8">
        <v>2497</v>
      </c>
    </row>
    <row r="2921" spans="1:13" x14ac:dyDescent="0.25">
      <c r="A2921">
        <v>0</v>
      </c>
      <c r="B2921" s="40">
        <f t="shared" si="124"/>
        <v>43831</v>
      </c>
      <c r="C2921">
        <v>1</v>
      </c>
      <c r="D2921">
        <f t="shared" si="125"/>
        <v>2020</v>
      </c>
      <c r="E2921" t="s">
        <v>462</v>
      </c>
      <c r="F2921" t="s">
        <v>44</v>
      </c>
      <c r="G2921" t="s">
        <v>37</v>
      </c>
      <c r="H2921" t="s">
        <v>424</v>
      </c>
      <c r="I2921">
        <v>0</v>
      </c>
      <c r="J2921">
        <v>0</v>
      </c>
      <c r="K2921">
        <v>0</v>
      </c>
      <c r="L2921" s="8">
        <v>1618</v>
      </c>
      <c r="M2921" s="8">
        <v>1618</v>
      </c>
    </row>
    <row r="2922" spans="1:13" x14ac:dyDescent="0.25">
      <c r="A2922">
        <v>0</v>
      </c>
      <c r="B2922" s="40">
        <f t="shared" si="124"/>
        <v>43831</v>
      </c>
      <c r="C2922">
        <v>1</v>
      </c>
      <c r="D2922">
        <f t="shared" si="125"/>
        <v>2020</v>
      </c>
      <c r="E2922" t="s">
        <v>462</v>
      </c>
      <c r="F2922" t="s">
        <v>336</v>
      </c>
      <c r="G2922" t="s">
        <v>37</v>
      </c>
      <c r="H2922" t="s">
        <v>423</v>
      </c>
      <c r="I2922">
        <v>142</v>
      </c>
      <c r="J2922">
        <v>122</v>
      </c>
      <c r="K2922">
        <v>264</v>
      </c>
      <c r="L2922" s="8">
        <v>74806</v>
      </c>
      <c r="M2922" s="8">
        <v>75070</v>
      </c>
    </row>
    <row r="2923" spans="1:13" x14ac:dyDescent="0.25">
      <c r="A2923">
        <v>0</v>
      </c>
      <c r="B2923" s="40">
        <f t="shared" si="124"/>
        <v>43831</v>
      </c>
      <c r="C2923">
        <v>1</v>
      </c>
      <c r="D2923">
        <f t="shared" si="125"/>
        <v>2020</v>
      </c>
      <c r="E2923" t="s">
        <v>462</v>
      </c>
      <c r="F2923" t="s">
        <v>336</v>
      </c>
      <c r="G2923" t="s">
        <v>37</v>
      </c>
      <c r="H2923" t="s">
        <v>424</v>
      </c>
      <c r="I2923">
        <v>0</v>
      </c>
      <c r="J2923">
        <v>0</v>
      </c>
      <c r="K2923">
        <v>0</v>
      </c>
      <c r="L2923" s="8">
        <v>29768</v>
      </c>
      <c r="M2923" s="8">
        <v>29768</v>
      </c>
    </row>
    <row r="2924" spans="1:13" x14ac:dyDescent="0.25">
      <c r="A2924">
        <v>0</v>
      </c>
      <c r="B2924" s="40">
        <f t="shared" si="124"/>
        <v>43831</v>
      </c>
      <c r="C2924">
        <v>1</v>
      </c>
      <c r="D2924">
        <f t="shared" si="125"/>
        <v>2020</v>
      </c>
      <c r="E2924" t="s">
        <v>462</v>
      </c>
      <c r="F2924" t="s">
        <v>125</v>
      </c>
      <c r="G2924" t="s">
        <v>37</v>
      </c>
      <c r="H2924" t="s">
        <v>423</v>
      </c>
      <c r="I2924">
        <v>76</v>
      </c>
      <c r="J2924">
        <v>41</v>
      </c>
      <c r="K2924">
        <v>117</v>
      </c>
      <c r="L2924" s="8">
        <v>28999</v>
      </c>
      <c r="M2924" s="8">
        <v>29116</v>
      </c>
    </row>
    <row r="2925" spans="1:13" x14ac:dyDescent="0.25">
      <c r="A2925">
        <v>0</v>
      </c>
      <c r="B2925" s="40">
        <f t="shared" si="124"/>
        <v>43831</v>
      </c>
      <c r="C2925">
        <v>1</v>
      </c>
      <c r="D2925">
        <f t="shared" si="125"/>
        <v>2020</v>
      </c>
      <c r="E2925" t="s">
        <v>462</v>
      </c>
      <c r="F2925" t="s">
        <v>125</v>
      </c>
      <c r="G2925" t="s">
        <v>37</v>
      </c>
      <c r="H2925" t="s">
        <v>424</v>
      </c>
      <c r="I2925">
        <v>0</v>
      </c>
      <c r="J2925">
        <v>0</v>
      </c>
      <c r="K2925">
        <v>0</v>
      </c>
      <c r="L2925" s="8">
        <v>12686</v>
      </c>
      <c r="M2925" s="8">
        <v>12686</v>
      </c>
    </row>
    <row r="2926" spans="1:13" x14ac:dyDescent="0.25">
      <c r="A2926">
        <v>1</v>
      </c>
      <c r="B2926" s="40">
        <f t="shared" si="124"/>
        <v>43831</v>
      </c>
      <c r="C2926">
        <v>1</v>
      </c>
      <c r="D2926">
        <f t="shared" si="125"/>
        <v>2020</v>
      </c>
      <c r="E2926" t="s">
        <v>462</v>
      </c>
      <c r="F2926" t="s">
        <v>337</v>
      </c>
      <c r="G2926" t="s">
        <v>37</v>
      </c>
      <c r="H2926" t="s">
        <v>423</v>
      </c>
      <c r="I2926">
        <v>5</v>
      </c>
      <c r="J2926">
        <v>2</v>
      </c>
      <c r="K2926">
        <v>7</v>
      </c>
      <c r="L2926" s="8">
        <v>4595</v>
      </c>
      <c r="M2926" s="8">
        <v>4602</v>
      </c>
    </row>
    <row r="2927" spans="1:13" x14ac:dyDescent="0.25">
      <c r="A2927">
        <v>1</v>
      </c>
      <c r="B2927" s="40">
        <f t="shared" si="124"/>
        <v>43831</v>
      </c>
      <c r="C2927">
        <v>1</v>
      </c>
      <c r="D2927">
        <f t="shared" si="125"/>
        <v>2020</v>
      </c>
      <c r="E2927" t="s">
        <v>462</v>
      </c>
      <c r="F2927" t="s">
        <v>337</v>
      </c>
      <c r="G2927" t="s">
        <v>37</v>
      </c>
      <c r="H2927" t="s">
        <v>424</v>
      </c>
      <c r="I2927">
        <v>0</v>
      </c>
      <c r="J2927">
        <v>0</v>
      </c>
      <c r="K2927">
        <v>0</v>
      </c>
      <c r="L2927" s="8">
        <v>3767</v>
      </c>
      <c r="M2927" s="8">
        <v>3767</v>
      </c>
    </row>
    <row r="2928" spans="1:13" x14ac:dyDescent="0.25">
      <c r="A2928">
        <v>0</v>
      </c>
      <c r="B2928" s="40">
        <f t="shared" si="124"/>
        <v>43831</v>
      </c>
      <c r="C2928">
        <v>1</v>
      </c>
      <c r="D2928">
        <f t="shared" si="125"/>
        <v>2020</v>
      </c>
      <c r="E2928" t="s">
        <v>462</v>
      </c>
      <c r="F2928" t="s">
        <v>105</v>
      </c>
      <c r="G2928" t="s">
        <v>37</v>
      </c>
      <c r="H2928" t="s">
        <v>423</v>
      </c>
      <c r="I2928">
        <v>69</v>
      </c>
      <c r="J2928">
        <v>77</v>
      </c>
      <c r="K2928">
        <v>146</v>
      </c>
      <c r="L2928" s="8">
        <v>62318</v>
      </c>
      <c r="M2928" s="8">
        <v>62464</v>
      </c>
    </row>
    <row r="2929" spans="1:13" x14ac:dyDescent="0.25">
      <c r="A2929">
        <v>0</v>
      </c>
      <c r="B2929" s="40">
        <f t="shared" si="124"/>
        <v>43831</v>
      </c>
      <c r="C2929">
        <v>1</v>
      </c>
      <c r="D2929">
        <f t="shared" si="125"/>
        <v>2020</v>
      </c>
      <c r="E2929" t="s">
        <v>462</v>
      </c>
      <c r="F2929" t="s">
        <v>105</v>
      </c>
      <c r="G2929" t="s">
        <v>37</v>
      </c>
      <c r="H2929" t="s">
        <v>424</v>
      </c>
      <c r="I2929">
        <v>0</v>
      </c>
      <c r="J2929">
        <v>0</v>
      </c>
      <c r="K2929">
        <v>0</v>
      </c>
      <c r="L2929" s="8">
        <v>20416</v>
      </c>
      <c r="M2929" s="8">
        <v>20416</v>
      </c>
    </row>
    <row r="2930" spans="1:13" x14ac:dyDescent="0.25">
      <c r="A2930">
        <v>0</v>
      </c>
      <c r="B2930" s="40">
        <f t="shared" si="124"/>
        <v>43831</v>
      </c>
      <c r="C2930">
        <v>1</v>
      </c>
      <c r="D2930">
        <f t="shared" si="125"/>
        <v>2020</v>
      </c>
      <c r="E2930" t="s">
        <v>462</v>
      </c>
      <c r="F2930" t="s">
        <v>338</v>
      </c>
      <c r="G2930" t="s">
        <v>37</v>
      </c>
      <c r="H2930" t="s">
        <v>423</v>
      </c>
      <c r="I2930">
        <v>0</v>
      </c>
      <c r="J2930">
        <v>1</v>
      </c>
      <c r="K2930">
        <v>1</v>
      </c>
      <c r="L2930" s="8">
        <v>1365</v>
      </c>
      <c r="M2930" s="8">
        <v>1366</v>
      </c>
    </row>
    <row r="2931" spans="1:13" x14ac:dyDescent="0.25">
      <c r="A2931">
        <v>0</v>
      </c>
      <c r="B2931" s="40">
        <f t="shared" si="124"/>
        <v>43831</v>
      </c>
      <c r="C2931">
        <v>1</v>
      </c>
      <c r="D2931">
        <f t="shared" si="125"/>
        <v>2020</v>
      </c>
      <c r="E2931" t="s">
        <v>462</v>
      </c>
      <c r="F2931" t="s">
        <v>338</v>
      </c>
      <c r="G2931" t="s">
        <v>37</v>
      </c>
      <c r="H2931" t="s">
        <v>424</v>
      </c>
      <c r="I2931">
        <v>0</v>
      </c>
      <c r="J2931">
        <v>0</v>
      </c>
      <c r="K2931">
        <v>0</v>
      </c>
      <c r="L2931" s="8">
        <v>1017</v>
      </c>
      <c r="M2931" s="8">
        <v>1017</v>
      </c>
    </row>
    <row r="2932" spans="1:13" x14ac:dyDescent="0.25">
      <c r="A2932">
        <v>0</v>
      </c>
      <c r="B2932" s="40">
        <f t="shared" si="124"/>
        <v>43831</v>
      </c>
      <c r="C2932">
        <v>1</v>
      </c>
      <c r="D2932">
        <f t="shared" si="125"/>
        <v>2020</v>
      </c>
      <c r="E2932" t="s">
        <v>462</v>
      </c>
      <c r="F2932" t="s">
        <v>339</v>
      </c>
      <c r="G2932" t="s">
        <v>37</v>
      </c>
      <c r="H2932" t="s">
        <v>423</v>
      </c>
      <c r="I2932">
        <v>69</v>
      </c>
      <c r="J2932">
        <v>78</v>
      </c>
      <c r="K2932">
        <v>147</v>
      </c>
      <c r="L2932" s="8">
        <v>67727</v>
      </c>
      <c r="M2932" s="8">
        <v>67874</v>
      </c>
    </row>
    <row r="2933" spans="1:13" x14ac:dyDescent="0.25">
      <c r="A2933">
        <v>0</v>
      </c>
      <c r="B2933" s="40">
        <f t="shared" si="124"/>
        <v>43831</v>
      </c>
      <c r="C2933">
        <v>1</v>
      </c>
      <c r="D2933">
        <f t="shared" si="125"/>
        <v>2020</v>
      </c>
      <c r="E2933" t="s">
        <v>462</v>
      </c>
      <c r="F2933" t="s">
        <v>339</v>
      </c>
      <c r="G2933" t="s">
        <v>37</v>
      </c>
      <c r="H2933" t="s">
        <v>424</v>
      </c>
      <c r="I2933">
        <v>0</v>
      </c>
      <c r="J2933">
        <v>0</v>
      </c>
      <c r="K2933">
        <v>0</v>
      </c>
      <c r="L2933" s="8">
        <v>28025</v>
      </c>
      <c r="M2933" s="8">
        <v>28025</v>
      </c>
    </row>
    <row r="2934" spans="1:13" x14ac:dyDescent="0.25">
      <c r="A2934">
        <v>0</v>
      </c>
      <c r="B2934" s="40">
        <f t="shared" si="124"/>
        <v>43831</v>
      </c>
      <c r="C2934">
        <v>1</v>
      </c>
      <c r="D2934">
        <f t="shared" si="125"/>
        <v>2020</v>
      </c>
      <c r="E2934" t="s">
        <v>462</v>
      </c>
      <c r="F2934" t="s">
        <v>425</v>
      </c>
      <c r="G2934" t="s">
        <v>37</v>
      </c>
      <c r="H2934" t="s">
        <v>423</v>
      </c>
      <c r="I2934">
        <v>132</v>
      </c>
      <c r="J2934">
        <v>114</v>
      </c>
      <c r="K2934">
        <v>246</v>
      </c>
      <c r="L2934" s="8">
        <v>49808</v>
      </c>
      <c r="M2934" s="8">
        <v>50054</v>
      </c>
    </row>
    <row r="2935" spans="1:13" x14ac:dyDescent="0.25">
      <c r="A2935">
        <v>0</v>
      </c>
      <c r="B2935" s="40">
        <f t="shared" si="124"/>
        <v>43831</v>
      </c>
      <c r="C2935">
        <v>1</v>
      </c>
      <c r="D2935">
        <f t="shared" si="125"/>
        <v>2020</v>
      </c>
      <c r="E2935" t="s">
        <v>462</v>
      </c>
      <c r="F2935" t="s">
        <v>425</v>
      </c>
      <c r="G2935" t="s">
        <v>37</v>
      </c>
      <c r="H2935" t="s">
        <v>424</v>
      </c>
      <c r="I2935">
        <v>0</v>
      </c>
      <c r="J2935">
        <v>0</v>
      </c>
      <c r="K2935">
        <v>0</v>
      </c>
      <c r="L2935" s="8">
        <v>21406</v>
      </c>
      <c r="M2935" s="8">
        <v>21406</v>
      </c>
    </row>
    <row r="2936" spans="1:13" x14ac:dyDescent="0.25">
      <c r="A2936">
        <v>0</v>
      </c>
      <c r="B2936" s="40">
        <f t="shared" si="124"/>
        <v>43831</v>
      </c>
      <c r="C2936">
        <v>1</v>
      </c>
      <c r="D2936">
        <f t="shared" si="125"/>
        <v>2020</v>
      </c>
      <c r="E2936" t="s">
        <v>462</v>
      </c>
      <c r="F2936" t="s">
        <v>341</v>
      </c>
      <c r="G2936" t="s">
        <v>37</v>
      </c>
      <c r="H2936" t="s">
        <v>423</v>
      </c>
      <c r="I2936">
        <v>432</v>
      </c>
      <c r="J2936">
        <v>277</v>
      </c>
      <c r="K2936">
        <v>709</v>
      </c>
      <c r="L2936" s="8">
        <v>66138</v>
      </c>
      <c r="M2936" s="8">
        <v>66847</v>
      </c>
    </row>
    <row r="2937" spans="1:13" x14ac:dyDescent="0.25">
      <c r="A2937">
        <v>0</v>
      </c>
      <c r="B2937" s="40">
        <f t="shared" si="124"/>
        <v>43831</v>
      </c>
      <c r="C2937">
        <v>1</v>
      </c>
      <c r="D2937">
        <f t="shared" si="125"/>
        <v>2020</v>
      </c>
      <c r="E2937" t="s">
        <v>462</v>
      </c>
      <c r="F2937" t="s">
        <v>341</v>
      </c>
      <c r="G2937" t="s">
        <v>37</v>
      </c>
      <c r="H2937" t="s">
        <v>424</v>
      </c>
      <c r="I2937">
        <v>1</v>
      </c>
      <c r="J2937">
        <v>0</v>
      </c>
      <c r="K2937">
        <v>1</v>
      </c>
      <c r="L2937" s="8">
        <v>22175</v>
      </c>
      <c r="M2937" s="8">
        <v>22176</v>
      </c>
    </row>
    <row r="2938" spans="1:13" x14ac:dyDescent="0.25">
      <c r="A2938">
        <v>0</v>
      </c>
      <c r="B2938" s="40">
        <f t="shared" si="124"/>
        <v>43831</v>
      </c>
      <c r="C2938">
        <v>1</v>
      </c>
      <c r="D2938">
        <f t="shared" si="125"/>
        <v>2020</v>
      </c>
      <c r="E2938" t="s">
        <v>462</v>
      </c>
      <c r="F2938" t="s">
        <v>126</v>
      </c>
      <c r="G2938" t="s">
        <v>37</v>
      </c>
      <c r="H2938" t="s">
        <v>423</v>
      </c>
      <c r="I2938">
        <v>244</v>
      </c>
      <c r="J2938">
        <v>157</v>
      </c>
      <c r="K2938">
        <v>401</v>
      </c>
      <c r="L2938" s="8">
        <v>25830</v>
      </c>
      <c r="M2938" s="8">
        <v>26231</v>
      </c>
    </row>
    <row r="2939" spans="1:13" x14ac:dyDescent="0.25">
      <c r="A2939">
        <v>0</v>
      </c>
      <c r="B2939" s="40">
        <f t="shared" si="124"/>
        <v>43831</v>
      </c>
      <c r="C2939">
        <v>1</v>
      </c>
      <c r="D2939">
        <f t="shared" si="125"/>
        <v>2020</v>
      </c>
      <c r="E2939" t="s">
        <v>462</v>
      </c>
      <c r="F2939" t="s">
        <v>126</v>
      </c>
      <c r="G2939" t="s">
        <v>37</v>
      </c>
      <c r="H2939" t="s">
        <v>424</v>
      </c>
      <c r="I2939">
        <v>0</v>
      </c>
      <c r="J2939">
        <v>0</v>
      </c>
      <c r="K2939">
        <v>0</v>
      </c>
      <c r="L2939" s="8">
        <v>9952</v>
      </c>
      <c r="M2939" s="8">
        <v>9952</v>
      </c>
    </row>
    <row r="2940" spans="1:13" x14ac:dyDescent="0.25">
      <c r="A2940">
        <v>0</v>
      </c>
      <c r="B2940" s="40">
        <f t="shared" si="124"/>
        <v>43831</v>
      </c>
      <c r="C2940">
        <v>1</v>
      </c>
      <c r="D2940">
        <f t="shared" si="125"/>
        <v>2020</v>
      </c>
      <c r="E2940" t="s">
        <v>462</v>
      </c>
      <c r="F2940" t="s">
        <v>342</v>
      </c>
      <c r="G2940" t="s">
        <v>37</v>
      </c>
      <c r="H2940" t="s">
        <v>423</v>
      </c>
      <c r="I2940" s="8">
        <v>23709</v>
      </c>
      <c r="J2940" s="8">
        <v>7812</v>
      </c>
      <c r="K2940" s="8">
        <v>31521</v>
      </c>
      <c r="L2940" s="8">
        <v>1412187</v>
      </c>
      <c r="M2940" s="8">
        <v>1443708</v>
      </c>
    </row>
    <row r="2941" spans="1:13" x14ac:dyDescent="0.25">
      <c r="A2941">
        <v>0</v>
      </c>
      <c r="B2941" s="40">
        <f t="shared" si="124"/>
        <v>43831</v>
      </c>
      <c r="C2941">
        <v>1</v>
      </c>
      <c r="D2941">
        <f t="shared" si="125"/>
        <v>2020</v>
      </c>
      <c r="E2941" t="s">
        <v>462</v>
      </c>
      <c r="F2941" t="s">
        <v>342</v>
      </c>
      <c r="G2941" t="s">
        <v>37</v>
      </c>
      <c r="H2941" t="s">
        <v>424</v>
      </c>
      <c r="I2941">
        <v>6</v>
      </c>
      <c r="J2941">
        <v>1</v>
      </c>
      <c r="K2941">
        <v>7</v>
      </c>
      <c r="L2941" s="8">
        <v>185490</v>
      </c>
      <c r="M2941" s="8">
        <v>185497</v>
      </c>
    </row>
    <row r="2942" spans="1:13" x14ac:dyDescent="0.25">
      <c r="A2942">
        <v>0</v>
      </c>
      <c r="B2942" s="40">
        <f t="shared" si="124"/>
        <v>43831</v>
      </c>
      <c r="C2942">
        <v>1</v>
      </c>
      <c r="D2942">
        <f t="shared" si="125"/>
        <v>2020</v>
      </c>
      <c r="E2942" t="s">
        <v>462</v>
      </c>
      <c r="F2942" t="s">
        <v>343</v>
      </c>
      <c r="G2942" t="s">
        <v>37</v>
      </c>
      <c r="H2942" t="s">
        <v>423</v>
      </c>
      <c r="I2942" s="8">
        <v>1384</v>
      </c>
      <c r="J2942">
        <v>695</v>
      </c>
      <c r="K2942" s="8">
        <v>2079</v>
      </c>
      <c r="L2942" s="8">
        <v>187686</v>
      </c>
      <c r="M2942" s="8">
        <v>189765</v>
      </c>
    </row>
    <row r="2943" spans="1:13" x14ac:dyDescent="0.25">
      <c r="A2943">
        <v>0</v>
      </c>
      <c r="B2943" s="40">
        <f t="shared" si="124"/>
        <v>43831</v>
      </c>
      <c r="C2943">
        <v>1</v>
      </c>
      <c r="D2943">
        <f t="shared" si="125"/>
        <v>2020</v>
      </c>
      <c r="E2943" t="s">
        <v>462</v>
      </c>
      <c r="F2943" t="s">
        <v>343</v>
      </c>
      <c r="G2943" t="s">
        <v>37</v>
      </c>
      <c r="H2943" t="s">
        <v>424</v>
      </c>
      <c r="I2943">
        <v>1</v>
      </c>
      <c r="J2943">
        <v>0</v>
      </c>
      <c r="K2943">
        <v>1</v>
      </c>
      <c r="L2943" s="8">
        <v>55947</v>
      </c>
      <c r="M2943" s="8">
        <v>55948</v>
      </c>
    </row>
    <row r="2944" spans="1:13" x14ac:dyDescent="0.25">
      <c r="A2944">
        <v>0</v>
      </c>
      <c r="B2944" s="40">
        <f t="shared" si="124"/>
        <v>43831</v>
      </c>
      <c r="C2944">
        <v>1</v>
      </c>
      <c r="D2944">
        <f t="shared" si="125"/>
        <v>2020</v>
      </c>
      <c r="E2944" t="s">
        <v>462</v>
      </c>
      <c r="F2944" t="s">
        <v>344</v>
      </c>
      <c r="G2944" t="s">
        <v>37</v>
      </c>
      <c r="H2944" t="s">
        <v>423</v>
      </c>
      <c r="I2944">
        <v>109</v>
      </c>
      <c r="J2944">
        <v>51</v>
      </c>
      <c r="K2944">
        <v>160</v>
      </c>
      <c r="L2944" s="8">
        <v>31233</v>
      </c>
      <c r="M2944" s="8">
        <v>31393</v>
      </c>
    </row>
    <row r="2945" spans="1:13" x14ac:dyDescent="0.25">
      <c r="A2945">
        <v>0</v>
      </c>
      <c r="B2945" s="40">
        <f t="shared" si="124"/>
        <v>43831</v>
      </c>
      <c r="C2945">
        <v>1</v>
      </c>
      <c r="D2945">
        <f t="shared" si="125"/>
        <v>2020</v>
      </c>
      <c r="E2945" t="s">
        <v>462</v>
      </c>
      <c r="F2945" t="s">
        <v>344</v>
      </c>
      <c r="G2945" t="s">
        <v>37</v>
      </c>
      <c r="H2945" t="s">
        <v>424</v>
      </c>
      <c r="I2945">
        <v>0</v>
      </c>
      <c r="J2945">
        <v>0</v>
      </c>
      <c r="K2945">
        <v>0</v>
      </c>
      <c r="L2945" s="8">
        <v>15265</v>
      </c>
      <c r="M2945" s="8">
        <v>15265</v>
      </c>
    </row>
    <row r="2946" spans="1:13" x14ac:dyDescent="0.25">
      <c r="A2946">
        <v>0</v>
      </c>
      <c r="B2946" s="40">
        <f t="shared" si="124"/>
        <v>43831</v>
      </c>
      <c r="C2946">
        <v>1</v>
      </c>
      <c r="D2946">
        <f t="shared" si="125"/>
        <v>2020</v>
      </c>
      <c r="E2946" t="s">
        <v>462</v>
      </c>
      <c r="F2946" t="s">
        <v>345</v>
      </c>
      <c r="G2946" t="s">
        <v>37</v>
      </c>
      <c r="H2946" t="s">
        <v>423</v>
      </c>
      <c r="I2946">
        <v>55</v>
      </c>
      <c r="J2946">
        <v>42</v>
      </c>
      <c r="K2946">
        <v>97</v>
      </c>
      <c r="L2946" s="8">
        <v>16103</v>
      </c>
      <c r="M2946" s="8">
        <v>16200</v>
      </c>
    </row>
    <row r="2947" spans="1:13" x14ac:dyDescent="0.25">
      <c r="A2947">
        <v>0</v>
      </c>
      <c r="B2947" s="40">
        <f t="shared" si="124"/>
        <v>43831</v>
      </c>
      <c r="C2947">
        <v>1</v>
      </c>
      <c r="D2947">
        <f t="shared" si="125"/>
        <v>2020</v>
      </c>
      <c r="E2947" t="s">
        <v>462</v>
      </c>
      <c r="F2947" t="s">
        <v>345</v>
      </c>
      <c r="G2947" t="s">
        <v>37</v>
      </c>
      <c r="H2947" t="s">
        <v>424</v>
      </c>
      <c r="I2947">
        <v>0</v>
      </c>
      <c r="J2947">
        <v>0</v>
      </c>
      <c r="K2947">
        <v>0</v>
      </c>
      <c r="L2947" s="8">
        <v>8585</v>
      </c>
      <c r="M2947" s="8">
        <v>8585</v>
      </c>
    </row>
    <row r="2948" spans="1:13" x14ac:dyDescent="0.25">
      <c r="A2948">
        <v>0</v>
      </c>
      <c r="B2948" s="40">
        <f t="shared" si="124"/>
        <v>43831</v>
      </c>
      <c r="C2948">
        <v>1</v>
      </c>
      <c r="D2948">
        <f t="shared" si="125"/>
        <v>2020</v>
      </c>
      <c r="E2948" t="s">
        <v>462</v>
      </c>
      <c r="F2948" t="s">
        <v>346</v>
      </c>
      <c r="G2948" t="s">
        <v>37</v>
      </c>
      <c r="H2948" t="s">
        <v>423</v>
      </c>
      <c r="I2948">
        <v>128</v>
      </c>
      <c r="J2948">
        <v>116</v>
      </c>
      <c r="K2948">
        <v>244</v>
      </c>
      <c r="L2948" s="8">
        <v>61256</v>
      </c>
      <c r="M2948" s="8">
        <v>61500</v>
      </c>
    </row>
    <row r="2949" spans="1:13" x14ac:dyDescent="0.25">
      <c r="A2949">
        <v>0</v>
      </c>
      <c r="B2949" s="40">
        <f t="shared" si="124"/>
        <v>43831</v>
      </c>
      <c r="C2949">
        <v>1</v>
      </c>
      <c r="D2949">
        <f t="shared" si="125"/>
        <v>2020</v>
      </c>
      <c r="E2949" t="s">
        <v>462</v>
      </c>
      <c r="F2949" t="s">
        <v>346</v>
      </c>
      <c r="G2949" t="s">
        <v>37</v>
      </c>
      <c r="H2949" t="s">
        <v>424</v>
      </c>
      <c r="I2949">
        <v>0</v>
      </c>
      <c r="J2949">
        <v>0</v>
      </c>
      <c r="K2949">
        <v>0</v>
      </c>
      <c r="L2949" s="8">
        <v>27075</v>
      </c>
      <c r="M2949" s="8">
        <v>27075</v>
      </c>
    </row>
    <row r="2950" spans="1:13" x14ac:dyDescent="0.25">
      <c r="A2950">
        <v>1</v>
      </c>
      <c r="B2950" s="40">
        <f t="shared" si="124"/>
        <v>43831</v>
      </c>
      <c r="C2950">
        <v>1</v>
      </c>
      <c r="D2950">
        <f t="shared" si="125"/>
        <v>2020</v>
      </c>
      <c r="E2950" t="s">
        <v>462</v>
      </c>
      <c r="F2950" t="s">
        <v>53</v>
      </c>
      <c r="G2950" t="s">
        <v>37</v>
      </c>
      <c r="H2950" t="s">
        <v>423</v>
      </c>
      <c r="I2950">
        <v>3</v>
      </c>
      <c r="J2950">
        <v>12</v>
      </c>
      <c r="K2950">
        <v>15</v>
      </c>
      <c r="L2950" s="8">
        <v>8139</v>
      </c>
      <c r="M2950" s="8">
        <v>8154</v>
      </c>
    </row>
    <row r="2951" spans="1:13" x14ac:dyDescent="0.25">
      <c r="A2951">
        <v>1</v>
      </c>
      <c r="B2951" s="40">
        <f t="shared" si="124"/>
        <v>43831</v>
      </c>
      <c r="C2951">
        <v>1</v>
      </c>
      <c r="D2951">
        <f t="shared" si="125"/>
        <v>2020</v>
      </c>
      <c r="E2951" t="s">
        <v>462</v>
      </c>
      <c r="F2951" t="s">
        <v>53</v>
      </c>
      <c r="G2951" t="s">
        <v>37</v>
      </c>
      <c r="H2951" t="s">
        <v>424</v>
      </c>
      <c r="I2951">
        <v>0</v>
      </c>
      <c r="J2951">
        <v>0</v>
      </c>
      <c r="K2951">
        <v>0</v>
      </c>
      <c r="L2951" s="8">
        <v>4853</v>
      </c>
      <c r="M2951" s="8">
        <v>4853</v>
      </c>
    </row>
    <row r="2952" spans="1:13" x14ac:dyDescent="0.25">
      <c r="A2952">
        <v>0</v>
      </c>
      <c r="B2952" s="40">
        <f t="shared" si="124"/>
        <v>43831</v>
      </c>
      <c r="C2952">
        <v>1</v>
      </c>
      <c r="D2952">
        <f t="shared" si="125"/>
        <v>2020</v>
      </c>
      <c r="E2952" t="s">
        <v>462</v>
      </c>
      <c r="F2952" t="s">
        <v>347</v>
      </c>
      <c r="G2952" t="s">
        <v>37</v>
      </c>
      <c r="H2952" t="s">
        <v>423</v>
      </c>
      <c r="I2952">
        <v>189</v>
      </c>
      <c r="J2952">
        <v>139</v>
      </c>
      <c r="K2952">
        <v>328</v>
      </c>
      <c r="L2952" s="8">
        <v>49255</v>
      </c>
      <c r="M2952" s="8">
        <v>49583</v>
      </c>
    </row>
    <row r="2953" spans="1:13" x14ac:dyDescent="0.25">
      <c r="A2953">
        <v>0</v>
      </c>
      <c r="B2953" s="40">
        <f t="shared" si="124"/>
        <v>43831</v>
      </c>
      <c r="C2953">
        <v>1</v>
      </c>
      <c r="D2953">
        <f t="shared" si="125"/>
        <v>2020</v>
      </c>
      <c r="E2953" t="s">
        <v>462</v>
      </c>
      <c r="F2953" t="s">
        <v>347</v>
      </c>
      <c r="G2953" t="s">
        <v>37</v>
      </c>
      <c r="H2953" t="s">
        <v>424</v>
      </c>
      <c r="I2953">
        <v>0</v>
      </c>
      <c r="J2953">
        <v>0</v>
      </c>
      <c r="K2953">
        <v>0</v>
      </c>
      <c r="L2953" s="8">
        <v>21366</v>
      </c>
      <c r="M2953" s="8">
        <v>21366</v>
      </c>
    </row>
    <row r="2954" spans="1:13" x14ac:dyDescent="0.25">
      <c r="A2954">
        <v>0</v>
      </c>
      <c r="B2954" s="40">
        <f t="shared" si="124"/>
        <v>43831</v>
      </c>
      <c r="C2954">
        <v>1</v>
      </c>
      <c r="D2954">
        <f t="shared" si="125"/>
        <v>2020</v>
      </c>
      <c r="E2954" t="s">
        <v>462</v>
      </c>
      <c r="F2954" t="s">
        <v>348</v>
      </c>
      <c r="G2954" t="s">
        <v>37</v>
      </c>
      <c r="H2954" t="s">
        <v>423</v>
      </c>
      <c r="I2954">
        <v>37</v>
      </c>
      <c r="J2954">
        <v>30</v>
      </c>
      <c r="K2954">
        <v>67</v>
      </c>
      <c r="L2954" s="8">
        <v>27273</v>
      </c>
      <c r="M2954" s="8">
        <v>27340</v>
      </c>
    </row>
    <row r="2955" spans="1:13" x14ac:dyDescent="0.25">
      <c r="A2955">
        <v>0</v>
      </c>
      <c r="B2955" s="40">
        <f t="shared" si="124"/>
        <v>43831</v>
      </c>
      <c r="C2955">
        <v>1</v>
      </c>
      <c r="D2955">
        <f t="shared" si="125"/>
        <v>2020</v>
      </c>
      <c r="E2955" t="s">
        <v>462</v>
      </c>
      <c r="F2955" t="s">
        <v>348</v>
      </c>
      <c r="G2955" t="s">
        <v>37</v>
      </c>
      <c r="H2955" t="s">
        <v>424</v>
      </c>
      <c r="I2955">
        <v>0</v>
      </c>
      <c r="J2955">
        <v>0</v>
      </c>
      <c r="K2955">
        <v>0</v>
      </c>
      <c r="L2955" s="8">
        <v>17355</v>
      </c>
      <c r="M2955" s="8">
        <v>17355</v>
      </c>
    </row>
    <row r="2956" spans="1:13" x14ac:dyDescent="0.25">
      <c r="A2956">
        <v>0</v>
      </c>
      <c r="B2956" s="40">
        <f t="shared" si="124"/>
        <v>43831</v>
      </c>
      <c r="C2956">
        <v>1</v>
      </c>
      <c r="D2956">
        <f t="shared" si="125"/>
        <v>2020</v>
      </c>
      <c r="E2956" t="s">
        <v>462</v>
      </c>
      <c r="F2956" t="s">
        <v>349</v>
      </c>
      <c r="G2956" t="s">
        <v>37</v>
      </c>
      <c r="H2956" t="s">
        <v>423</v>
      </c>
      <c r="I2956">
        <v>41</v>
      </c>
      <c r="J2956">
        <v>36</v>
      </c>
      <c r="K2956">
        <v>77</v>
      </c>
      <c r="L2956" s="8">
        <v>16581</v>
      </c>
      <c r="M2956" s="8">
        <v>16658</v>
      </c>
    </row>
    <row r="2957" spans="1:13" x14ac:dyDescent="0.25">
      <c r="A2957">
        <v>0</v>
      </c>
      <c r="B2957" s="40">
        <f t="shared" si="124"/>
        <v>43831</v>
      </c>
      <c r="C2957">
        <v>1</v>
      </c>
      <c r="D2957">
        <f t="shared" si="125"/>
        <v>2020</v>
      </c>
      <c r="E2957" t="s">
        <v>462</v>
      </c>
      <c r="F2957" t="s">
        <v>349</v>
      </c>
      <c r="G2957" t="s">
        <v>37</v>
      </c>
      <c r="H2957" t="s">
        <v>424</v>
      </c>
      <c r="I2957">
        <v>0</v>
      </c>
      <c r="J2957">
        <v>0</v>
      </c>
      <c r="K2957">
        <v>0</v>
      </c>
      <c r="L2957" s="8">
        <v>8035</v>
      </c>
      <c r="M2957" s="8">
        <v>8035</v>
      </c>
    </row>
    <row r="2958" spans="1:13" x14ac:dyDescent="0.25">
      <c r="A2958">
        <v>0</v>
      </c>
      <c r="B2958" s="40">
        <f t="shared" si="124"/>
        <v>43831</v>
      </c>
      <c r="C2958">
        <v>1</v>
      </c>
      <c r="D2958">
        <f t="shared" si="125"/>
        <v>2020</v>
      </c>
      <c r="E2958" t="s">
        <v>462</v>
      </c>
      <c r="F2958" t="s">
        <v>426</v>
      </c>
      <c r="G2958" t="s">
        <v>37</v>
      </c>
      <c r="H2958" t="s">
        <v>423</v>
      </c>
      <c r="I2958">
        <v>8</v>
      </c>
      <c r="J2958">
        <v>7</v>
      </c>
      <c r="K2958">
        <v>15</v>
      </c>
      <c r="L2958" s="8">
        <v>9830</v>
      </c>
      <c r="M2958" s="8">
        <v>9845</v>
      </c>
    </row>
    <row r="2959" spans="1:13" x14ac:dyDescent="0.25">
      <c r="A2959">
        <v>0</v>
      </c>
      <c r="B2959" s="40">
        <f t="shared" si="124"/>
        <v>43831</v>
      </c>
      <c r="C2959">
        <v>1</v>
      </c>
      <c r="D2959">
        <f t="shared" si="125"/>
        <v>2020</v>
      </c>
      <c r="E2959" t="s">
        <v>462</v>
      </c>
      <c r="F2959" t="s">
        <v>426</v>
      </c>
      <c r="G2959" t="s">
        <v>37</v>
      </c>
      <c r="H2959" t="s">
        <v>424</v>
      </c>
      <c r="I2959">
        <v>0</v>
      </c>
      <c r="J2959">
        <v>0</v>
      </c>
      <c r="K2959">
        <v>0</v>
      </c>
      <c r="L2959" s="8">
        <v>6025</v>
      </c>
      <c r="M2959" s="8">
        <v>6025</v>
      </c>
    </row>
    <row r="2960" spans="1:13" x14ac:dyDescent="0.25">
      <c r="A2960">
        <v>0</v>
      </c>
      <c r="B2960" s="40">
        <f t="shared" si="124"/>
        <v>43831</v>
      </c>
      <c r="C2960">
        <v>1</v>
      </c>
      <c r="D2960">
        <f t="shared" si="125"/>
        <v>2020</v>
      </c>
      <c r="E2960" t="s">
        <v>462</v>
      </c>
      <c r="F2960" t="s">
        <v>350</v>
      </c>
      <c r="G2960" t="s">
        <v>37</v>
      </c>
      <c r="H2960" t="s">
        <v>423</v>
      </c>
      <c r="I2960" s="8">
        <v>2517</v>
      </c>
      <c r="J2960" s="8">
        <v>1783</v>
      </c>
      <c r="K2960" s="8">
        <v>4300</v>
      </c>
      <c r="L2960" s="8">
        <v>567018</v>
      </c>
      <c r="M2960" s="8">
        <v>571318</v>
      </c>
    </row>
    <row r="2961" spans="1:13" x14ac:dyDescent="0.25">
      <c r="A2961">
        <v>0</v>
      </c>
      <c r="B2961" s="40">
        <f t="shared" si="124"/>
        <v>43831</v>
      </c>
      <c r="C2961">
        <v>1</v>
      </c>
      <c r="D2961">
        <f t="shared" si="125"/>
        <v>2020</v>
      </c>
      <c r="E2961" t="s">
        <v>462</v>
      </c>
      <c r="F2961" t="s">
        <v>350</v>
      </c>
      <c r="G2961" t="s">
        <v>37</v>
      </c>
      <c r="H2961" t="s">
        <v>424</v>
      </c>
      <c r="I2961">
        <v>0</v>
      </c>
      <c r="J2961">
        <v>0</v>
      </c>
      <c r="K2961">
        <v>0</v>
      </c>
      <c r="L2961" s="8">
        <v>146054</v>
      </c>
      <c r="M2961" s="8">
        <v>146054</v>
      </c>
    </row>
    <row r="2962" spans="1:13" x14ac:dyDescent="0.25">
      <c r="A2962">
        <v>0</v>
      </c>
      <c r="B2962" s="40">
        <f t="shared" si="124"/>
        <v>43831</v>
      </c>
      <c r="C2962">
        <v>1</v>
      </c>
      <c r="D2962">
        <f t="shared" si="125"/>
        <v>2020</v>
      </c>
      <c r="E2962" t="s">
        <v>462</v>
      </c>
      <c r="F2962" t="s">
        <v>41</v>
      </c>
      <c r="G2962" t="s">
        <v>37</v>
      </c>
      <c r="H2962" t="s">
        <v>423</v>
      </c>
      <c r="I2962">
        <v>287</v>
      </c>
      <c r="J2962">
        <v>85</v>
      </c>
      <c r="K2962">
        <v>372</v>
      </c>
      <c r="L2962" s="8">
        <v>14834</v>
      </c>
      <c r="M2962" s="8">
        <v>15206</v>
      </c>
    </row>
    <row r="2963" spans="1:13" x14ac:dyDescent="0.25">
      <c r="A2963">
        <v>0</v>
      </c>
      <c r="B2963" s="40">
        <f t="shared" si="124"/>
        <v>43831</v>
      </c>
      <c r="C2963">
        <v>1</v>
      </c>
      <c r="D2963">
        <f t="shared" si="125"/>
        <v>2020</v>
      </c>
      <c r="E2963" t="s">
        <v>462</v>
      </c>
      <c r="F2963" t="s">
        <v>41</v>
      </c>
      <c r="G2963" t="s">
        <v>37</v>
      </c>
      <c r="H2963" t="s">
        <v>424</v>
      </c>
      <c r="I2963">
        <v>0</v>
      </c>
      <c r="J2963">
        <v>0</v>
      </c>
      <c r="K2963">
        <v>0</v>
      </c>
      <c r="L2963" s="8">
        <v>6109</v>
      </c>
      <c r="M2963" s="8">
        <v>6109</v>
      </c>
    </row>
    <row r="2964" spans="1:13" x14ac:dyDescent="0.25">
      <c r="A2964">
        <v>0</v>
      </c>
      <c r="B2964" s="40">
        <f t="shared" si="124"/>
        <v>43831</v>
      </c>
      <c r="C2964">
        <v>1</v>
      </c>
      <c r="D2964">
        <f t="shared" si="125"/>
        <v>2020</v>
      </c>
      <c r="E2964" t="s">
        <v>462</v>
      </c>
      <c r="F2964" t="s">
        <v>351</v>
      </c>
      <c r="G2964" t="s">
        <v>37</v>
      </c>
      <c r="H2964" t="s">
        <v>423</v>
      </c>
      <c r="I2964">
        <v>425</v>
      </c>
      <c r="J2964">
        <v>238</v>
      </c>
      <c r="K2964">
        <v>663</v>
      </c>
      <c r="L2964" s="8">
        <v>94810</v>
      </c>
      <c r="M2964" s="8">
        <v>95473</v>
      </c>
    </row>
    <row r="2965" spans="1:13" x14ac:dyDescent="0.25">
      <c r="A2965">
        <v>0</v>
      </c>
      <c r="B2965" s="40">
        <f t="shared" si="124"/>
        <v>43831</v>
      </c>
      <c r="C2965">
        <v>1</v>
      </c>
      <c r="D2965">
        <f t="shared" si="125"/>
        <v>2020</v>
      </c>
      <c r="E2965" t="s">
        <v>462</v>
      </c>
      <c r="F2965" t="s">
        <v>351</v>
      </c>
      <c r="G2965" t="s">
        <v>37</v>
      </c>
      <c r="H2965" t="s">
        <v>424</v>
      </c>
      <c r="I2965">
        <v>1</v>
      </c>
      <c r="J2965">
        <v>0</v>
      </c>
      <c r="K2965">
        <v>1</v>
      </c>
      <c r="L2965" s="8">
        <v>33566</v>
      </c>
      <c r="M2965" s="8">
        <v>33567</v>
      </c>
    </row>
    <row r="2966" spans="1:13" x14ac:dyDescent="0.25">
      <c r="A2966">
        <v>0</v>
      </c>
      <c r="B2966" s="40">
        <f t="shared" si="124"/>
        <v>43831</v>
      </c>
      <c r="C2966">
        <v>1</v>
      </c>
      <c r="D2966">
        <f t="shared" si="125"/>
        <v>2020</v>
      </c>
      <c r="E2966" t="s">
        <v>462</v>
      </c>
      <c r="F2966" t="s">
        <v>352</v>
      </c>
      <c r="G2966" t="s">
        <v>37</v>
      </c>
      <c r="H2966" t="s">
        <v>423</v>
      </c>
      <c r="I2966">
        <v>32</v>
      </c>
      <c r="J2966">
        <v>22</v>
      </c>
      <c r="K2966">
        <v>54</v>
      </c>
      <c r="L2966" s="8">
        <v>8970</v>
      </c>
      <c r="M2966" s="8">
        <v>9024</v>
      </c>
    </row>
    <row r="2967" spans="1:13" x14ac:dyDescent="0.25">
      <c r="A2967">
        <v>0</v>
      </c>
      <c r="B2967" s="40">
        <f t="shared" si="124"/>
        <v>43831</v>
      </c>
      <c r="C2967">
        <v>1</v>
      </c>
      <c r="D2967">
        <f t="shared" si="125"/>
        <v>2020</v>
      </c>
      <c r="E2967" t="s">
        <v>462</v>
      </c>
      <c r="F2967" t="s">
        <v>352</v>
      </c>
      <c r="G2967" t="s">
        <v>37</v>
      </c>
      <c r="H2967" t="s">
        <v>424</v>
      </c>
      <c r="I2967">
        <v>0</v>
      </c>
      <c r="J2967">
        <v>0</v>
      </c>
      <c r="K2967">
        <v>0</v>
      </c>
      <c r="L2967" s="8">
        <v>4257</v>
      </c>
      <c r="M2967" s="8">
        <v>4257</v>
      </c>
    </row>
    <row r="2968" spans="1:13" x14ac:dyDescent="0.25">
      <c r="A2968">
        <v>0</v>
      </c>
      <c r="B2968" s="40">
        <f t="shared" si="124"/>
        <v>43831</v>
      </c>
      <c r="C2968">
        <v>1</v>
      </c>
      <c r="D2968">
        <f t="shared" si="125"/>
        <v>2020</v>
      </c>
      <c r="E2968" t="s">
        <v>462</v>
      </c>
      <c r="F2968" t="s">
        <v>146</v>
      </c>
      <c r="G2968" t="s">
        <v>37</v>
      </c>
      <c r="H2968" t="s">
        <v>423</v>
      </c>
      <c r="I2968" s="8">
        <v>4455</v>
      </c>
      <c r="J2968" s="8">
        <v>1846</v>
      </c>
      <c r="K2968" s="8">
        <v>6301</v>
      </c>
      <c r="L2968" s="8">
        <v>549826</v>
      </c>
      <c r="M2968" s="8">
        <v>556127</v>
      </c>
    </row>
    <row r="2969" spans="1:13" x14ac:dyDescent="0.25">
      <c r="A2969">
        <v>0</v>
      </c>
      <c r="B2969" s="40">
        <f t="shared" si="124"/>
        <v>43831</v>
      </c>
      <c r="C2969">
        <v>1</v>
      </c>
      <c r="D2969">
        <f t="shared" si="125"/>
        <v>2020</v>
      </c>
      <c r="E2969" t="s">
        <v>462</v>
      </c>
      <c r="F2969" t="s">
        <v>146</v>
      </c>
      <c r="G2969" t="s">
        <v>37</v>
      </c>
      <c r="H2969" t="s">
        <v>424</v>
      </c>
      <c r="I2969">
        <v>0</v>
      </c>
      <c r="J2969">
        <v>0</v>
      </c>
      <c r="K2969">
        <v>0</v>
      </c>
      <c r="L2969" s="8">
        <v>126909</v>
      </c>
      <c r="M2969" s="8">
        <v>126909</v>
      </c>
    </row>
    <row r="2970" spans="1:13" x14ac:dyDescent="0.25">
      <c r="A2970">
        <v>1</v>
      </c>
      <c r="B2970" s="40">
        <f t="shared" si="124"/>
        <v>43831</v>
      </c>
      <c r="C2970">
        <v>1</v>
      </c>
      <c r="D2970">
        <f t="shared" si="125"/>
        <v>2020</v>
      </c>
      <c r="E2970" t="s">
        <v>462</v>
      </c>
      <c r="F2970" t="s">
        <v>42</v>
      </c>
      <c r="G2970" t="s">
        <v>37</v>
      </c>
      <c r="H2970" t="s">
        <v>423</v>
      </c>
      <c r="I2970">
        <v>750</v>
      </c>
      <c r="J2970">
        <v>513</v>
      </c>
      <c r="K2970" s="8">
        <v>1263</v>
      </c>
      <c r="L2970" s="8">
        <v>325672</v>
      </c>
      <c r="M2970" s="8">
        <v>326935</v>
      </c>
    </row>
    <row r="2971" spans="1:13" x14ac:dyDescent="0.25">
      <c r="A2971">
        <v>1</v>
      </c>
      <c r="B2971" s="40">
        <f t="shared" si="124"/>
        <v>43831</v>
      </c>
      <c r="C2971">
        <v>1</v>
      </c>
      <c r="D2971">
        <f t="shared" si="125"/>
        <v>2020</v>
      </c>
      <c r="E2971" t="s">
        <v>462</v>
      </c>
      <c r="F2971" t="s">
        <v>42</v>
      </c>
      <c r="G2971" t="s">
        <v>37</v>
      </c>
      <c r="H2971" t="s">
        <v>424</v>
      </c>
      <c r="I2971">
        <v>1</v>
      </c>
      <c r="J2971">
        <v>0</v>
      </c>
      <c r="K2971">
        <v>1</v>
      </c>
      <c r="L2971" s="8">
        <v>100215</v>
      </c>
      <c r="M2971" s="8">
        <v>100216</v>
      </c>
    </row>
    <row r="2972" spans="1:13" x14ac:dyDescent="0.25">
      <c r="A2972">
        <v>1</v>
      </c>
      <c r="B2972" s="40">
        <f t="shared" ref="B2972:B3035" si="126">DATE(D2972,C2972,1)</f>
        <v>43831</v>
      </c>
      <c r="C2972">
        <v>1</v>
      </c>
      <c r="D2972">
        <f t="shared" ref="D2972:D3035" si="127">VALUE(RIGHT(E2972,4))</f>
        <v>2020</v>
      </c>
      <c r="E2972" t="s">
        <v>462</v>
      </c>
      <c r="F2972" t="s">
        <v>353</v>
      </c>
      <c r="G2972" t="s">
        <v>37</v>
      </c>
      <c r="H2972" t="s">
        <v>423</v>
      </c>
      <c r="I2972">
        <v>35</v>
      </c>
      <c r="J2972">
        <v>37</v>
      </c>
      <c r="K2972">
        <v>72</v>
      </c>
      <c r="L2972" s="8">
        <v>32332</v>
      </c>
      <c r="M2972" s="8">
        <v>32404</v>
      </c>
    </row>
    <row r="2973" spans="1:13" x14ac:dyDescent="0.25">
      <c r="A2973">
        <v>1</v>
      </c>
      <c r="B2973" s="40">
        <f t="shared" si="126"/>
        <v>43831</v>
      </c>
      <c r="C2973">
        <v>1</v>
      </c>
      <c r="D2973">
        <f t="shared" si="127"/>
        <v>2020</v>
      </c>
      <c r="E2973" t="s">
        <v>462</v>
      </c>
      <c r="F2973" t="s">
        <v>353</v>
      </c>
      <c r="G2973" t="s">
        <v>37</v>
      </c>
      <c r="H2973" t="s">
        <v>424</v>
      </c>
      <c r="I2973">
        <v>0</v>
      </c>
      <c r="J2973">
        <v>0</v>
      </c>
      <c r="K2973">
        <v>0</v>
      </c>
      <c r="L2973" s="8">
        <v>19459</v>
      </c>
      <c r="M2973" s="8">
        <v>19459</v>
      </c>
    </row>
    <row r="2974" spans="1:13" x14ac:dyDescent="0.25">
      <c r="A2974">
        <v>0</v>
      </c>
      <c r="B2974" s="40">
        <f t="shared" si="126"/>
        <v>43831</v>
      </c>
      <c r="C2974">
        <v>1</v>
      </c>
      <c r="D2974">
        <f t="shared" si="127"/>
        <v>2020</v>
      </c>
      <c r="E2974" t="s">
        <v>462</v>
      </c>
      <c r="F2974" t="s">
        <v>354</v>
      </c>
      <c r="G2974" t="s">
        <v>37</v>
      </c>
      <c r="H2974" t="s">
        <v>423</v>
      </c>
      <c r="I2974" s="8">
        <v>1212</v>
      </c>
      <c r="J2974">
        <v>775</v>
      </c>
      <c r="K2974" s="8">
        <v>1987</v>
      </c>
      <c r="L2974" s="8">
        <v>204003</v>
      </c>
      <c r="M2974" s="8">
        <v>205990</v>
      </c>
    </row>
    <row r="2975" spans="1:13" x14ac:dyDescent="0.25">
      <c r="A2975">
        <v>0</v>
      </c>
      <c r="B2975" s="40">
        <f t="shared" si="126"/>
        <v>43831</v>
      </c>
      <c r="C2975">
        <v>1</v>
      </c>
      <c r="D2975">
        <f t="shared" si="127"/>
        <v>2020</v>
      </c>
      <c r="E2975" t="s">
        <v>462</v>
      </c>
      <c r="F2975" t="s">
        <v>354</v>
      </c>
      <c r="G2975" t="s">
        <v>37</v>
      </c>
      <c r="H2975" t="s">
        <v>424</v>
      </c>
      <c r="I2975">
        <v>0</v>
      </c>
      <c r="J2975">
        <v>0</v>
      </c>
      <c r="K2975">
        <v>0</v>
      </c>
      <c r="L2975" s="8">
        <v>57268</v>
      </c>
      <c r="M2975" s="8">
        <v>57268</v>
      </c>
    </row>
    <row r="2976" spans="1:13" x14ac:dyDescent="0.25">
      <c r="A2976">
        <v>0</v>
      </c>
      <c r="B2976" s="40">
        <f t="shared" si="126"/>
        <v>43831</v>
      </c>
      <c r="C2976">
        <v>1</v>
      </c>
      <c r="D2976">
        <f t="shared" si="127"/>
        <v>2020</v>
      </c>
      <c r="E2976" t="s">
        <v>462</v>
      </c>
      <c r="F2976" t="s">
        <v>355</v>
      </c>
      <c r="G2976" t="s">
        <v>37</v>
      </c>
      <c r="H2976" t="s">
        <v>423</v>
      </c>
      <c r="I2976">
        <v>3</v>
      </c>
      <c r="J2976">
        <v>6</v>
      </c>
      <c r="K2976">
        <v>9</v>
      </c>
      <c r="L2976" s="8">
        <v>3134</v>
      </c>
      <c r="M2976" s="8">
        <v>3143</v>
      </c>
    </row>
    <row r="2977" spans="1:13" x14ac:dyDescent="0.25">
      <c r="A2977">
        <v>0</v>
      </c>
      <c r="B2977" s="40">
        <f t="shared" si="126"/>
        <v>43831</v>
      </c>
      <c r="C2977">
        <v>1</v>
      </c>
      <c r="D2977">
        <f t="shared" si="127"/>
        <v>2020</v>
      </c>
      <c r="E2977" t="s">
        <v>462</v>
      </c>
      <c r="F2977" t="s">
        <v>355</v>
      </c>
      <c r="G2977" t="s">
        <v>37</v>
      </c>
      <c r="H2977" t="s">
        <v>424</v>
      </c>
      <c r="I2977">
        <v>0</v>
      </c>
      <c r="J2977">
        <v>0</v>
      </c>
      <c r="K2977">
        <v>0</v>
      </c>
      <c r="L2977" s="8">
        <v>1816</v>
      </c>
      <c r="M2977" s="8">
        <v>1816</v>
      </c>
    </row>
    <row r="2978" spans="1:13" x14ac:dyDescent="0.25">
      <c r="A2978">
        <v>0</v>
      </c>
      <c r="B2978" s="40">
        <f t="shared" si="126"/>
        <v>43831</v>
      </c>
      <c r="C2978">
        <v>1</v>
      </c>
      <c r="D2978">
        <f t="shared" si="127"/>
        <v>2020</v>
      </c>
      <c r="E2978" t="s">
        <v>462</v>
      </c>
      <c r="F2978" t="s">
        <v>59</v>
      </c>
      <c r="G2978" t="s">
        <v>37</v>
      </c>
      <c r="H2978" t="s">
        <v>423</v>
      </c>
      <c r="I2978">
        <v>73</v>
      </c>
      <c r="J2978">
        <v>57</v>
      </c>
      <c r="K2978">
        <v>130</v>
      </c>
      <c r="L2978" s="8">
        <v>37143</v>
      </c>
      <c r="M2978" s="8">
        <v>37273</v>
      </c>
    </row>
    <row r="2979" spans="1:13" x14ac:dyDescent="0.25">
      <c r="A2979">
        <v>0</v>
      </c>
      <c r="B2979" s="40">
        <f t="shared" si="126"/>
        <v>43831</v>
      </c>
      <c r="C2979">
        <v>1</v>
      </c>
      <c r="D2979">
        <f t="shared" si="127"/>
        <v>2020</v>
      </c>
      <c r="E2979" t="s">
        <v>462</v>
      </c>
      <c r="F2979" t="s">
        <v>59</v>
      </c>
      <c r="G2979" t="s">
        <v>37</v>
      </c>
      <c r="H2979" t="s">
        <v>424</v>
      </c>
      <c r="I2979">
        <v>0</v>
      </c>
      <c r="J2979">
        <v>0</v>
      </c>
      <c r="K2979">
        <v>0</v>
      </c>
      <c r="L2979" s="8">
        <v>14061</v>
      </c>
      <c r="M2979" s="8">
        <v>14061</v>
      </c>
    </row>
    <row r="2980" spans="1:13" x14ac:dyDescent="0.25">
      <c r="A2980">
        <v>0</v>
      </c>
      <c r="B2980" s="40">
        <f t="shared" si="126"/>
        <v>43831</v>
      </c>
      <c r="C2980">
        <v>1</v>
      </c>
      <c r="D2980">
        <f t="shared" si="127"/>
        <v>2020</v>
      </c>
      <c r="E2980" t="s">
        <v>462</v>
      </c>
      <c r="F2980" t="s">
        <v>356</v>
      </c>
      <c r="G2980" t="s">
        <v>37</v>
      </c>
      <c r="H2980" t="s">
        <v>423</v>
      </c>
      <c r="I2980" s="8">
        <v>1100</v>
      </c>
      <c r="J2980">
        <v>505</v>
      </c>
      <c r="K2980" s="8">
        <v>1605</v>
      </c>
      <c r="L2980" s="8">
        <v>154462</v>
      </c>
      <c r="M2980" s="8">
        <v>156067</v>
      </c>
    </row>
    <row r="2981" spans="1:13" x14ac:dyDescent="0.25">
      <c r="A2981">
        <v>0</v>
      </c>
      <c r="B2981" s="40">
        <f t="shared" si="126"/>
        <v>43831</v>
      </c>
      <c r="C2981">
        <v>1</v>
      </c>
      <c r="D2981">
        <f t="shared" si="127"/>
        <v>2020</v>
      </c>
      <c r="E2981" t="s">
        <v>462</v>
      </c>
      <c r="F2981" t="s">
        <v>356</v>
      </c>
      <c r="G2981" t="s">
        <v>37</v>
      </c>
      <c r="H2981" t="s">
        <v>424</v>
      </c>
      <c r="I2981">
        <v>3</v>
      </c>
      <c r="J2981">
        <v>0</v>
      </c>
      <c r="K2981">
        <v>3</v>
      </c>
      <c r="L2981" s="8">
        <v>44190</v>
      </c>
      <c r="M2981" s="8">
        <v>44193</v>
      </c>
    </row>
    <row r="2982" spans="1:13" x14ac:dyDescent="0.25">
      <c r="A2982">
        <v>1</v>
      </c>
      <c r="B2982" s="40">
        <f t="shared" si="126"/>
        <v>43831</v>
      </c>
      <c r="C2982">
        <v>1</v>
      </c>
      <c r="D2982">
        <f t="shared" si="127"/>
        <v>2020</v>
      </c>
      <c r="E2982" t="s">
        <v>462</v>
      </c>
      <c r="F2982" t="s">
        <v>357</v>
      </c>
      <c r="G2982" t="s">
        <v>37</v>
      </c>
      <c r="H2982" t="s">
        <v>423</v>
      </c>
      <c r="I2982">
        <v>42</v>
      </c>
      <c r="J2982">
        <v>51</v>
      </c>
      <c r="K2982">
        <v>93</v>
      </c>
      <c r="L2982" s="8">
        <v>23148</v>
      </c>
      <c r="M2982" s="8">
        <v>23241</v>
      </c>
    </row>
    <row r="2983" spans="1:13" x14ac:dyDescent="0.25">
      <c r="A2983">
        <v>1</v>
      </c>
      <c r="B2983" s="40">
        <f t="shared" si="126"/>
        <v>43831</v>
      </c>
      <c r="C2983">
        <v>1</v>
      </c>
      <c r="D2983">
        <f t="shared" si="127"/>
        <v>2020</v>
      </c>
      <c r="E2983" t="s">
        <v>462</v>
      </c>
      <c r="F2983" t="s">
        <v>357</v>
      </c>
      <c r="G2983" t="s">
        <v>37</v>
      </c>
      <c r="H2983" t="s">
        <v>424</v>
      </c>
      <c r="I2983">
        <v>0</v>
      </c>
      <c r="J2983">
        <v>0</v>
      </c>
      <c r="K2983">
        <v>0</v>
      </c>
      <c r="L2983" s="8">
        <v>8805</v>
      </c>
      <c r="M2983" s="8">
        <v>8805</v>
      </c>
    </row>
    <row r="2984" spans="1:13" x14ac:dyDescent="0.25">
      <c r="A2984">
        <v>0</v>
      </c>
      <c r="B2984" s="40">
        <f t="shared" si="126"/>
        <v>43831</v>
      </c>
      <c r="C2984">
        <v>1</v>
      </c>
      <c r="D2984">
        <f t="shared" si="127"/>
        <v>2020</v>
      </c>
      <c r="E2984" t="s">
        <v>462</v>
      </c>
      <c r="F2984" t="s">
        <v>56</v>
      </c>
      <c r="G2984" t="s">
        <v>37</v>
      </c>
      <c r="H2984" t="s">
        <v>423</v>
      </c>
      <c r="I2984">
        <v>139</v>
      </c>
      <c r="J2984">
        <v>123</v>
      </c>
      <c r="K2984">
        <v>262</v>
      </c>
      <c r="L2984" s="8">
        <v>170109</v>
      </c>
      <c r="M2984" s="8">
        <v>170371</v>
      </c>
    </row>
    <row r="2985" spans="1:13" x14ac:dyDescent="0.25">
      <c r="A2985">
        <v>0</v>
      </c>
      <c r="B2985" s="40">
        <f t="shared" si="126"/>
        <v>43831</v>
      </c>
      <c r="C2985">
        <v>1</v>
      </c>
      <c r="D2985">
        <f t="shared" si="127"/>
        <v>2020</v>
      </c>
      <c r="E2985" t="s">
        <v>462</v>
      </c>
      <c r="F2985" t="s">
        <v>56</v>
      </c>
      <c r="G2985" t="s">
        <v>37</v>
      </c>
      <c r="H2985" t="s">
        <v>424</v>
      </c>
      <c r="I2985">
        <v>0</v>
      </c>
      <c r="J2985">
        <v>0</v>
      </c>
      <c r="K2985">
        <v>0</v>
      </c>
      <c r="L2985" s="8">
        <v>61641</v>
      </c>
      <c r="M2985" s="8">
        <v>61641</v>
      </c>
    </row>
    <row r="2986" spans="1:13" x14ac:dyDescent="0.25">
      <c r="A2986">
        <v>0</v>
      </c>
      <c r="B2986" s="40">
        <f t="shared" si="126"/>
        <v>43862</v>
      </c>
      <c r="C2986">
        <v>2</v>
      </c>
      <c r="D2986">
        <f t="shared" si="127"/>
        <v>2020</v>
      </c>
      <c r="E2986" t="s">
        <v>463</v>
      </c>
      <c r="F2986" t="s">
        <v>422</v>
      </c>
      <c r="G2986" t="s">
        <v>37</v>
      </c>
      <c r="H2986" t="s">
        <v>423</v>
      </c>
      <c r="I2986">
        <v>0</v>
      </c>
      <c r="J2986">
        <v>0</v>
      </c>
      <c r="K2986">
        <v>0</v>
      </c>
      <c r="L2986">
        <v>2</v>
      </c>
      <c r="M2986">
        <v>2</v>
      </c>
    </row>
    <row r="2987" spans="1:13" x14ac:dyDescent="0.25">
      <c r="A2987">
        <v>1</v>
      </c>
      <c r="B2987" s="40">
        <f t="shared" si="126"/>
        <v>43862</v>
      </c>
      <c r="C2987">
        <v>2</v>
      </c>
      <c r="D2987">
        <f t="shared" si="127"/>
        <v>2020</v>
      </c>
      <c r="E2987" t="s">
        <v>463</v>
      </c>
      <c r="F2987" t="s">
        <v>331</v>
      </c>
      <c r="G2987" t="s">
        <v>37</v>
      </c>
      <c r="H2987" t="s">
        <v>423</v>
      </c>
      <c r="I2987">
        <v>8</v>
      </c>
      <c r="J2987">
        <v>7</v>
      </c>
      <c r="K2987">
        <v>15</v>
      </c>
      <c r="L2987" s="8">
        <v>13166</v>
      </c>
      <c r="M2987" s="8">
        <v>13181</v>
      </c>
    </row>
    <row r="2988" spans="1:13" x14ac:dyDescent="0.25">
      <c r="A2988">
        <v>1</v>
      </c>
      <c r="B2988" s="40">
        <f t="shared" si="126"/>
        <v>43862</v>
      </c>
      <c r="C2988">
        <v>2</v>
      </c>
      <c r="D2988">
        <f t="shared" si="127"/>
        <v>2020</v>
      </c>
      <c r="E2988" t="s">
        <v>463</v>
      </c>
      <c r="F2988" t="s">
        <v>331</v>
      </c>
      <c r="G2988" t="s">
        <v>37</v>
      </c>
      <c r="H2988" t="s">
        <v>424</v>
      </c>
      <c r="I2988">
        <v>0</v>
      </c>
      <c r="J2988">
        <v>0</v>
      </c>
      <c r="K2988">
        <v>0</v>
      </c>
      <c r="L2988" s="8">
        <v>5397</v>
      </c>
      <c r="M2988" s="8">
        <v>5397</v>
      </c>
    </row>
    <row r="2989" spans="1:13" x14ac:dyDescent="0.25">
      <c r="A2989">
        <v>1</v>
      </c>
      <c r="B2989" s="40">
        <f t="shared" si="126"/>
        <v>43862</v>
      </c>
      <c r="C2989">
        <v>2</v>
      </c>
      <c r="D2989">
        <f t="shared" si="127"/>
        <v>2020</v>
      </c>
      <c r="E2989" t="s">
        <v>463</v>
      </c>
      <c r="F2989" t="s">
        <v>332</v>
      </c>
      <c r="G2989" t="s">
        <v>37</v>
      </c>
      <c r="H2989" t="s">
        <v>423</v>
      </c>
      <c r="I2989">
        <v>16</v>
      </c>
      <c r="J2989">
        <v>12</v>
      </c>
      <c r="K2989">
        <v>28</v>
      </c>
      <c r="L2989" s="8">
        <v>13045</v>
      </c>
      <c r="M2989" s="8">
        <v>13073</v>
      </c>
    </row>
    <row r="2990" spans="1:13" x14ac:dyDescent="0.25">
      <c r="A2990">
        <v>1</v>
      </c>
      <c r="B2990" s="40">
        <f t="shared" si="126"/>
        <v>43862</v>
      </c>
      <c r="C2990">
        <v>2</v>
      </c>
      <c r="D2990">
        <f t="shared" si="127"/>
        <v>2020</v>
      </c>
      <c r="E2990" t="s">
        <v>463</v>
      </c>
      <c r="F2990" t="s">
        <v>332</v>
      </c>
      <c r="G2990" t="s">
        <v>37</v>
      </c>
      <c r="H2990" t="s">
        <v>424</v>
      </c>
      <c r="I2990">
        <v>0</v>
      </c>
      <c r="J2990">
        <v>0</v>
      </c>
      <c r="K2990">
        <v>0</v>
      </c>
      <c r="L2990" s="8">
        <v>6918</v>
      </c>
      <c r="M2990" s="8">
        <v>6918</v>
      </c>
    </row>
    <row r="2991" spans="1:13" x14ac:dyDescent="0.25">
      <c r="A2991">
        <v>0</v>
      </c>
      <c r="B2991" s="40">
        <f t="shared" si="126"/>
        <v>43862</v>
      </c>
      <c r="C2991">
        <v>2</v>
      </c>
      <c r="D2991">
        <f t="shared" si="127"/>
        <v>2020</v>
      </c>
      <c r="E2991" t="s">
        <v>463</v>
      </c>
      <c r="F2991" t="s">
        <v>333</v>
      </c>
      <c r="G2991" t="s">
        <v>37</v>
      </c>
      <c r="H2991" t="s">
        <v>423</v>
      </c>
      <c r="I2991">
        <v>359</v>
      </c>
      <c r="J2991">
        <v>318</v>
      </c>
      <c r="K2991">
        <v>677</v>
      </c>
      <c r="L2991" s="8">
        <v>138183</v>
      </c>
      <c r="M2991" s="8">
        <v>138860</v>
      </c>
    </row>
    <row r="2992" spans="1:13" x14ac:dyDescent="0.25">
      <c r="A2992">
        <v>0</v>
      </c>
      <c r="B2992" s="40">
        <f t="shared" si="126"/>
        <v>43862</v>
      </c>
      <c r="C2992">
        <v>2</v>
      </c>
      <c r="D2992">
        <f t="shared" si="127"/>
        <v>2020</v>
      </c>
      <c r="E2992" t="s">
        <v>463</v>
      </c>
      <c r="F2992" t="s">
        <v>333</v>
      </c>
      <c r="G2992" t="s">
        <v>37</v>
      </c>
      <c r="H2992" t="s">
        <v>424</v>
      </c>
      <c r="I2992">
        <v>0</v>
      </c>
      <c r="J2992">
        <v>0</v>
      </c>
      <c r="K2992">
        <v>0</v>
      </c>
      <c r="L2992" s="8">
        <v>43700</v>
      </c>
      <c r="M2992" s="8">
        <v>43700</v>
      </c>
    </row>
    <row r="2993" spans="1:13" x14ac:dyDescent="0.25">
      <c r="A2993">
        <v>0</v>
      </c>
      <c r="B2993" s="40">
        <f t="shared" si="126"/>
        <v>43862</v>
      </c>
      <c r="C2993">
        <v>2</v>
      </c>
      <c r="D2993">
        <f t="shared" si="127"/>
        <v>2020</v>
      </c>
      <c r="E2993" t="s">
        <v>463</v>
      </c>
      <c r="F2993" t="s">
        <v>119</v>
      </c>
      <c r="G2993" t="s">
        <v>37</v>
      </c>
      <c r="H2993" t="s">
        <v>423</v>
      </c>
      <c r="I2993">
        <v>232</v>
      </c>
      <c r="J2993">
        <v>88</v>
      </c>
      <c r="K2993">
        <v>320</v>
      </c>
      <c r="L2993" s="8">
        <v>56127</v>
      </c>
      <c r="M2993" s="8">
        <v>56447</v>
      </c>
    </row>
    <row r="2994" spans="1:13" x14ac:dyDescent="0.25">
      <c r="A2994">
        <v>0</v>
      </c>
      <c r="B2994" s="40">
        <f t="shared" si="126"/>
        <v>43862</v>
      </c>
      <c r="C2994">
        <v>2</v>
      </c>
      <c r="D2994">
        <f t="shared" si="127"/>
        <v>2020</v>
      </c>
      <c r="E2994" t="s">
        <v>463</v>
      </c>
      <c r="F2994" t="s">
        <v>119</v>
      </c>
      <c r="G2994" t="s">
        <v>37</v>
      </c>
      <c r="H2994" t="s">
        <v>424</v>
      </c>
      <c r="I2994">
        <v>0</v>
      </c>
      <c r="J2994">
        <v>0</v>
      </c>
      <c r="K2994">
        <v>0</v>
      </c>
      <c r="L2994" s="8">
        <v>23241</v>
      </c>
      <c r="M2994" s="8">
        <v>23241</v>
      </c>
    </row>
    <row r="2995" spans="1:13" x14ac:dyDescent="0.25">
      <c r="A2995">
        <v>0</v>
      </c>
      <c r="B2995" s="40">
        <f t="shared" si="126"/>
        <v>43862</v>
      </c>
      <c r="C2995">
        <v>2</v>
      </c>
      <c r="D2995">
        <f t="shared" si="127"/>
        <v>2020</v>
      </c>
      <c r="E2995" t="s">
        <v>463</v>
      </c>
      <c r="F2995" t="s">
        <v>334</v>
      </c>
      <c r="G2995" t="s">
        <v>37</v>
      </c>
      <c r="H2995" t="s">
        <v>423</v>
      </c>
      <c r="I2995">
        <v>229</v>
      </c>
      <c r="J2995">
        <v>168</v>
      </c>
      <c r="K2995">
        <v>397</v>
      </c>
      <c r="L2995" s="8">
        <v>51997</v>
      </c>
      <c r="M2995" s="8">
        <v>52394</v>
      </c>
    </row>
    <row r="2996" spans="1:13" x14ac:dyDescent="0.25">
      <c r="A2996">
        <v>0</v>
      </c>
      <c r="B2996" s="40">
        <f t="shared" si="126"/>
        <v>43862</v>
      </c>
      <c r="C2996">
        <v>2</v>
      </c>
      <c r="D2996">
        <f t="shared" si="127"/>
        <v>2020</v>
      </c>
      <c r="E2996" t="s">
        <v>463</v>
      </c>
      <c r="F2996" t="s">
        <v>334</v>
      </c>
      <c r="G2996" t="s">
        <v>37</v>
      </c>
      <c r="H2996" t="s">
        <v>424</v>
      </c>
      <c r="I2996">
        <v>1</v>
      </c>
      <c r="J2996">
        <v>0</v>
      </c>
      <c r="K2996">
        <v>1</v>
      </c>
      <c r="L2996" s="8">
        <v>22451</v>
      </c>
      <c r="M2996" s="8">
        <v>22452</v>
      </c>
    </row>
    <row r="2997" spans="1:13" x14ac:dyDescent="0.25">
      <c r="A2997">
        <v>0</v>
      </c>
      <c r="B2997" s="40">
        <f t="shared" si="126"/>
        <v>43862</v>
      </c>
      <c r="C2997">
        <v>2</v>
      </c>
      <c r="D2997">
        <f t="shared" si="127"/>
        <v>2020</v>
      </c>
      <c r="E2997" t="s">
        <v>463</v>
      </c>
      <c r="F2997" t="s">
        <v>335</v>
      </c>
      <c r="G2997" t="s">
        <v>37</v>
      </c>
      <c r="H2997" t="s">
        <v>423</v>
      </c>
      <c r="I2997" s="8">
        <v>2106</v>
      </c>
      <c r="J2997" s="8">
        <v>1091</v>
      </c>
      <c r="K2997" s="8">
        <v>3197</v>
      </c>
      <c r="L2997" s="8">
        <v>326450</v>
      </c>
      <c r="M2997" s="8">
        <v>329647</v>
      </c>
    </row>
    <row r="2998" spans="1:13" x14ac:dyDescent="0.25">
      <c r="A2998">
        <v>0</v>
      </c>
      <c r="B2998" s="40">
        <f t="shared" si="126"/>
        <v>43862</v>
      </c>
      <c r="C2998">
        <v>2</v>
      </c>
      <c r="D2998">
        <f t="shared" si="127"/>
        <v>2020</v>
      </c>
      <c r="E2998" t="s">
        <v>463</v>
      </c>
      <c r="F2998" t="s">
        <v>335</v>
      </c>
      <c r="G2998" t="s">
        <v>37</v>
      </c>
      <c r="H2998" t="s">
        <v>424</v>
      </c>
      <c r="I2998">
        <v>0</v>
      </c>
      <c r="J2998">
        <v>0</v>
      </c>
      <c r="K2998">
        <v>0</v>
      </c>
      <c r="L2998" s="8">
        <v>83896</v>
      </c>
      <c r="M2998" s="8">
        <v>83896</v>
      </c>
    </row>
    <row r="2999" spans="1:13" x14ac:dyDescent="0.25">
      <c r="A2999">
        <v>0</v>
      </c>
      <c r="B2999" s="40">
        <f t="shared" si="126"/>
        <v>43862</v>
      </c>
      <c r="C2999">
        <v>2</v>
      </c>
      <c r="D2999">
        <f t="shared" si="127"/>
        <v>2020</v>
      </c>
      <c r="E2999" t="s">
        <v>463</v>
      </c>
      <c r="F2999" t="s">
        <v>44</v>
      </c>
      <c r="G2999" t="s">
        <v>37</v>
      </c>
      <c r="H2999" t="s">
        <v>423</v>
      </c>
      <c r="I2999">
        <v>4</v>
      </c>
      <c r="J2999">
        <v>3</v>
      </c>
      <c r="K2999">
        <v>7</v>
      </c>
      <c r="L2999" s="8">
        <v>2487</v>
      </c>
      <c r="M2999" s="8">
        <v>2494</v>
      </c>
    </row>
    <row r="3000" spans="1:13" x14ac:dyDescent="0.25">
      <c r="A3000">
        <v>0</v>
      </c>
      <c r="B3000" s="40">
        <f t="shared" si="126"/>
        <v>43862</v>
      </c>
      <c r="C3000">
        <v>2</v>
      </c>
      <c r="D3000">
        <f t="shared" si="127"/>
        <v>2020</v>
      </c>
      <c r="E3000" t="s">
        <v>463</v>
      </c>
      <c r="F3000" t="s">
        <v>44</v>
      </c>
      <c r="G3000" t="s">
        <v>37</v>
      </c>
      <c r="H3000" t="s">
        <v>424</v>
      </c>
      <c r="I3000">
        <v>0</v>
      </c>
      <c r="J3000">
        <v>0</v>
      </c>
      <c r="K3000">
        <v>0</v>
      </c>
      <c r="L3000" s="8">
        <v>1620</v>
      </c>
      <c r="M3000" s="8">
        <v>1620</v>
      </c>
    </row>
    <row r="3001" spans="1:13" x14ac:dyDescent="0.25">
      <c r="A3001">
        <v>0</v>
      </c>
      <c r="B3001" s="40">
        <f t="shared" si="126"/>
        <v>43862</v>
      </c>
      <c r="C3001">
        <v>2</v>
      </c>
      <c r="D3001">
        <f t="shared" si="127"/>
        <v>2020</v>
      </c>
      <c r="E3001" t="s">
        <v>463</v>
      </c>
      <c r="F3001" t="s">
        <v>336</v>
      </c>
      <c r="G3001" t="s">
        <v>37</v>
      </c>
      <c r="H3001" t="s">
        <v>423</v>
      </c>
      <c r="I3001">
        <v>142</v>
      </c>
      <c r="J3001">
        <v>122</v>
      </c>
      <c r="K3001">
        <v>264</v>
      </c>
      <c r="L3001" s="8">
        <v>74695</v>
      </c>
      <c r="M3001" s="8">
        <v>74959</v>
      </c>
    </row>
    <row r="3002" spans="1:13" x14ac:dyDescent="0.25">
      <c r="A3002">
        <v>0</v>
      </c>
      <c r="B3002" s="40">
        <f t="shared" si="126"/>
        <v>43862</v>
      </c>
      <c r="C3002">
        <v>2</v>
      </c>
      <c r="D3002">
        <f t="shared" si="127"/>
        <v>2020</v>
      </c>
      <c r="E3002" t="s">
        <v>463</v>
      </c>
      <c r="F3002" t="s">
        <v>336</v>
      </c>
      <c r="G3002" t="s">
        <v>37</v>
      </c>
      <c r="H3002" t="s">
        <v>424</v>
      </c>
      <c r="I3002">
        <v>0</v>
      </c>
      <c r="J3002">
        <v>0</v>
      </c>
      <c r="K3002">
        <v>0</v>
      </c>
      <c r="L3002" s="8">
        <v>29741</v>
      </c>
      <c r="M3002" s="8">
        <v>29741</v>
      </c>
    </row>
    <row r="3003" spans="1:13" x14ac:dyDescent="0.25">
      <c r="A3003">
        <v>0</v>
      </c>
      <c r="B3003" s="40">
        <f t="shared" si="126"/>
        <v>43862</v>
      </c>
      <c r="C3003">
        <v>2</v>
      </c>
      <c r="D3003">
        <f t="shared" si="127"/>
        <v>2020</v>
      </c>
      <c r="E3003" t="s">
        <v>463</v>
      </c>
      <c r="F3003" t="s">
        <v>125</v>
      </c>
      <c r="G3003" t="s">
        <v>37</v>
      </c>
      <c r="H3003" t="s">
        <v>423</v>
      </c>
      <c r="I3003">
        <v>74</v>
      </c>
      <c r="J3003">
        <v>41</v>
      </c>
      <c r="K3003">
        <v>115</v>
      </c>
      <c r="L3003" s="8">
        <v>28934</v>
      </c>
      <c r="M3003" s="8">
        <v>29049</v>
      </c>
    </row>
    <row r="3004" spans="1:13" x14ac:dyDescent="0.25">
      <c r="A3004">
        <v>0</v>
      </c>
      <c r="B3004" s="40">
        <f t="shared" si="126"/>
        <v>43862</v>
      </c>
      <c r="C3004">
        <v>2</v>
      </c>
      <c r="D3004">
        <f t="shared" si="127"/>
        <v>2020</v>
      </c>
      <c r="E3004" t="s">
        <v>463</v>
      </c>
      <c r="F3004" t="s">
        <v>125</v>
      </c>
      <c r="G3004" t="s">
        <v>37</v>
      </c>
      <c r="H3004" t="s">
        <v>424</v>
      </c>
      <c r="I3004">
        <v>0</v>
      </c>
      <c r="J3004">
        <v>0</v>
      </c>
      <c r="K3004">
        <v>0</v>
      </c>
      <c r="L3004" s="8">
        <v>12683</v>
      </c>
      <c r="M3004" s="8">
        <v>12683</v>
      </c>
    </row>
    <row r="3005" spans="1:13" x14ac:dyDescent="0.25">
      <c r="A3005">
        <v>1</v>
      </c>
      <c r="B3005" s="40">
        <f t="shared" si="126"/>
        <v>43862</v>
      </c>
      <c r="C3005">
        <v>2</v>
      </c>
      <c r="D3005">
        <f t="shared" si="127"/>
        <v>2020</v>
      </c>
      <c r="E3005" t="s">
        <v>463</v>
      </c>
      <c r="F3005" t="s">
        <v>337</v>
      </c>
      <c r="G3005" t="s">
        <v>37</v>
      </c>
      <c r="H3005" t="s">
        <v>423</v>
      </c>
      <c r="I3005">
        <v>5</v>
      </c>
      <c r="J3005">
        <v>2</v>
      </c>
      <c r="K3005">
        <v>7</v>
      </c>
      <c r="L3005" s="8">
        <v>4576</v>
      </c>
      <c r="M3005" s="8">
        <v>4583</v>
      </c>
    </row>
    <row r="3006" spans="1:13" x14ac:dyDescent="0.25">
      <c r="A3006">
        <v>1</v>
      </c>
      <c r="B3006" s="40">
        <f t="shared" si="126"/>
        <v>43862</v>
      </c>
      <c r="C3006">
        <v>2</v>
      </c>
      <c r="D3006">
        <f t="shared" si="127"/>
        <v>2020</v>
      </c>
      <c r="E3006" t="s">
        <v>463</v>
      </c>
      <c r="F3006" t="s">
        <v>337</v>
      </c>
      <c r="G3006" t="s">
        <v>37</v>
      </c>
      <c r="H3006" t="s">
        <v>424</v>
      </c>
      <c r="I3006">
        <v>0</v>
      </c>
      <c r="J3006">
        <v>0</v>
      </c>
      <c r="K3006">
        <v>0</v>
      </c>
      <c r="L3006" s="8">
        <v>3760</v>
      </c>
      <c r="M3006" s="8">
        <v>3760</v>
      </c>
    </row>
    <row r="3007" spans="1:13" x14ac:dyDescent="0.25">
      <c r="A3007">
        <v>0</v>
      </c>
      <c r="B3007" s="40">
        <f t="shared" si="126"/>
        <v>43862</v>
      </c>
      <c r="C3007">
        <v>2</v>
      </c>
      <c r="D3007">
        <f t="shared" si="127"/>
        <v>2020</v>
      </c>
      <c r="E3007" t="s">
        <v>463</v>
      </c>
      <c r="F3007" t="s">
        <v>105</v>
      </c>
      <c r="G3007" t="s">
        <v>37</v>
      </c>
      <c r="H3007" t="s">
        <v>423</v>
      </c>
      <c r="I3007">
        <v>70</v>
      </c>
      <c r="J3007">
        <v>79</v>
      </c>
      <c r="K3007">
        <v>149</v>
      </c>
      <c r="L3007" s="8">
        <v>62287</v>
      </c>
      <c r="M3007" s="8">
        <v>62436</v>
      </c>
    </row>
    <row r="3008" spans="1:13" x14ac:dyDescent="0.25">
      <c r="A3008">
        <v>0</v>
      </c>
      <c r="B3008" s="40">
        <f t="shared" si="126"/>
        <v>43862</v>
      </c>
      <c r="C3008">
        <v>2</v>
      </c>
      <c r="D3008">
        <f t="shared" si="127"/>
        <v>2020</v>
      </c>
      <c r="E3008" t="s">
        <v>463</v>
      </c>
      <c r="F3008" t="s">
        <v>105</v>
      </c>
      <c r="G3008" t="s">
        <v>37</v>
      </c>
      <c r="H3008" t="s">
        <v>424</v>
      </c>
      <c r="I3008">
        <v>0</v>
      </c>
      <c r="J3008">
        <v>0</v>
      </c>
      <c r="K3008">
        <v>0</v>
      </c>
      <c r="L3008" s="8">
        <v>20430</v>
      </c>
      <c r="M3008" s="8">
        <v>20430</v>
      </c>
    </row>
    <row r="3009" spans="1:13" x14ac:dyDescent="0.25">
      <c r="A3009">
        <v>0</v>
      </c>
      <c r="B3009" s="40">
        <f t="shared" si="126"/>
        <v>43862</v>
      </c>
      <c r="C3009">
        <v>2</v>
      </c>
      <c r="D3009">
        <f t="shared" si="127"/>
        <v>2020</v>
      </c>
      <c r="E3009" t="s">
        <v>463</v>
      </c>
      <c r="F3009" t="s">
        <v>338</v>
      </c>
      <c r="G3009" t="s">
        <v>37</v>
      </c>
      <c r="H3009" t="s">
        <v>423</v>
      </c>
      <c r="I3009">
        <v>0</v>
      </c>
      <c r="J3009">
        <v>1</v>
      </c>
      <c r="K3009">
        <v>1</v>
      </c>
      <c r="L3009" s="8">
        <v>1385</v>
      </c>
      <c r="M3009" s="8">
        <v>1386</v>
      </c>
    </row>
    <row r="3010" spans="1:13" x14ac:dyDescent="0.25">
      <c r="A3010">
        <v>0</v>
      </c>
      <c r="B3010" s="40">
        <f t="shared" si="126"/>
        <v>43862</v>
      </c>
      <c r="C3010">
        <v>2</v>
      </c>
      <c r="D3010">
        <f t="shared" si="127"/>
        <v>2020</v>
      </c>
      <c r="E3010" t="s">
        <v>463</v>
      </c>
      <c r="F3010" t="s">
        <v>338</v>
      </c>
      <c r="G3010" t="s">
        <v>37</v>
      </c>
      <c r="H3010" t="s">
        <v>424</v>
      </c>
      <c r="I3010">
        <v>0</v>
      </c>
      <c r="J3010">
        <v>0</v>
      </c>
      <c r="K3010">
        <v>0</v>
      </c>
      <c r="L3010" s="8">
        <v>1010</v>
      </c>
      <c r="M3010" s="8">
        <v>1010</v>
      </c>
    </row>
    <row r="3011" spans="1:13" x14ac:dyDescent="0.25">
      <c r="A3011">
        <v>0</v>
      </c>
      <c r="B3011" s="40">
        <f t="shared" si="126"/>
        <v>43862</v>
      </c>
      <c r="C3011">
        <v>2</v>
      </c>
      <c r="D3011">
        <f t="shared" si="127"/>
        <v>2020</v>
      </c>
      <c r="E3011" t="s">
        <v>463</v>
      </c>
      <c r="F3011" t="s">
        <v>339</v>
      </c>
      <c r="G3011" t="s">
        <v>37</v>
      </c>
      <c r="H3011" t="s">
        <v>423</v>
      </c>
      <c r="I3011">
        <v>69</v>
      </c>
      <c r="J3011">
        <v>78</v>
      </c>
      <c r="K3011">
        <v>147</v>
      </c>
      <c r="L3011" s="8">
        <v>67613</v>
      </c>
      <c r="M3011" s="8">
        <v>67760</v>
      </c>
    </row>
    <row r="3012" spans="1:13" x14ac:dyDescent="0.25">
      <c r="A3012">
        <v>0</v>
      </c>
      <c r="B3012" s="40">
        <f t="shared" si="126"/>
        <v>43862</v>
      </c>
      <c r="C3012">
        <v>2</v>
      </c>
      <c r="D3012">
        <f t="shared" si="127"/>
        <v>2020</v>
      </c>
      <c r="E3012" t="s">
        <v>463</v>
      </c>
      <c r="F3012" t="s">
        <v>339</v>
      </c>
      <c r="G3012" t="s">
        <v>37</v>
      </c>
      <c r="H3012" t="s">
        <v>424</v>
      </c>
      <c r="I3012">
        <v>0</v>
      </c>
      <c r="J3012">
        <v>0</v>
      </c>
      <c r="K3012">
        <v>0</v>
      </c>
      <c r="L3012" s="8">
        <v>28055</v>
      </c>
      <c r="M3012" s="8">
        <v>28055</v>
      </c>
    </row>
    <row r="3013" spans="1:13" x14ac:dyDescent="0.25">
      <c r="A3013">
        <v>0</v>
      </c>
      <c r="B3013" s="40">
        <f t="shared" si="126"/>
        <v>43862</v>
      </c>
      <c r="C3013">
        <v>2</v>
      </c>
      <c r="D3013">
        <f t="shared" si="127"/>
        <v>2020</v>
      </c>
      <c r="E3013" t="s">
        <v>463</v>
      </c>
      <c r="F3013" t="s">
        <v>425</v>
      </c>
      <c r="G3013" t="s">
        <v>37</v>
      </c>
      <c r="H3013" t="s">
        <v>423</v>
      </c>
      <c r="I3013">
        <v>136</v>
      </c>
      <c r="J3013">
        <v>117</v>
      </c>
      <c r="K3013">
        <v>253</v>
      </c>
      <c r="L3013" s="8">
        <v>49670</v>
      </c>
      <c r="M3013" s="8">
        <v>49923</v>
      </c>
    </row>
    <row r="3014" spans="1:13" x14ac:dyDescent="0.25">
      <c r="A3014">
        <v>0</v>
      </c>
      <c r="B3014" s="40">
        <f t="shared" si="126"/>
        <v>43862</v>
      </c>
      <c r="C3014">
        <v>2</v>
      </c>
      <c r="D3014">
        <f t="shared" si="127"/>
        <v>2020</v>
      </c>
      <c r="E3014" t="s">
        <v>463</v>
      </c>
      <c r="F3014" t="s">
        <v>425</v>
      </c>
      <c r="G3014" t="s">
        <v>37</v>
      </c>
      <c r="H3014" t="s">
        <v>424</v>
      </c>
      <c r="I3014">
        <v>0</v>
      </c>
      <c r="J3014">
        <v>0</v>
      </c>
      <c r="K3014">
        <v>0</v>
      </c>
      <c r="L3014" s="8">
        <v>21388</v>
      </c>
      <c r="M3014" s="8">
        <v>21388</v>
      </c>
    </row>
    <row r="3015" spans="1:13" x14ac:dyDescent="0.25">
      <c r="A3015">
        <v>0</v>
      </c>
      <c r="B3015" s="40">
        <f t="shared" si="126"/>
        <v>43862</v>
      </c>
      <c r="C3015">
        <v>2</v>
      </c>
      <c r="D3015">
        <f t="shared" si="127"/>
        <v>2020</v>
      </c>
      <c r="E3015" t="s">
        <v>463</v>
      </c>
      <c r="F3015" t="s">
        <v>341</v>
      </c>
      <c r="G3015" t="s">
        <v>37</v>
      </c>
      <c r="H3015" t="s">
        <v>423</v>
      </c>
      <c r="I3015">
        <v>442</v>
      </c>
      <c r="J3015">
        <v>284</v>
      </c>
      <c r="K3015">
        <v>726</v>
      </c>
      <c r="L3015" s="8">
        <v>66051</v>
      </c>
      <c r="M3015" s="8">
        <v>66777</v>
      </c>
    </row>
    <row r="3016" spans="1:13" x14ac:dyDescent="0.25">
      <c r="A3016">
        <v>0</v>
      </c>
      <c r="B3016" s="40">
        <f t="shared" si="126"/>
        <v>43862</v>
      </c>
      <c r="C3016">
        <v>2</v>
      </c>
      <c r="D3016">
        <f t="shared" si="127"/>
        <v>2020</v>
      </c>
      <c r="E3016" t="s">
        <v>463</v>
      </c>
      <c r="F3016" t="s">
        <v>341</v>
      </c>
      <c r="G3016" t="s">
        <v>37</v>
      </c>
      <c r="H3016" t="s">
        <v>424</v>
      </c>
      <c r="I3016">
        <v>1</v>
      </c>
      <c r="J3016">
        <v>0</v>
      </c>
      <c r="K3016">
        <v>1</v>
      </c>
      <c r="L3016" s="8">
        <v>22105</v>
      </c>
      <c r="M3016" s="8">
        <v>22106</v>
      </c>
    </row>
    <row r="3017" spans="1:13" x14ac:dyDescent="0.25">
      <c r="A3017">
        <v>0</v>
      </c>
      <c r="B3017" s="40">
        <f t="shared" si="126"/>
        <v>43862</v>
      </c>
      <c r="C3017">
        <v>2</v>
      </c>
      <c r="D3017">
        <f t="shared" si="127"/>
        <v>2020</v>
      </c>
      <c r="E3017" t="s">
        <v>463</v>
      </c>
      <c r="F3017" t="s">
        <v>126</v>
      </c>
      <c r="G3017" t="s">
        <v>37</v>
      </c>
      <c r="H3017" t="s">
        <v>423</v>
      </c>
      <c r="I3017">
        <v>250</v>
      </c>
      <c r="J3017">
        <v>157</v>
      </c>
      <c r="K3017">
        <v>407</v>
      </c>
      <c r="L3017" s="8">
        <v>25818</v>
      </c>
      <c r="M3017" s="8">
        <v>26225</v>
      </c>
    </row>
    <row r="3018" spans="1:13" x14ac:dyDescent="0.25">
      <c r="A3018">
        <v>0</v>
      </c>
      <c r="B3018" s="40">
        <f t="shared" si="126"/>
        <v>43862</v>
      </c>
      <c r="C3018">
        <v>2</v>
      </c>
      <c r="D3018">
        <f t="shared" si="127"/>
        <v>2020</v>
      </c>
      <c r="E3018" t="s">
        <v>463</v>
      </c>
      <c r="F3018" t="s">
        <v>126</v>
      </c>
      <c r="G3018" t="s">
        <v>37</v>
      </c>
      <c r="H3018" t="s">
        <v>424</v>
      </c>
      <c r="I3018">
        <v>0</v>
      </c>
      <c r="J3018">
        <v>0</v>
      </c>
      <c r="K3018">
        <v>0</v>
      </c>
      <c r="L3018" s="8">
        <v>9932</v>
      </c>
      <c r="M3018" s="8">
        <v>9932</v>
      </c>
    </row>
    <row r="3019" spans="1:13" x14ac:dyDescent="0.25">
      <c r="A3019">
        <v>0</v>
      </c>
      <c r="B3019" s="40">
        <f t="shared" si="126"/>
        <v>43862</v>
      </c>
      <c r="C3019">
        <v>2</v>
      </c>
      <c r="D3019">
        <f t="shared" si="127"/>
        <v>2020</v>
      </c>
      <c r="E3019" t="s">
        <v>463</v>
      </c>
      <c r="F3019" t="s">
        <v>342</v>
      </c>
      <c r="G3019" t="s">
        <v>37</v>
      </c>
      <c r="H3019" t="s">
        <v>423</v>
      </c>
      <c r="I3019" s="8">
        <v>23962</v>
      </c>
      <c r="J3019" s="8">
        <v>7866</v>
      </c>
      <c r="K3019" s="8">
        <v>31828</v>
      </c>
      <c r="L3019" s="8">
        <v>1413050</v>
      </c>
      <c r="M3019" s="8">
        <v>1444878</v>
      </c>
    </row>
    <row r="3020" spans="1:13" x14ac:dyDescent="0.25">
      <c r="A3020">
        <v>0</v>
      </c>
      <c r="B3020" s="40">
        <f t="shared" si="126"/>
        <v>43862</v>
      </c>
      <c r="C3020">
        <v>2</v>
      </c>
      <c r="D3020">
        <f t="shared" si="127"/>
        <v>2020</v>
      </c>
      <c r="E3020" t="s">
        <v>463</v>
      </c>
      <c r="F3020" t="s">
        <v>342</v>
      </c>
      <c r="G3020" t="s">
        <v>37</v>
      </c>
      <c r="H3020" t="s">
        <v>424</v>
      </c>
      <c r="I3020">
        <v>6</v>
      </c>
      <c r="J3020">
        <v>1</v>
      </c>
      <c r="K3020">
        <v>7</v>
      </c>
      <c r="L3020" s="8">
        <v>185355</v>
      </c>
      <c r="M3020" s="8">
        <v>185362</v>
      </c>
    </row>
    <row r="3021" spans="1:13" x14ac:dyDescent="0.25">
      <c r="A3021">
        <v>0</v>
      </c>
      <c r="B3021" s="40">
        <f t="shared" si="126"/>
        <v>43862</v>
      </c>
      <c r="C3021">
        <v>2</v>
      </c>
      <c r="D3021">
        <f t="shared" si="127"/>
        <v>2020</v>
      </c>
      <c r="E3021" t="s">
        <v>463</v>
      </c>
      <c r="F3021" t="s">
        <v>343</v>
      </c>
      <c r="G3021" t="s">
        <v>37</v>
      </c>
      <c r="H3021" t="s">
        <v>423</v>
      </c>
      <c r="I3021" s="8">
        <v>1403</v>
      </c>
      <c r="J3021">
        <v>698</v>
      </c>
      <c r="K3021" s="8">
        <v>2101</v>
      </c>
      <c r="L3021" s="8">
        <v>187481</v>
      </c>
      <c r="M3021" s="8">
        <v>189582</v>
      </c>
    </row>
    <row r="3022" spans="1:13" x14ac:dyDescent="0.25">
      <c r="A3022">
        <v>0</v>
      </c>
      <c r="B3022" s="40">
        <f t="shared" si="126"/>
        <v>43862</v>
      </c>
      <c r="C3022">
        <v>2</v>
      </c>
      <c r="D3022">
        <f t="shared" si="127"/>
        <v>2020</v>
      </c>
      <c r="E3022" t="s">
        <v>463</v>
      </c>
      <c r="F3022" t="s">
        <v>343</v>
      </c>
      <c r="G3022" t="s">
        <v>37</v>
      </c>
      <c r="H3022" t="s">
        <v>424</v>
      </c>
      <c r="I3022">
        <v>1</v>
      </c>
      <c r="J3022">
        <v>0</v>
      </c>
      <c r="K3022">
        <v>1</v>
      </c>
      <c r="L3022" s="8">
        <v>55833</v>
      </c>
      <c r="M3022" s="8">
        <v>55834</v>
      </c>
    </row>
    <row r="3023" spans="1:13" x14ac:dyDescent="0.25">
      <c r="A3023">
        <v>0</v>
      </c>
      <c r="B3023" s="40">
        <f t="shared" si="126"/>
        <v>43862</v>
      </c>
      <c r="C3023">
        <v>2</v>
      </c>
      <c r="D3023">
        <f t="shared" si="127"/>
        <v>2020</v>
      </c>
      <c r="E3023" t="s">
        <v>463</v>
      </c>
      <c r="F3023" t="s">
        <v>344</v>
      </c>
      <c r="G3023" t="s">
        <v>37</v>
      </c>
      <c r="H3023" t="s">
        <v>423</v>
      </c>
      <c r="I3023">
        <v>108</v>
      </c>
      <c r="J3023">
        <v>53</v>
      </c>
      <c r="K3023">
        <v>161</v>
      </c>
      <c r="L3023" s="8">
        <v>31137</v>
      </c>
      <c r="M3023" s="8">
        <v>31298</v>
      </c>
    </row>
    <row r="3024" spans="1:13" x14ac:dyDescent="0.25">
      <c r="A3024">
        <v>0</v>
      </c>
      <c r="B3024" s="40">
        <f t="shared" si="126"/>
        <v>43862</v>
      </c>
      <c r="C3024">
        <v>2</v>
      </c>
      <c r="D3024">
        <f t="shared" si="127"/>
        <v>2020</v>
      </c>
      <c r="E3024" t="s">
        <v>463</v>
      </c>
      <c r="F3024" t="s">
        <v>344</v>
      </c>
      <c r="G3024" t="s">
        <v>37</v>
      </c>
      <c r="H3024" t="s">
        <v>424</v>
      </c>
      <c r="I3024">
        <v>0</v>
      </c>
      <c r="J3024">
        <v>0</v>
      </c>
      <c r="K3024">
        <v>0</v>
      </c>
      <c r="L3024" s="8">
        <v>15240</v>
      </c>
      <c r="M3024" s="8">
        <v>15240</v>
      </c>
    </row>
    <row r="3025" spans="1:13" x14ac:dyDescent="0.25">
      <c r="A3025">
        <v>0</v>
      </c>
      <c r="B3025" s="40">
        <f t="shared" si="126"/>
        <v>43862</v>
      </c>
      <c r="C3025">
        <v>2</v>
      </c>
      <c r="D3025">
        <f t="shared" si="127"/>
        <v>2020</v>
      </c>
      <c r="E3025" t="s">
        <v>463</v>
      </c>
      <c r="F3025" t="s">
        <v>345</v>
      </c>
      <c r="G3025" t="s">
        <v>37</v>
      </c>
      <c r="H3025" t="s">
        <v>423</v>
      </c>
      <c r="I3025">
        <v>56</v>
      </c>
      <c r="J3025">
        <v>43</v>
      </c>
      <c r="K3025">
        <v>99</v>
      </c>
      <c r="L3025" s="8">
        <v>16091</v>
      </c>
      <c r="M3025" s="8">
        <v>16190</v>
      </c>
    </row>
    <row r="3026" spans="1:13" x14ac:dyDescent="0.25">
      <c r="A3026">
        <v>0</v>
      </c>
      <c r="B3026" s="40">
        <f t="shared" si="126"/>
        <v>43862</v>
      </c>
      <c r="C3026">
        <v>2</v>
      </c>
      <c r="D3026">
        <f t="shared" si="127"/>
        <v>2020</v>
      </c>
      <c r="E3026" t="s">
        <v>463</v>
      </c>
      <c r="F3026" t="s">
        <v>345</v>
      </c>
      <c r="G3026" t="s">
        <v>37</v>
      </c>
      <c r="H3026" t="s">
        <v>424</v>
      </c>
      <c r="I3026">
        <v>0</v>
      </c>
      <c r="J3026">
        <v>0</v>
      </c>
      <c r="K3026">
        <v>0</v>
      </c>
      <c r="L3026" s="8">
        <v>8591</v>
      </c>
      <c r="M3026" s="8">
        <v>8591</v>
      </c>
    </row>
    <row r="3027" spans="1:13" x14ac:dyDescent="0.25">
      <c r="A3027">
        <v>0</v>
      </c>
      <c r="B3027" s="40">
        <f t="shared" si="126"/>
        <v>43862</v>
      </c>
      <c r="C3027">
        <v>2</v>
      </c>
      <c r="D3027">
        <f t="shared" si="127"/>
        <v>2020</v>
      </c>
      <c r="E3027" t="s">
        <v>463</v>
      </c>
      <c r="F3027" t="s">
        <v>346</v>
      </c>
      <c r="G3027" t="s">
        <v>37</v>
      </c>
      <c r="H3027" t="s">
        <v>423</v>
      </c>
      <c r="I3027">
        <v>126</v>
      </c>
      <c r="J3027">
        <v>119</v>
      </c>
      <c r="K3027">
        <v>245</v>
      </c>
      <c r="L3027" s="8">
        <v>61204</v>
      </c>
      <c r="M3027" s="8">
        <v>61449</v>
      </c>
    </row>
    <row r="3028" spans="1:13" x14ac:dyDescent="0.25">
      <c r="A3028">
        <v>0</v>
      </c>
      <c r="B3028" s="40">
        <f t="shared" si="126"/>
        <v>43862</v>
      </c>
      <c r="C3028">
        <v>2</v>
      </c>
      <c r="D3028">
        <f t="shared" si="127"/>
        <v>2020</v>
      </c>
      <c r="E3028" t="s">
        <v>463</v>
      </c>
      <c r="F3028" t="s">
        <v>346</v>
      </c>
      <c r="G3028" t="s">
        <v>37</v>
      </c>
      <c r="H3028" t="s">
        <v>424</v>
      </c>
      <c r="I3028">
        <v>0</v>
      </c>
      <c r="J3028">
        <v>0</v>
      </c>
      <c r="K3028">
        <v>0</v>
      </c>
      <c r="L3028" s="8">
        <v>27049</v>
      </c>
      <c r="M3028" s="8">
        <v>27049</v>
      </c>
    </row>
    <row r="3029" spans="1:13" x14ac:dyDescent="0.25">
      <c r="A3029">
        <v>1</v>
      </c>
      <c r="B3029" s="40">
        <f t="shared" si="126"/>
        <v>43862</v>
      </c>
      <c r="C3029">
        <v>2</v>
      </c>
      <c r="D3029">
        <f t="shared" si="127"/>
        <v>2020</v>
      </c>
      <c r="E3029" t="s">
        <v>463</v>
      </c>
      <c r="F3029" t="s">
        <v>53</v>
      </c>
      <c r="G3029" t="s">
        <v>37</v>
      </c>
      <c r="H3029" t="s">
        <v>423</v>
      </c>
      <c r="I3029">
        <v>3</v>
      </c>
      <c r="J3029">
        <v>12</v>
      </c>
      <c r="K3029">
        <v>15</v>
      </c>
      <c r="L3029" s="8">
        <v>8122</v>
      </c>
      <c r="M3029" s="8">
        <v>8137</v>
      </c>
    </row>
    <row r="3030" spans="1:13" x14ac:dyDescent="0.25">
      <c r="A3030">
        <v>1</v>
      </c>
      <c r="B3030" s="40">
        <f t="shared" si="126"/>
        <v>43862</v>
      </c>
      <c r="C3030">
        <v>2</v>
      </c>
      <c r="D3030">
        <f t="shared" si="127"/>
        <v>2020</v>
      </c>
      <c r="E3030" t="s">
        <v>463</v>
      </c>
      <c r="F3030" t="s">
        <v>53</v>
      </c>
      <c r="G3030" t="s">
        <v>37</v>
      </c>
      <c r="H3030" t="s">
        <v>424</v>
      </c>
      <c r="I3030">
        <v>0</v>
      </c>
      <c r="J3030">
        <v>0</v>
      </c>
      <c r="K3030">
        <v>0</v>
      </c>
      <c r="L3030" s="8">
        <v>4842</v>
      </c>
      <c r="M3030" s="8">
        <v>4842</v>
      </c>
    </row>
    <row r="3031" spans="1:13" x14ac:dyDescent="0.25">
      <c r="A3031">
        <v>0</v>
      </c>
      <c r="B3031" s="40">
        <f t="shared" si="126"/>
        <v>43862</v>
      </c>
      <c r="C3031">
        <v>2</v>
      </c>
      <c r="D3031">
        <f t="shared" si="127"/>
        <v>2020</v>
      </c>
      <c r="E3031" t="s">
        <v>463</v>
      </c>
      <c r="F3031" t="s">
        <v>347</v>
      </c>
      <c r="G3031" t="s">
        <v>37</v>
      </c>
      <c r="H3031" t="s">
        <v>423</v>
      </c>
      <c r="I3031">
        <v>191</v>
      </c>
      <c r="J3031">
        <v>140</v>
      </c>
      <c r="K3031">
        <v>331</v>
      </c>
      <c r="L3031" s="8">
        <v>49196</v>
      </c>
      <c r="M3031" s="8">
        <v>49527</v>
      </c>
    </row>
    <row r="3032" spans="1:13" x14ac:dyDescent="0.25">
      <c r="A3032">
        <v>0</v>
      </c>
      <c r="B3032" s="40">
        <f t="shared" si="126"/>
        <v>43862</v>
      </c>
      <c r="C3032">
        <v>2</v>
      </c>
      <c r="D3032">
        <f t="shared" si="127"/>
        <v>2020</v>
      </c>
      <c r="E3032" t="s">
        <v>463</v>
      </c>
      <c r="F3032" t="s">
        <v>347</v>
      </c>
      <c r="G3032" t="s">
        <v>37</v>
      </c>
      <c r="H3032" t="s">
        <v>424</v>
      </c>
      <c r="I3032">
        <v>0</v>
      </c>
      <c r="J3032">
        <v>0</v>
      </c>
      <c r="K3032">
        <v>0</v>
      </c>
      <c r="L3032" s="8">
        <v>21365</v>
      </c>
      <c r="M3032" s="8">
        <v>21365</v>
      </c>
    </row>
    <row r="3033" spans="1:13" x14ac:dyDescent="0.25">
      <c r="A3033">
        <v>0</v>
      </c>
      <c r="B3033" s="40">
        <f t="shared" si="126"/>
        <v>43862</v>
      </c>
      <c r="C3033">
        <v>2</v>
      </c>
      <c r="D3033">
        <f t="shared" si="127"/>
        <v>2020</v>
      </c>
      <c r="E3033" t="s">
        <v>463</v>
      </c>
      <c r="F3033" t="s">
        <v>348</v>
      </c>
      <c r="G3033" t="s">
        <v>37</v>
      </c>
      <c r="H3033" t="s">
        <v>423</v>
      </c>
      <c r="I3033">
        <v>39</v>
      </c>
      <c r="J3033">
        <v>32</v>
      </c>
      <c r="K3033">
        <v>71</v>
      </c>
      <c r="L3033" s="8">
        <v>27181</v>
      </c>
      <c r="M3033" s="8">
        <v>27252</v>
      </c>
    </row>
    <row r="3034" spans="1:13" x14ac:dyDescent="0.25">
      <c r="A3034">
        <v>0</v>
      </c>
      <c r="B3034" s="40">
        <f t="shared" si="126"/>
        <v>43862</v>
      </c>
      <c r="C3034">
        <v>2</v>
      </c>
      <c r="D3034">
        <f t="shared" si="127"/>
        <v>2020</v>
      </c>
      <c r="E3034" t="s">
        <v>463</v>
      </c>
      <c r="F3034" t="s">
        <v>348</v>
      </c>
      <c r="G3034" t="s">
        <v>37</v>
      </c>
      <c r="H3034" t="s">
        <v>424</v>
      </c>
      <c r="I3034">
        <v>0</v>
      </c>
      <c r="J3034">
        <v>0</v>
      </c>
      <c r="K3034">
        <v>0</v>
      </c>
      <c r="L3034" s="8">
        <v>17289</v>
      </c>
      <c r="M3034" s="8">
        <v>17289</v>
      </c>
    </row>
    <row r="3035" spans="1:13" x14ac:dyDescent="0.25">
      <c r="A3035">
        <v>0</v>
      </c>
      <c r="B3035" s="40">
        <f t="shared" si="126"/>
        <v>43862</v>
      </c>
      <c r="C3035">
        <v>2</v>
      </c>
      <c r="D3035">
        <f t="shared" si="127"/>
        <v>2020</v>
      </c>
      <c r="E3035" t="s">
        <v>463</v>
      </c>
      <c r="F3035" t="s">
        <v>349</v>
      </c>
      <c r="G3035" t="s">
        <v>37</v>
      </c>
      <c r="H3035" t="s">
        <v>423</v>
      </c>
      <c r="I3035">
        <v>41</v>
      </c>
      <c r="J3035">
        <v>36</v>
      </c>
      <c r="K3035">
        <v>77</v>
      </c>
      <c r="L3035" s="8">
        <v>16548</v>
      </c>
      <c r="M3035" s="8">
        <v>16625</v>
      </c>
    </row>
    <row r="3036" spans="1:13" x14ac:dyDescent="0.25">
      <c r="A3036">
        <v>0</v>
      </c>
      <c r="B3036" s="40">
        <f t="shared" ref="B3036:B3099" si="128">DATE(D3036,C3036,1)</f>
        <v>43862</v>
      </c>
      <c r="C3036">
        <v>2</v>
      </c>
      <c r="D3036">
        <f t="shared" ref="D3036:D3099" si="129">VALUE(RIGHT(E3036,4))</f>
        <v>2020</v>
      </c>
      <c r="E3036" t="s">
        <v>463</v>
      </c>
      <c r="F3036" t="s">
        <v>349</v>
      </c>
      <c r="G3036" t="s">
        <v>37</v>
      </c>
      <c r="H3036" t="s">
        <v>424</v>
      </c>
      <c r="I3036">
        <v>0</v>
      </c>
      <c r="J3036">
        <v>0</v>
      </c>
      <c r="K3036">
        <v>0</v>
      </c>
      <c r="L3036" s="8">
        <v>8041</v>
      </c>
      <c r="M3036" s="8">
        <v>8041</v>
      </c>
    </row>
    <row r="3037" spans="1:13" x14ac:dyDescent="0.25">
      <c r="A3037">
        <v>0</v>
      </c>
      <c r="B3037" s="40">
        <f t="shared" si="128"/>
        <v>43862</v>
      </c>
      <c r="C3037">
        <v>2</v>
      </c>
      <c r="D3037">
        <f t="shared" si="129"/>
        <v>2020</v>
      </c>
      <c r="E3037" t="s">
        <v>463</v>
      </c>
      <c r="F3037" t="s">
        <v>426</v>
      </c>
      <c r="G3037" t="s">
        <v>37</v>
      </c>
      <c r="H3037" t="s">
        <v>423</v>
      </c>
      <c r="I3037">
        <v>8</v>
      </c>
      <c r="J3037">
        <v>7</v>
      </c>
      <c r="K3037">
        <v>15</v>
      </c>
      <c r="L3037" s="8">
        <v>9820</v>
      </c>
      <c r="M3037" s="8">
        <v>9835</v>
      </c>
    </row>
    <row r="3038" spans="1:13" x14ac:dyDescent="0.25">
      <c r="A3038">
        <v>0</v>
      </c>
      <c r="B3038" s="40">
        <f t="shared" si="128"/>
        <v>43862</v>
      </c>
      <c r="C3038">
        <v>2</v>
      </c>
      <c r="D3038">
        <f t="shared" si="129"/>
        <v>2020</v>
      </c>
      <c r="E3038" t="s">
        <v>463</v>
      </c>
      <c r="F3038" t="s">
        <v>426</v>
      </c>
      <c r="G3038" t="s">
        <v>37</v>
      </c>
      <c r="H3038" t="s">
        <v>424</v>
      </c>
      <c r="I3038">
        <v>0</v>
      </c>
      <c r="J3038">
        <v>0</v>
      </c>
      <c r="K3038">
        <v>0</v>
      </c>
      <c r="L3038" s="8">
        <v>6009</v>
      </c>
      <c r="M3038" s="8">
        <v>6009</v>
      </c>
    </row>
    <row r="3039" spans="1:13" x14ac:dyDescent="0.25">
      <c r="A3039">
        <v>0</v>
      </c>
      <c r="B3039" s="40">
        <f t="shared" si="128"/>
        <v>43862</v>
      </c>
      <c r="C3039">
        <v>2</v>
      </c>
      <c r="D3039">
        <f t="shared" si="129"/>
        <v>2020</v>
      </c>
      <c r="E3039" t="s">
        <v>463</v>
      </c>
      <c r="F3039" t="s">
        <v>350</v>
      </c>
      <c r="G3039" t="s">
        <v>37</v>
      </c>
      <c r="H3039" t="s">
        <v>423</v>
      </c>
      <c r="I3039" s="8">
        <v>2537</v>
      </c>
      <c r="J3039" s="8">
        <v>1794</v>
      </c>
      <c r="K3039" s="8">
        <v>4331</v>
      </c>
      <c r="L3039" s="8">
        <v>567032</v>
      </c>
      <c r="M3039" s="8">
        <v>571363</v>
      </c>
    </row>
    <row r="3040" spans="1:13" x14ac:dyDescent="0.25">
      <c r="A3040">
        <v>0</v>
      </c>
      <c r="B3040" s="40">
        <f t="shared" si="128"/>
        <v>43862</v>
      </c>
      <c r="C3040">
        <v>2</v>
      </c>
      <c r="D3040">
        <f t="shared" si="129"/>
        <v>2020</v>
      </c>
      <c r="E3040" t="s">
        <v>463</v>
      </c>
      <c r="F3040" t="s">
        <v>350</v>
      </c>
      <c r="G3040" t="s">
        <v>37</v>
      </c>
      <c r="H3040" t="s">
        <v>424</v>
      </c>
      <c r="I3040">
        <v>0</v>
      </c>
      <c r="J3040">
        <v>0</v>
      </c>
      <c r="K3040">
        <v>0</v>
      </c>
      <c r="L3040" s="8">
        <v>146017</v>
      </c>
      <c r="M3040" s="8">
        <v>146017</v>
      </c>
    </row>
    <row r="3041" spans="1:13" x14ac:dyDescent="0.25">
      <c r="A3041">
        <v>0</v>
      </c>
      <c r="B3041" s="40">
        <f t="shared" si="128"/>
        <v>43862</v>
      </c>
      <c r="C3041">
        <v>2</v>
      </c>
      <c r="D3041">
        <f t="shared" si="129"/>
        <v>2020</v>
      </c>
      <c r="E3041" t="s">
        <v>463</v>
      </c>
      <c r="F3041" t="s">
        <v>41</v>
      </c>
      <c r="G3041" t="s">
        <v>37</v>
      </c>
      <c r="H3041" t="s">
        <v>423</v>
      </c>
      <c r="I3041">
        <v>301</v>
      </c>
      <c r="J3041">
        <v>84</v>
      </c>
      <c r="K3041">
        <v>385</v>
      </c>
      <c r="L3041" s="8">
        <v>14780</v>
      </c>
      <c r="M3041" s="8">
        <v>15165</v>
      </c>
    </row>
    <row r="3042" spans="1:13" x14ac:dyDescent="0.25">
      <c r="A3042">
        <v>0</v>
      </c>
      <c r="B3042" s="40">
        <f t="shared" si="128"/>
        <v>43862</v>
      </c>
      <c r="C3042">
        <v>2</v>
      </c>
      <c r="D3042">
        <f t="shared" si="129"/>
        <v>2020</v>
      </c>
      <c r="E3042" t="s">
        <v>463</v>
      </c>
      <c r="F3042" t="s">
        <v>41</v>
      </c>
      <c r="G3042" t="s">
        <v>37</v>
      </c>
      <c r="H3042" t="s">
        <v>424</v>
      </c>
      <c r="I3042">
        <v>0</v>
      </c>
      <c r="J3042">
        <v>0</v>
      </c>
      <c r="K3042">
        <v>0</v>
      </c>
      <c r="L3042" s="8">
        <v>6103</v>
      </c>
      <c r="M3042" s="8">
        <v>6103</v>
      </c>
    </row>
    <row r="3043" spans="1:13" x14ac:dyDescent="0.25">
      <c r="A3043">
        <v>0</v>
      </c>
      <c r="B3043" s="40">
        <f t="shared" si="128"/>
        <v>43862</v>
      </c>
      <c r="C3043">
        <v>2</v>
      </c>
      <c r="D3043">
        <f t="shared" si="129"/>
        <v>2020</v>
      </c>
      <c r="E3043" t="s">
        <v>463</v>
      </c>
      <c r="F3043" t="s">
        <v>351</v>
      </c>
      <c r="G3043" t="s">
        <v>37</v>
      </c>
      <c r="H3043" t="s">
        <v>423</v>
      </c>
      <c r="I3043">
        <v>428</v>
      </c>
      <c r="J3043">
        <v>239</v>
      </c>
      <c r="K3043">
        <v>667</v>
      </c>
      <c r="L3043" s="8">
        <v>94573</v>
      </c>
      <c r="M3043" s="8">
        <v>95240</v>
      </c>
    </row>
    <row r="3044" spans="1:13" x14ac:dyDescent="0.25">
      <c r="A3044">
        <v>0</v>
      </c>
      <c r="B3044" s="40">
        <f t="shared" si="128"/>
        <v>43862</v>
      </c>
      <c r="C3044">
        <v>2</v>
      </c>
      <c r="D3044">
        <f t="shared" si="129"/>
        <v>2020</v>
      </c>
      <c r="E3044" t="s">
        <v>463</v>
      </c>
      <c r="F3044" t="s">
        <v>351</v>
      </c>
      <c r="G3044" t="s">
        <v>37</v>
      </c>
      <c r="H3044" t="s">
        <v>424</v>
      </c>
      <c r="I3044">
        <v>1</v>
      </c>
      <c r="J3044">
        <v>0</v>
      </c>
      <c r="K3044">
        <v>1</v>
      </c>
      <c r="L3044" s="8">
        <v>33505</v>
      </c>
      <c r="M3044" s="8">
        <v>33506</v>
      </c>
    </row>
    <row r="3045" spans="1:13" x14ac:dyDescent="0.25">
      <c r="A3045">
        <v>0</v>
      </c>
      <c r="B3045" s="40">
        <f t="shared" si="128"/>
        <v>43862</v>
      </c>
      <c r="C3045">
        <v>2</v>
      </c>
      <c r="D3045">
        <f t="shared" si="129"/>
        <v>2020</v>
      </c>
      <c r="E3045" t="s">
        <v>463</v>
      </c>
      <c r="F3045" t="s">
        <v>352</v>
      </c>
      <c r="G3045" t="s">
        <v>37</v>
      </c>
      <c r="H3045" t="s">
        <v>423</v>
      </c>
      <c r="I3045">
        <v>32</v>
      </c>
      <c r="J3045">
        <v>22</v>
      </c>
      <c r="K3045">
        <v>54</v>
      </c>
      <c r="L3045" s="8">
        <v>8966</v>
      </c>
      <c r="M3045" s="8">
        <v>9020</v>
      </c>
    </row>
    <row r="3046" spans="1:13" x14ac:dyDescent="0.25">
      <c r="A3046">
        <v>0</v>
      </c>
      <c r="B3046" s="40">
        <f t="shared" si="128"/>
        <v>43862</v>
      </c>
      <c r="C3046">
        <v>2</v>
      </c>
      <c r="D3046">
        <f t="shared" si="129"/>
        <v>2020</v>
      </c>
      <c r="E3046" t="s">
        <v>463</v>
      </c>
      <c r="F3046" t="s">
        <v>352</v>
      </c>
      <c r="G3046" t="s">
        <v>37</v>
      </c>
      <c r="H3046" t="s">
        <v>424</v>
      </c>
      <c r="I3046">
        <v>0</v>
      </c>
      <c r="J3046">
        <v>0</v>
      </c>
      <c r="K3046">
        <v>0</v>
      </c>
      <c r="L3046" s="8">
        <v>4250</v>
      </c>
      <c r="M3046" s="8">
        <v>4250</v>
      </c>
    </row>
    <row r="3047" spans="1:13" x14ac:dyDescent="0.25">
      <c r="A3047">
        <v>0</v>
      </c>
      <c r="B3047" s="40">
        <f t="shared" si="128"/>
        <v>43862</v>
      </c>
      <c r="C3047">
        <v>2</v>
      </c>
      <c r="D3047">
        <f t="shared" si="129"/>
        <v>2020</v>
      </c>
      <c r="E3047" t="s">
        <v>463</v>
      </c>
      <c r="F3047" t="s">
        <v>146</v>
      </c>
      <c r="G3047" t="s">
        <v>37</v>
      </c>
      <c r="H3047" t="s">
        <v>423</v>
      </c>
      <c r="I3047" s="8">
        <v>4511</v>
      </c>
      <c r="J3047" s="8">
        <v>1859</v>
      </c>
      <c r="K3047" s="8">
        <v>6370</v>
      </c>
      <c r="L3047" s="8">
        <v>549946</v>
      </c>
      <c r="M3047" s="8">
        <v>556316</v>
      </c>
    </row>
    <row r="3048" spans="1:13" x14ac:dyDescent="0.25">
      <c r="A3048">
        <v>0</v>
      </c>
      <c r="B3048" s="40">
        <f t="shared" si="128"/>
        <v>43862</v>
      </c>
      <c r="C3048">
        <v>2</v>
      </c>
      <c r="D3048">
        <f t="shared" si="129"/>
        <v>2020</v>
      </c>
      <c r="E3048" t="s">
        <v>463</v>
      </c>
      <c r="F3048" t="s">
        <v>146</v>
      </c>
      <c r="G3048" t="s">
        <v>37</v>
      </c>
      <c r="H3048" t="s">
        <v>424</v>
      </c>
      <c r="I3048">
        <v>0</v>
      </c>
      <c r="J3048">
        <v>0</v>
      </c>
      <c r="K3048">
        <v>0</v>
      </c>
      <c r="L3048" s="8">
        <v>126926</v>
      </c>
      <c r="M3048" s="8">
        <v>126926</v>
      </c>
    </row>
    <row r="3049" spans="1:13" x14ac:dyDescent="0.25">
      <c r="A3049">
        <v>1</v>
      </c>
      <c r="B3049" s="40">
        <f t="shared" si="128"/>
        <v>43862</v>
      </c>
      <c r="C3049">
        <v>2</v>
      </c>
      <c r="D3049">
        <f t="shared" si="129"/>
        <v>2020</v>
      </c>
      <c r="E3049" t="s">
        <v>463</v>
      </c>
      <c r="F3049" t="s">
        <v>42</v>
      </c>
      <c r="G3049" t="s">
        <v>37</v>
      </c>
      <c r="H3049" t="s">
        <v>423</v>
      </c>
      <c r="I3049">
        <v>757</v>
      </c>
      <c r="J3049">
        <v>515</v>
      </c>
      <c r="K3049" s="8">
        <v>1272</v>
      </c>
      <c r="L3049" s="8">
        <v>326101</v>
      </c>
      <c r="M3049" s="8">
        <v>327373</v>
      </c>
    </row>
    <row r="3050" spans="1:13" x14ac:dyDescent="0.25">
      <c r="A3050">
        <v>1</v>
      </c>
      <c r="B3050" s="40">
        <f t="shared" si="128"/>
        <v>43862</v>
      </c>
      <c r="C3050">
        <v>2</v>
      </c>
      <c r="D3050">
        <f t="shared" si="129"/>
        <v>2020</v>
      </c>
      <c r="E3050" t="s">
        <v>463</v>
      </c>
      <c r="F3050" t="s">
        <v>42</v>
      </c>
      <c r="G3050" t="s">
        <v>37</v>
      </c>
      <c r="H3050" t="s">
        <v>424</v>
      </c>
      <c r="I3050">
        <v>1</v>
      </c>
      <c r="J3050">
        <v>0</v>
      </c>
      <c r="K3050">
        <v>1</v>
      </c>
      <c r="L3050" s="8">
        <v>100345</v>
      </c>
      <c r="M3050" s="8">
        <v>100346</v>
      </c>
    </row>
    <row r="3051" spans="1:13" x14ac:dyDescent="0.25">
      <c r="A3051">
        <v>1</v>
      </c>
      <c r="B3051" s="40">
        <f t="shared" si="128"/>
        <v>43862</v>
      </c>
      <c r="C3051">
        <v>2</v>
      </c>
      <c r="D3051">
        <f t="shared" si="129"/>
        <v>2020</v>
      </c>
      <c r="E3051" t="s">
        <v>463</v>
      </c>
      <c r="F3051" t="s">
        <v>353</v>
      </c>
      <c r="G3051" t="s">
        <v>37</v>
      </c>
      <c r="H3051" t="s">
        <v>423</v>
      </c>
      <c r="I3051">
        <v>35</v>
      </c>
      <c r="J3051">
        <v>36</v>
      </c>
      <c r="K3051">
        <v>71</v>
      </c>
      <c r="L3051" s="8">
        <v>32251</v>
      </c>
      <c r="M3051" s="8">
        <v>32322</v>
      </c>
    </row>
    <row r="3052" spans="1:13" x14ac:dyDescent="0.25">
      <c r="A3052">
        <v>1</v>
      </c>
      <c r="B3052" s="40">
        <f t="shared" si="128"/>
        <v>43862</v>
      </c>
      <c r="C3052">
        <v>2</v>
      </c>
      <c r="D3052">
        <f t="shared" si="129"/>
        <v>2020</v>
      </c>
      <c r="E3052" t="s">
        <v>463</v>
      </c>
      <c r="F3052" t="s">
        <v>353</v>
      </c>
      <c r="G3052" t="s">
        <v>37</v>
      </c>
      <c r="H3052" t="s">
        <v>424</v>
      </c>
      <c r="I3052">
        <v>0</v>
      </c>
      <c r="J3052">
        <v>0</v>
      </c>
      <c r="K3052">
        <v>0</v>
      </c>
      <c r="L3052" s="8">
        <v>19428</v>
      </c>
      <c r="M3052" s="8">
        <v>19428</v>
      </c>
    </row>
    <row r="3053" spans="1:13" x14ac:dyDescent="0.25">
      <c r="A3053">
        <v>0</v>
      </c>
      <c r="B3053" s="40">
        <f t="shared" si="128"/>
        <v>43862</v>
      </c>
      <c r="C3053">
        <v>2</v>
      </c>
      <c r="D3053">
        <f t="shared" si="129"/>
        <v>2020</v>
      </c>
      <c r="E3053" t="s">
        <v>463</v>
      </c>
      <c r="F3053" t="s">
        <v>354</v>
      </c>
      <c r="G3053" t="s">
        <v>37</v>
      </c>
      <c r="H3053" t="s">
        <v>423</v>
      </c>
      <c r="I3053" s="8">
        <v>1224</v>
      </c>
      <c r="J3053">
        <v>781</v>
      </c>
      <c r="K3053" s="8">
        <v>2005</v>
      </c>
      <c r="L3053" s="8">
        <v>203719</v>
      </c>
      <c r="M3053" s="8">
        <v>205724</v>
      </c>
    </row>
    <row r="3054" spans="1:13" x14ac:dyDescent="0.25">
      <c r="A3054">
        <v>0</v>
      </c>
      <c r="B3054" s="40">
        <f t="shared" si="128"/>
        <v>43862</v>
      </c>
      <c r="C3054">
        <v>2</v>
      </c>
      <c r="D3054">
        <f t="shared" si="129"/>
        <v>2020</v>
      </c>
      <c r="E3054" t="s">
        <v>463</v>
      </c>
      <c r="F3054" t="s">
        <v>354</v>
      </c>
      <c r="G3054" t="s">
        <v>37</v>
      </c>
      <c r="H3054" t="s">
        <v>424</v>
      </c>
      <c r="I3054">
        <v>0</v>
      </c>
      <c r="J3054">
        <v>0</v>
      </c>
      <c r="K3054">
        <v>0</v>
      </c>
      <c r="L3054" s="8">
        <v>57203</v>
      </c>
      <c r="M3054" s="8">
        <v>57203</v>
      </c>
    </row>
    <row r="3055" spans="1:13" x14ac:dyDescent="0.25">
      <c r="A3055">
        <v>0</v>
      </c>
      <c r="B3055" s="40">
        <f t="shared" si="128"/>
        <v>43862</v>
      </c>
      <c r="C3055">
        <v>2</v>
      </c>
      <c r="D3055">
        <f t="shared" si="129"/>
        <v>2020</v>
      </c>
      <c r="E3055" t="s">
        <v>463</v>
      </c>
      <c r="F3055" t="s">
        <v>355</v>
      </c>
      <c r="G3055" t="s">
        <v>37</v>
      </c>
      <c r="H3055" t="s">
        <v>423</v>
      </c>
      <c r="I3055">
        <v>4</v>
      </c>
      <c r="J3055">
        <v>6</v>
      </c>
      <c r="K3055">
        <v>10</v>
      </c>
      <c r="L3055" s="8">
        <v>3122</v>
      </c>
      <c r="M3055" s="8">
        <v>3132</v>
      </c>
    </row>
    <row r="3056" spans="1:13" x14ac:dyDescent="0.25">
      <c r="A3056">
        <v>0</v>
      </c>
      <c r="B3056" s="40">
        <f t="shared" si="128"/>
        <v>43862</v>
      </c>
      <c r="C3056">
        <v>2</v>
      </c>
      <c r="D3056">
        <f t="shared" si="129"/>
        <v>2020</v>
      </c>
      <c r="E3056" t="s">
        <v>463</v>
      </c>
      <c r="F3056" t="s">
        <v>355</v>
      </c>
      <c r="G3056" t="s">
        <v>37</v>
      </c>
      <c r="H3056" t="s">
        <v>424</v>
      </c>
      <c r="I3056">
        <v>0</v>
      </c>
      <c r="J3056">
        <v>0</v>
      </c>
      <c r="K3056">
        <v>0</v>
      </c>
      <c r="L3056" s="8">
        <v>1816</v>
      </c>
      <c r="M3056" s="8">
        <v>1816</v>
      </c>
    </row>
    <row r="3057" spans="1:13" x14ac:dyDescent="0.25">
      <c r="A3057">
        <v>0</v>
      </c>
      <c r="B3057" s="40">
        <f t="shared" si="128"/>
        <v>43862</v>
      </c>
      <c r="C3057">
        <v>2</v>
      </c>
      <c r="D3057">
        <f t="shared" si="129"/>
        <v>2020</v>
      </c>
      <c r="E3057" t="s">
        <v>463</v>
      </c>
      <c r="F3057" t="s">
        <v>59</v>
      </c>
      <c r="G3057" t="s">
        <v>37</v>
      </c>
      <c r="H3057" t="s">
        <v>423</v>
      </c>
      <c r="I3057">
        <v>76</v>
      </c>
      <c r="J3057">
        <v>57</v>
      </c>
      <c r="K3057">
        <v>133</v>
      </c>
      <c r="L3057" s="8">
        <v>37131</v>
      </c>
      <c r="M3057" s="8">
        <v>37264</v>
      </c>
    </row>
    <row r="3058" spans="1:13" x14ac:dyDescent="0.25">
      <c r="A3058">
        <v>0</v>
      </c>
      <c r="B3058" s="40">
        <f t="shared" si="128"/>
        <v>43862</v>
      </c>
      <c r="C3058">
        <v>2</v>
      </c>
      <c r="D3058">
        <f t="shared" si="129"/>
        <v>2020</v>
      </c>
      <c r="E3058" t="s">
        <v>463</v>
      </c>
      <c r="F3058" t="s">
        <v>59</v>
      </c>
      <c r="G3058" t="s">
        <v>37</v>
      </c>
      <c r="H3058" t="s">
        <v>424</v>
      </c>
      <c r="I3058">
        <v>0</v>
      </c>
      <c r="J3058">
        <v>0</v>
      </c>
      <c r="K3058">
        <v>0</v>
      </c>
      <c r="L3058" s="8">
        <v>14042</v>
      </c>
      <c r="M3058" s="8">
        <v>14042</v>
      </c>
    </row>
    <row r="3059" spans="1:13" x14ac:dyDescent="0.25">
      <c r="A3059">
        <v>0</v>
      </c>
      <c r="B3059" s="40">
        <f t="shared" si="128"/>
        <v>43862</v>
      </c>
      <c r="C3059">
        <v>2</v>
      </c>
      <c r="D3059">
        <f t="shared" si="129"/>
        <v>2020</v>
      </c>
      <c r="E3059" t="s">
        <v>463</v>
      </c>
      <c r="F3059" t="s">
        <v>356</v>
      </c>
      <c r="G3059" t="s">
        <v>37</v>
      </c>
      <c r="H3059" t="s">
        <v>423</v>
      </c>
      <c r="I3059" s="8">
        <v>1115</v>
      </c>
      <c r="J3059">
        <v>506</v>
      </c>
      <c r="K3059" s="8">
        <v>1621</v>
      </c>
      <c r="L3059" s="8">
        <v>154333</v>
      </c>
      <c r="M3059" s="8">
        <v>155954</v>
      </c>
    </row>
    <row r="3060" spans="1:13" x14ac:dyDescent="0.25">
      <c r="A3060">
        <v>0</v>
      </c>
      <c r="B3060" s="40">
        <f t="shared" si="128"/>
        <v>43862</v>
      </c>
      <c r="C3060">
        <v>2</v>
      </c>
      <c r="D3060">
        <f t="shared" si="129"/>
        <v>2020</v>
      </c>
      <c r="E3060" t="s">
        <v>463</v>
      </c>
      <c r="F3060" t="s">
        <v>356</v>
      </c>
      <c r="G3060" t="s">
        <v>37</v>
      </c>
      <c r="H3060" t="s">
        <v>424</v>
      </c>
      <c r="I3060">
        <v>3</v>
      </c>
      <c r="J3060">
        <v>0</v>
      </c>
      <c r="K3060">
        <v>3</v>
      </c>
      <c r="L3060" s="8">
        <v>44120</v>
      </c>
      <c r="M3060" s="8">
        <v>44123</v>
      </c>
    </row>
    <row r="3061" spans="1:13" x14ac:dyDescent="0.25">
      <c r="A3061">
        <v>1</v>
      </c>
      <c r="B3061" s="40">
        <f t="shared" si="128"/>
        <v>43862</v>
      </c>
      <c r="C3061">
        <v>2</v>
      </c>
      <c r="D3061">
        <f t="shared" si="129"/>
        <v>2020</v>
      </c>
      <c r="E3061" t="s">
        <v>463</v>
      </c>
      <c r="F3061" t="s">
        <v>357</v>
      </c>
      <c r="G3061" t="s">
        <v>37</v>
      </c>
      <c r="H3061" t="s">
        <v>423</v>
      </c>
      <c r="I3061">
        <v>42</v>
      </c>
      <c r="J3061">
        <v>51</v>
      </c>
      <c r="K3061">
        <v>93</v>
      </c>
      <c r="L3061" s="8">
        <v>23117</v>
      </c>
      <c r="M3061" s="8">
        <v>23210</v>
      </c>
    </row>
    <row r="3062" spans="1:13" x14ac:dyDescent="0.25">
      <c r="A3062">
        <v>1</v>
      </c>
      <c r="B3062" s="40">
        <f t="shared" si="128"/>
        <v>43862</v>
      </c>
      <c r="C3062">
        <v>2</v>
      </c>
      <c r="D3062">
        <f t="shared" si="129"/>
        <v>2020</v>
      </c>
      <c r="E3062" t="s">
        <v>463</v>
      </c>
      <c r="F3062" t="s">
        <v>357</v>
      </c>
      <c r="G3062" t="s">
        <v>37</v>
      </c>
      <c r="H3062" t="s">
        <v>424</v>
      </c>
      <c r="I3062">
        <v>0</v>
      </c>
      <c r="J3062">
        <v>0</v>
      </c>
      <c r="K3062">
        <v>0</v>
      </c>
      <c r="L3062" s="8">
        <v>8789</v>
      </c>
      <c r="M3062" s="8">
        <v>8789</v>
      </c>
    </row>
    <row r="3063" spans="1:13" x14ac:dyDescent="0.25">
      <c r="A3063">
        <v>0</v>
      </c>
      <c r="B3063" s="40">
        <f t="shared" si="128"/>
        <v>43862</v>
      </c>
      <c r="C3063">
        <v>2</v>
      </c>
      <c r="D3063">
        <f t="shared" si="129"/>
        <v>2020</v>
      </c>
      <c r="E3063" t="s">
        <v>463</v>
      </c>
      <c r="F3063" t="s">
        <v>56</v>
      </c>
      <c r="G3063" t="s">
        <v>37</v>
      </c>
      <c r="H3063" t="s">
        <v>423</v>
      </c>
      <c r="I3063">
        <v>141</v>
      </c>
      <c r="J3063">
        <v>124</v>
      </c>
      <c r="K3063">
        <v>265</v>
      </c>
      <c r="L3063" s="8">
        <v>169855</v>
      </c>
      <c r="M3063" s="8">
        <v>170120</v>
      </c>
    </row>
    <row r="3064" spans="1:13" x14ac:dyDescent="0.25">
      <c r="A3064">
        <v>0</v>
      </c>
      <c r="B3064" s="40">
        <f t="shared" si="128"/>
        <v>43862</v>
      </c>
      <c r="C3064">
        <v>2</v>
      </c>
      <c r="D3064">
        <f t="shared" si="129"/>
        <v>2020</v>
      </c>
      <c r="E3064" t="s">
        <v>463</v>
      </c>
      <c r="F3064" t="s">
        <v>56</v>
      </c>
      <c r="G3064" t="s">
        <v>37</v>
      </c>
      <c r="H3064" t="s">
        <v>424</v>
      </c>
      <c r="I3064">
        <v>0</v>
      </c>
      <c r="J3064">
        <v>0</v>
      </c>
      <c r="K3064">
        <v>0</v>
      </c>
      <c r="L3064" s="8">
        <v>61622</v>
      </c>
      <c r="M3064" s="8">
        <v>61622</v>
      </c>
    </row>
    <row r="3065" spans="1:13" x14ac:dyDescent="0.25">
      <c r="A3065">
        <v>0</v>
      </c>
      <c r="B3065" s="40">
        <f t="shared" si="128"/>
        <v>43891</v>
      </c>
      <c r="C3065">
        <v>3</v>
      </c>
      <c r="D3065">
        <f t="shared" si="129"/>
        <v>2020</v>
      </c>
      <c r="E3065" t="s">
        <v>464</v>
      </c>
      <c r="F3065" t="s">
        <v>422</v>
      </c>
      <c r="G3065" t="s">
        <v>37</v>
      </c>
      <c r="H3065" t="s">
        <v>423</v>
      </c>
      <c r="I3065">
        <v>0</v>
      </c>
      <c r="J3065">
        <v>0</v>
      </c>
      <c r="K3065">
        <v>0</v>
      </c>
      <c r="L3065">
        <v>2</v>
      </c>
      <c r="M3065">
        <v>2</v>
      </c>
    </row>
    <row r="3066" spans="1:13" x14ac:dyDescent="0.25">
      <c r="A3066">
        <v>1</v>
      </c>
      <c r="B3066" s="40">
        <f t="shared" si="128"/>
        <v>43891</v>
      </c>
      <c r="C3066">
        <v>3</v>
      </c>
      <c r="D3066">
        <f t="shared" si="129"/>
        <v>2020</v>
      </c>
      <c r="E3066" t="s">
        <v>464</v>
      </c>
      <c r="F3066" t="s">
        <v>331</v>
      </c>
      <c r="G3066" t="s">
        <v>37</v>
      </c>
      <c r="H3066" t="s">
        <v>423</v>
      </c>
      <c r="I3066">
        <v>8</v>
      </c>
      <c r="J3066">
        <v>7</v>
      </c>
      <c r="K3066">
        <v>15</v>
      </c>
      <c r="L3066" s="8">
        <v>13151</v>
      </c>
      <c r="M3066" s="8">
        <v>13166</v>
      </c>
    </row>
    <row r="3067" spans="1:13" x14ac:dyDescent="0.25">
      <c r="A3067">
        <v>1</v>
      </c>
      <c r="B3067" s="40">
        <f t="shared" si="128"/>
        <v>43891</v>
      </c>
      <c r="C3067">
        <v>3</v>
      </c>
      <c r="D3067">
        <f t="shared" si="129"/>
        <v>2020</v>
      </c>
      <c r="E3067" t="s">
        <v>464</v>
      </c>
      <c r="F3067" t="s">
        <v>331</v>
      </c>
      <c r="G3067" t="s">
        <v>37</v>
      </c>
      <c r="H3067" t="s">
        <v>424</v>
      </c>
      <c r="I3067">
        <v>0</v>
      </c>
      <c r="J3067">
        <v>0</v>
      </c>
      <c r="K3067">
        <v>0</v>
      </c>
      <c r="L3067" s="8">
        <v>5394</v>
      </c>
      <c r="M3067" s="8">
        <v>5394</v>
      </c>
    </row>
    <row r="3068" spans="1:13" x14ac:dyDescent="0.25">
      <c r="A3068">
        <v>1</v>
      </c>
      <c r="B3068" s="40">
        <f t="shared" si="128"/>
        <v>43891</v>
      </c>
      <c r="C3068">
        <v>3</v>
      </c>
      <c r="D3068">
        <f t="shared" si="129"/>
        <v>2020</v>
      </c>
      <c r="E3068" t="s">
        <v>464</v>
      </c>
      <c r="F3068" t="s">
        <v>332</v>
      </c>
      <c r="G3068" t="s">
        <v>37</v>
      </c>
      <c r="H3068" t="s">
        <v>423</v>
      </c>
      <c r="I3068">
        <v>16</v>
      </c>
      <c r="J3068">
        <v>13</v>
      </c>
      <c r="K3068">
        <v>29</v>
      </c>
      <c r="L3068" s="8">
        <v>12975</v>
      </c>
      <c r="M3068" s="8">
        <v>13004</v>
      </c>
    </row>
    <row r="3069" spans="1:13" x14ac:dyDescent="0.25">
      <c r="A3069">
        <v>1</v>
      </c>
      <c r="B3069" s="40">
        <f t="shared" si="128"/>
        <v>43891</v>
      </c>
      <c r="C3069">
        <v>3</v>
      </c>
      <c r="D3069">
        <f t="shared" si="129"/>
        <v>2020</v>
      </c>
      <c r="E3069" t="s">
        <v>464</v>
      </c>
      <c r="F3069" t="s">
        <v>332</v>
      </c>
      <c r="G3069" t="s">
        <v>37</v>
      </c>
      <c r="H3069" t="s">
        <v>424</v>
      </c>
      <c r="I3069">
        <v>0</v>
      </c>
      <c r="J3069">
        <v>0</v>
      </c>
      <c r="K3069">
        <v>0</v>
      </c>
      <c r="L3069" s="8">
        <v>6885</v>
      </c>
      <c r="M3069" s="8">
        <v>6885</v>
      </c>
    </row>
    <row r="3070" spans="1:13" x14ac:dyDescent="0.25">
      <c r="A3070">
        <v>0</v>
      </c>
      <c r="B3070" s="40">
        <f t="shared" si="128"/>
        <v>43891</v>
      </c>
      <c r="C3070">
        <v>3</v>
      </c>
      <c r="D3070">
        <f t="shared" si="129"/>
        <v>2020</v>
      </c>
      <c r="E3070" t="s">
        <v>464</v>
      </c>
      <c r="F3070" t="s">
        <v>333</v>
      </c>
      <c r="G3070" t="s">
        <v>37</v>
      </c>
      <c r="H3070" t="s">
        <v>423</v>
      </c>
      <c r="I3070">
        <v>368</v>
      </c>
      <c r="J3070">
        <v>317</v>
      </c>
      <c r="K3070">
        <v>685</v>
      </c>
      <c r="L3070" s="8">
        <v>137995</v>
      </c>
      <c r="M3070" s="8">
        <v>138680</v>
      </c>
    </row>
    <row r="3071" spans="1:13" x14ac:dyDescent="0.25">
      <c r="A3071">
        <v>0</v>
      </c>
      <c r="B3071" s="40">
        <f t="shared" si="128"/>
        <v>43891</v>
      </c>
      <c r="C3071">
        <v>3</v>
      </c>
      <c r="D3071">
        <f t="shared" si="129"/>
        <v>2020</v>
      </c>
      <c r="E3071" t="s">
        <v>464</v>
      </c>
      <c r="F3071" t="s">
        <v>333</v>
      </c>
      <c r="G3071" t="s">
        <v>37</v>
      </c>
      <c r="H3071" t="s">
        <v>424</v>
      </c>
      <c r="I3071">
        <v>0</v>
      </c>
      <c r="J3071">
        <v>0</v>
      </c>
      <c r="K3071">
        <v>0</v>
      </c>
      <c r="L3071" s="8">
        <v>43653</v>
      </c>
      <c r="M3071" s="8">
        <v>43653</v>
      </c>
    </row>
    <row r="3072" spans="1:13" x14ac:dyDescent="0.25">
      <c r="A3072">
        <v>0</v>
      </c>
      <c r="B3072" s="40">
        <f t="shared" si="128"/>
        <v>43891</v>
      </c>
      <c r="C3072">
        <v>3</v>
      </c>
      <c r="D3072">
        <f t="shared" si="129"/>
        <v>2020</v>
      </c>
      <c r="E3072" t="s">
        <v>464</v>
      </c>
      <c r="F3072" t="s">
        <v>119</v>
      </c>
      <c r="G3072" t="s">
        <v>37</v>
      </c>
      <c r="H3072" t="s">
        <v>423</v>
      </c>
      <c r="I3072">
        <v>236</v>
      </c>
      <c r="J3072">
        <v>88</v>
      </c>
      <c r="K3072">
        <v>324</v>
      </c>
      <c r="L3072" s="8">
        <v>55995</v>
      </c>
      <c r="M3072" s="8">
        <v>56319</v>
      </c>
    </row>
    <row r="3073" spans="1:13" x14ac:dyDescent="0.25">
      <c r="A3073">
        <v>0</v>
      </c>
      <c r="B3073" s="40">
        <f t="shared" si="128"/>
        <v>43891</v>
      </c>
      <c r="C3073">
        <v>3</v>
      </c>
      <c r="D3073">
        <f t="shared" si="129"/>
        <v>2020</v>
      </c>
      <c r="E3073" t="s">
        <v>464</v>
      </c>
      <c r="F3073" t="s">
        <v>119</v>
      </c>
      <c r="G3073" t="s">
        <v>37</v>
      </c>
      <c r="H3073" t="s">
        <v>424</v>
      </c>
      <c r="I3073">
        <v>0</v>
      </c>
      <c r="J3073">
        <v>0</v>
      </c>
      <c r="K3073">
        <v>0</v>
      </c>
      <c r="L3073" s="8">
        <v>23211</v>
      </c>
      <c r="M3073" s="8">
        <v>23211</v>
      </c>
    </row>
    <row r="3074" spans="1:13" x14ac:dyDescent="0.25">
      <c r="A3074">
        <v>0</v>
      </c>
      <c r="B3074" s="40">
        <f t="shared" si="128"/>
        <v>43891</v>
      </c>
      <c r="C3074">
        <v>3</v>
      </c>
      <c r="D3074">
        <f t="shared" si="129"/>
        <v>2020</v>
      </c>
      <c r="E3074" t="s">
        <v>464</v>
      </c>
      <c r="F3074" t="s">
        <v>334</v>
      </c>
      <c r="G3074" t="s">
        <v>37</v>
      </c>
      <c r="H3074" t="s">
        <v>423</v>
      </c>
      <c r="I3074">
        <v>238</v>
      </c>
      <c r="J3074">
        <v>173</v>
      </c>
      <c r="K3074">
        <v>411</v>
      </c>
      <c r="L3074" s="8">
        <v>51841</v>
      </c>
      <c r="M3074" s="8">
        <v>52252</v>
      </c>
    </row>
    <row r="3075" spans="1:13" x14ac:dyDescent="0.25">
      <c r="A3075">
        <v>0</v>
      </c>
      <c r="B3075" s="40">
        <f t="shared" si="128"/>
        <v>43891</v>
      </c>
      <c r="C3075">
        <v>3</v>
      </c>
      <c r="D3075">
        <f t="shared" si="129"/>
        <v>2020</v>
      </c>
      <c r="E3075" t="s">
        <v>464</v>
      </c>
      <c r="F3075" t="s">
        <v>334</v>
      </c>
      <c r="G3075" t="s">
        <v>37</v>
      </c>
      <c r="H3075" t="s">
        <v>424</v>
      </c>
      <c r="I3075">
        <v>1</v>
      </c>
      <c r="J3075">
        <v>0</v>
      </c>
      <c r="K3075">
        <v>1</v>
      </c>
      <c r="L3075" s="8">
        <v>22412</v>
      </c>
      <c r="M3075" s="8">
        <v>22413</v>
      </c>
    </row>
    <row r="3076" spans="1:13" x14ac:dyDescent="0.25">
      <c r="A3076">
        <v>0</v>
      </c>
      <c r="B3076" s="40">
        <f t="shared" si="128"/>
        <v>43891</v>
      </c>
      <c r="C3076">
        <v>3</v>
      </c>
      <c r="D3076">
        <f t="shared" si="129"/>
        <v>2020</v>
      </c>
      <c r="E3076" t="s">
        <v>464</v>
      </c>
      <c r="F3076" t="s">
        <v>335</v>
      </c>
      <c r="G3076" t="s">
        <v>37</v>
      </c>
      <c r="H3076" t="s">
        <v>423</v>
      </c>
      <c r="I3076" s="8">
        <v>2122</v>
      </c>
      <c r="J3076" s="8">
        <v>1092</v>
      </c>
      <c r="K3076" s="8">
        <v>3214</v>
      </c>
      <c r="L3076" s="8">
        <v>326176</v>
      </c>
      <c r="M3076" s="8">
        <v>329390</v>
      </c>
    </row>
    <row r="3077" spans="1:13" x14ac:dyDescent="0.25">
      <c r="A3077">
        <v>0</v>
      </c>
      <c r="B3077" s="40">
        <f t="shared" si="128"/>
        <v>43891</v>
      </c>
      <c r="C3077">
        <v>3</v>
      </c>
      <c r="D3077">
        <f t="shared" si="129"/>
        <v>2020</v>
      </c>
      <c r="E3077" t="s">
        <v>464</v>
      </c>
      <c r="F3077" t="s">
        <v>335</v>
      </c>
      <c r="G3077" t="s">
        <v>37</v>
      </c>
      <c r="H3077" t="s">
        <v>424</v>
      </c>
      <c r="I3077">
        <v>0</v>
      </c>
      <c r="J3077">
        <v>0</v>
      </c>
      <c r="K3077">
        <v>0</v>
      </c>
      <c r="L3077" s="8">
        <v>83926</v>
      </c>
      <c r="M3077" s="8">
        <v>83926</v>
      </c>
    </row>
    <row r="3078" spans="1:13" x14ac:dyDescent="0.25">
      <c r="A3078">
        <v>0</v>
      </c>
      <c r="B3078" s="40">
        <f t="shared" si="128"/>
        <v>43891</v>
      </c>
      <c r="C3078">
        <v>3</v>
      </c>
      <c r="D3078">
        <f t="shared" si="129"/>
        <v>2020</v>
      </c>
      <c r="E3078" t="s">
        <v>464</v>
      </c>
      <c r="F3078" t="s">
        <v>44</v>
      </c>
      <c r="G3078" t="s">
        <v>37</v>
      </c>
      <c r="H3078" t="s">
        <v>423</v>
      </c>
      <c r="I3078">
        <v>4</v>
      </c>
      <c r="J3078">
        <v>3</v>
      </c>
      <c r="K3078">
        <v>7</v>
      </c>
      <c r="L3078" s="8">
        <v>2473</v>
      </c>
      <c r="M3078" s="8">
        <v>2480</v>
      </c>
    </row>
    <row r="3079" spans="1:13" x14ac:dyDescent="0.25">
      <c r="A3079">
        <v>0</v>
      </c>
      <c r="B3079" s="40">
        <f t="shared" si="128"/>
        <v>43891</v>
      </c>
      <c r="C3079">
        <v>3</v>
      </c>
      <c r="D3079">
        <f t="shared" si="129"/>
        <v>2020</v>
      </c>
      <c r="E3079" t="s">
        <v>464</v>
      </c>
      <c r="F3079" t="s">
        <v>44</v>
      </c>
      <c r="G3079" t="s">
        <v>37</v>
      </c>
      <c r="H3079" t="s">
        <v>424</v>
      </c>
      <c r="I3079">
        <v>0</v>
      </c>
      <c r="J3079">
        <v>0</v>
      </c>
      <c r="K3079">
        <v>0</v>
      </c>
      <c r="L3079" s="8">
        <v>1621</v>
      </c>
      <c r="M3079" s="8">
        <v>1621</v>
      </c>
    </row>
    <row r="3080" spans="1:13" x14ac:dyDescent="0.25">
      <c r="A3080">
        <v>0</v>
      </c>
      <c r="B3080" s="40">
        <f t="shared" si="128"/>
        <v>43891</v>
      </c>
      <c r="C3080">
        <v>3</v>
      </c>
      <c r="D3080">
        <f t="shared" si="129"/>
        <v>2020</v>
      </c>
      <c r="E3080" t="s">
        <v>464</v>
      </c>
      <c r="F3080" t="s">
        <v>336</v>
      </c>
      <c r="G3080" t="s">
        <v>37</v>
      </c>
      <c r="H3080" t="s">
        <v>423</v>
      </c>
      <c r="I3080">
        <v>147</v>
      </c>
      <c r="J3080">
        <v>126</v>
      </c>
      <c r="K3080">
        <v>273</v>
      </c>
      <c r="L3080" s="8">
        <v>74457</v>
      </c>
      <c r="M3080" s="8">
        <v>74730</v>
      </c>
    </row>
    <row r="3081" spans="1:13" x14ac:dyDescent="0.25">
      <c r="A3081">
        <v>0</v>
      </c>
      <c r="B3081" s="40">
        <f t="shared" si="128"/>
        <v>43891</v>
      </c>
      <c r="C3081">
        <v>3</v>
      </c>
      <c r="D3081">
        <f t="shared" si="129"/>
        <v>2020</v>
      </c>
      <c r="E3081" t="s">
        <v>464</v>
      </c>
      <c r="F3081" t="s">
        <v>336</v>
      </c>
      <c r="G3081" t="s">
        <v>37</v>
      </c>
      <c r="H3081" t="s">
        <v>424</v>
      </c>
      <c r="I3081">
        <v>0</v>
      </c>
      <c r="J3081">
        <v>0</v>
      </c>
      <c r="K3081">
        <v>0</v>
      </c>
      <c r="L3081" s="8">
        <v>29626</v>
      </c>
      <c r="M3081" s="8">
        <v>29626</v>
      </c>
    </row>
    <row r="3082" spans="1:13" x14ac:dyDescent="0.25">
      <c r="A3082">
        <v>0</v>
      </c>
      <c r="B3082" s="40">
        <f t="shared" si="128"/>
        <v>43891</v>
      </c>
      <c r="C3082">
        <v>3</v>
      </c>
      <c r="D3082">
        <f t="shared" si="129"/>
        <v>2020</v>
      </c>
      <c r="E3082" t="s">
        <v>464</v>
      </c>
      <c r="F3082" t="s">
        <v>125</v>
      </c>
      <c r="G3082" t="s">
        <v>37</v>
      </c>
      <c r="H3082" t="s">
        <v>423</v>
      </c>
      <c r="I3082">
        <v>75</v>
      </c>
      <c r="J3082">
        <v>41</v>
      </c>
      <c r="K3082">
        <v>116</v>
      </c>
      <c r="L3082" s="8">
        <v>28840</v>
      </c>
      <c r="M3082" s="8">
        <v>28956</v>
      </c>
    </row>
    <row r="3083" spans="1:13" x14ac:dyDescent="0.25">
      <c r="A3083">
        <v>0</v>
      </c>
      <c r="B3083" s="40">
        <f t="shared" si="128"/>
        <v>43891</v>
      </c>
      <c r="C3083">
        <v>3</v>
      </c>
      <c r="D3083">
        <f t="shared" si="129"/>
        <v>2020</v>
      </c>
      <c r="E3083" t="s">
        <v>464</v>
      </c>
      <c r="F3083" t="s">
        <v>125</v>
      </c>
      <c r="G3083" t="s">
        <v>37</v>
      </c>
      <c r="H3083" t="s">
        <v>424</v>
      </c>
      <c r="I3083">
        <v>0</v>
      </c>
      <c r="J3083">
        <v>0</v>
      </c>
      <c r="K3083">
        <v>0</v>
      </c>
      <c r="L3083" s="8">
        <v>12687</v>
      </c>
      <c r="M3083" s="8">
        <v>12687</v>
      </c>
    </row>
    <row r="3084" spans="1:13" x14ac:dyDescent="0.25">
      <c r="A3084">
        <v>1</v>
      </c>
      <c r="B3084" s="40">
        <f t="shared" si="128"/>
        <v>43891</v>
      </c>
      <c r="C3084">
        <v>3</v>
      </c>
      <c r="D3084">
        <f t="shared" si="129"/>
        <v>2020</v>
      </c>
      <c r="E3084" t="s">
        <v>464</v>
      </c>
      <c r="F3084" t="s">
        <v>337</v>
      </c>
      <c r="G3084" t="s">
        <v>37</v>
      </c>
      <c r="H3084" t="s">
        <v>423</v>
      </c>
      <c r="I3084">
        <v>5</v>
      </c>
      <c r="J3084">
        <v>3</v>
      </c>
      <c r="K3084">
        <v>8</v>
      </c>
      <c r="L3084" s="8">
        <v>4562</v>
      </c>
      <c r="M3084" s="8">
        <v>4570</v>
      </c>
    </row>
    <row r="3085" spans="1:13" x14ac:dyDescent="0.25">
      <c r="A3085">
        <v>1</v>
      </c>
      <c r="B3085" s="40">
        <f t="shared" si="128"/>
        <v>43891</v>
      </c>
      <c r="C3085">
        <v>3</v>
      </c>
      <c r="D3085">
        <f t="shared" si="129"/>
        <v>2020</v>
      </c>
      <c r="E3085" t="s">
        <v>464</v>
      </c>
      <c r="F3085" t="s">
        <v>337</v>
      </c>
      <c r="G3085" t="s">
        <v>37</v>
      </c>
      <c r="H3085" t="s">
        <v>424</v>
      </c>
      <c r="I3085">
        <v>0</v>
      </c>
      <c r="J3085">
        <v>0</v>
      </c>
      <c r="K3085">
        <v>0</v>
      </c>
      <c r="L3085" s="8">
        <v>3742</v>
      </c>
      <c r="M3085" s="8">
        <v>3742</v>
      </c>
    </row>
    <row r="3086" spans="1:13" x14ac:dyDescent="0.25">
      <c r="A3086">
        <v>0</v>
      </c>
      <c r="B3086" s="40">
        <f t="shared" si="128"/>
        <v>43891</v>
      </c>
      <c r="C3086">
        <v>3</v>
      </c>
      <c r="D3086">
        <f t="shared" si="129"/>
        <v>2020</v>
      </c>
      <c r="E3086" t="s">
        <v>464</v>
      </c>
      <c r="F3086" t="s">
        <v>105</v>
      </c>
      <c r="G3086" t="s">
        <v>37</v>
      </c>
      <c r="H3086" t="s">
        <v>423</v>
      </c>
      <c r="I3086">
        <v>66</v>
      </c>
      <c r="J3086">
        <v>81</v>
      </c>
      <c r="K3086">
        <v>147</v>
      </c>
      <c r="L3086" s="8">
        <v>62239</v>
      </c>
      <c r="M3086" s="8">
        <v>62386</v>
      </c>
    </row>
    <row r="3087" spans="1:13" x14ac:dyDescent="0.25">
      <c r="A3087">
        <v>0</v>
      </c>
      <c r="B3087" s="40">
        <f t="shared" si="128"/>
        <v>43891</v>
      </c>
      <c r="C3087">
        <v>3</v>
      </c>
      <c r="D3087">
        <f t="shared" si="129"/>
        <v>2020</v>
      </c>
      <c r="E3087" t="s">
        <v>464</v>
      </c>
      <c r="F3087" t="s">
        <v>105</v>
      </c>
      <c r="G3087" t="s">
        <v>37</v>
      </c>
      <c r="H3087" t="s">
        <v>424</v>
      </c>
      <c r="I3087">
        <v>0</v>
      </c>
      <c r="J3087">
        <v>0</v>
      </c>
      <c r="K3087">
        <v>0</v>
      </c>
      <c r="L3087" s="8">
        <v>20443</v>
      </c>
      <c r="M3087" s="8">
        <v>20443</v>
      </c>
    </row>
    <row r="3088" spans="1:13" x14ac:dyDescent="0.25">
      <c r="A3088">
        <v>0</v>
      </c>
      <c r="B3088" s="40">
        <f t="shared" si="128"/>
        <v>43891</v>
      </c>
      <c r="C3088">
        <v>3</v>
      </c>
      <c r="D3088">
        <f t="shared" si="129"/>
        <v>2020</v>
      </c>
      <c r="E3088" t="s">
        <v>464</v>
      </c>
      <c r="F3088" t="s">
        <v>338</v>
      </c>
      <c r="G3088" t="s">
        <v>37</v>
      </c>
      <c r="H3088" t="s">
        <v>423</v>
      </c>
      <c r="I3088">
        <v>0</v>
      </c>
      <c r="J3088">
        <v>1</v>
      </c>
      <c r="K3088">
        <v>1</v>
      </c>
      <c r="L3088" s="8">
        <v>1385</v>
      </c>
      <c r="M3088" s="8">
        <v>1386</v>
      </c>
    </row>
    <row r="3089" spans="1:13" x14ac:dyDescent="0.25">
      <c r="A3089">
        <v>0</v>
      </c>
      <c r="B3089" s="40">
        <f t="shared" si="128"/>
        <v>43891</v>
      </c>
      <c r="C3089">
        <v>3</v>
      </c>
      <c r="D3089">
        <f t="shared" si="129"/>
        <v>2020</v>
      </c>
      <c r="E3089" t="s">
        <v>464</v>
      </c>
      <c r="F3089" t="s">
        <v>338</v>
      </c>
      <c r="G3089" t="s">
        <v>37</v>
      </c>
      <c r="H3089" t="s">
        <v>424</v>
      </c>
      <c r="I3089">
        <v>0</v>
      </c>
      <c r="J3089">
        <v>0</v>
      </c>
      <c r="K3089">
        <v>0</v>
      </c>
      <c r="L3089" s="8">
        <v>1018</v>
      </c>
      <c r="M3089" s="8">
        <v>1018</v>
      </c>
    </row>
    <row r="3090" spans="1:13" x14ac:dyDescent="0.25">
      <c r="A3090">
        <v>0</v>
      </c>
      <c r="B3090" s="40">
        <f t="shared" si="128"/>
        <v>43891</v>
      </c>
      <c r="C3090">
        <v>3</v>
      </c>
      <c r="D3090">
        <f t="shared" si="129"/>
        <v>2020</v>
      </c>
      <c r="E3090" t="s">
        <v>464</v>
      </c>
      <c r="F3090" t="s">
        <v>339</v>
      </c>
      <c r="G3090" t="s">
        <v>37</v>
      </c>
      <c r="H3090" t="s">
        <v>423</v>
      </c>
      <c r="I3090">
        <v>69</v>
      </c>
      <c r="J3090">
        <v>79</v>
      </c>
      <c r="K3090">
        <v>148</v>
      </c>
      <c r="L3090" s="8">
        <v>67524</v>
      </c>
      <c r="M3090" s="8">
        <v>67672</v>
      </c>
    </row>
    <row r="3091" spans="1:13" x14ac:dyDescent="0.25">
      <c r="A3091">
        <v>0</v>
      </c>
      <c r="B3091" s="40">
        <f t="shared" si="128"/>
        <v>43891</v>
      </c>
      <c r="C3091">
        <v>3</v>
      </c>
      <c r="D3091">
        <f t="shared" si="129"/>
        <v>2020</v>
      </c>
      <c r="E3091" t="s">
        <v>464</v>
      </c>
      <c r="F3091" t="s">
        <v>339</v>
      </c>
      <c r="G3091" t="s">
        <v>37</v>
      </c>
      <c r="H3091" t="s">
        <v>424</v>
      </c>
      <c r="I3091">
        <v>0</v>
      </c>
      <c r="J3091">
        <v>0</v>
      </c>
      <c r="K3091">
        <v>0</v>
      </c>
      <c r="L3091" s="8">
        <v>28033</v>
      </c>
      <c r="M3091" s="8">
        <v>28033</v>
      </c>
    </row>
    <row r="3092" spans="1:13" x14ac:dyDescent="0.25">
      <c r="A3092">
        <v>0</v>
      </c>
      <c r="B3092" s="40">
        <f t="shared" si="128"/>
        <v>43891</v>
      </c>
      <c r="C3092">
        <v>3</v>
      </c>
      <c r="D3092">
        <f t="shared" si="129"/>
        <v>2020</v>
      </c>
      <c r="E3092" t="s">
        <v>464</v>
      </c>
      <c r="F3092" t="s">
        <v>425</v>
      </c>
      <c r="G3092" t="s">
        <v>37</v>
      </c>
      <c r="H3092" t="s">
        <v>423</v>
      </c>
      <c r="I3092">
        <v>135</v>
      </c>
      <c r="J3092">
        <v>116</v>
      </c>
      <c r="K3092">
        <v>251</v>
      </c>
      <c r="L3092" s="8">
        <v>49631</v>
      </c>
      <c r="M3092" s="8">
        <v>49882</v>
      </c>
    </row>
    <row r="3093" spans="1:13" x14ac:dyDescent="0.25">
      <c r="A3093">
        <v>0</v>
      </c>
      <c r="B3093" s="40">
        <f t="shared" si="128"/>
        <v>43891</v>
      </c>
      <c r="C3093">
        <v>3</v>
      </c>
      <c r="D3093">
        <f t="shared" si="129"/>
        <v>2020</v>
      </c>
      <c r="E3093" t="s">
        <v>464</v>
      </c>
      <c r="F3093" t="s">
        <v>425</v>
      </c>
      <c r="G3093" t="s">
        <v>37</v>
      </c>
      <c r="H3093" t="s">
        <v>424</v>
      </c>
      <c r="I3093">
        <v>0</v>
      </c>
      <c r="J3093">
        <v>0</v>
      </c>
      <c r="K3093">
        <v>0</v>
      </c>
      <c r="L3093" s="8">
        <v>21343</v>
      </c>
      <c r="M3093" s="8">
        <v>21343</v>
      </c>
    </row>
    <row r="3094" spans="1:13" x14ac:dyDescent="0.25">
      <c r="A3094">
        <v>0</v>
      </c>
      <c r="B3094" s="40">
        <f t="shared" si="128"/>
        <v>43891</v>
      </c>
      <c r="C3094">
        <v>3</v>
      </c>
      <c r="D3094">
        <f t="shared" si="129"/>
        <v>2020</v>
      </c>
      <c r="E3094" t="s">
        <v>464</v>
      </c>
      <c r="F3094" t="s">
        <v>341</v>
      </c>
      <c r="G3094" t="s">
        <v>37</v>
      </c>
      <c r="H3094" t="s">
        <v>423</v>
      </c>
      <c r="I3094">
        <v>450</v>
      </c>
      <c r="J3094">
        <v>289</v>
      </c>
      <c r="K3094">
        <v>739</v>
      </c>
      <c r="L3094" s="8">
        <v>65811</v>
      </c>
      <c r="M3094" s="8">
        <v>66550</v>
      </c>
    </row>
    <row r="3095" spans="1:13" x14ac:dyDescent="0.25">
      <c r="A3095">
        <v>0</v>
      </c>
      <c r="B3095" s="40">
        <f t="shared" si="128"/>
        <v>43891</v>
      </c>
      <c r="C3095">
        <v>3</v>
      </c>
      <c r="D3095">
        <f t="shared" si="129"/>
        <v>2020</v>
      </c>
      <c r="E3095" t="s">
        <v>464</v>
      </c>
      <c r="F3095" t="s">
        <v>341</v>
      </c>
      <c r="G3095" t="s">
        <v>37</v>
      </c>
      <c r="H3095" t="s">
        <v>424</v>
      </c>
      <c r="I3095">
        <v>1</v>
      </c>
      <c r="J3095">
        <v>0</v>
      </c>
      <c r="K3095">
        <v>1</v>
      </c>
      <c r="L3095" s="8">
        <v>22022</v>
      </c>
      <c r="M3095" s="8">
        <v>22023</v>
      </c>
    </row>
    <row r="3096" spans="1:13" x14ac:dyDescent="0.25">
      <c r="A3096">
        <v>0</v>
      </c>
      <c r="B3096" s="40">
        <f t="shared" si="128"/>
        <v>43891</v>
      </c>
      <c r="C3096">
        <v>3</v>
      </c>
      <c r="D3096">
        <f t="shared" si="129"/>
        <v>2020</v>
      </c>
      <c r="E3096" t="s">
        <v>464</v>
      </c>
      <c r="F3096" t="s">
        <v>126</v>
      </c>
      <c r="G3096" t="s">
        <v>37</v>
      </c>
      <c r="H3096" t="s">
        <v>423</v>
      </c>
      <c r="I3096">
        <v>255</v>
      </c>
      <c r="J3096">
        <v>160</v>
      </c>
      <c r="K3096">
        <v>415</v>
      </c>
      <c r="L3096" s="8">
        <v>25743</v>
      </c>
      <c r="M3096" s="8">
        <v>26158</v>
      </c>
    </row>
    <row r="3097" spans="1:13" x14ac:dyDescent="0.25">
      <c r="A3097">
        <v>0</v>
      </c>
      <c r="B3097" s="40">
        <f t="shared" si="128"/>
        <v>43891</v>
      </c>
      <c r="C3097">
        <v>3</v>
      </c>
      <c r="D3097">
        <f t="shared" si="129"/>
        <v>2020</v>
      </c>
      <c r="E3097" t="s">
        <v>464</v>
      </c>
      <c r="F3097" t="s">
        <v>126</v>
      </c>
      <c r="G3097" t="s">
        <v>37</v>
      </c>
      <c r="H3097" t="s">
        <v>424</v>
      </c>
      <c r="I3097">
        <v>0</v>
      </c>
      <c r="J3097">
        <v>0</v>
      </c>
      <c r="K3097">
        <v>0</v>
      </c>
      <c r="L3097" s="8">
        <v>9890</v>
      </c>
      <c r="M3097" s="8">
        <v>9890</v>
      </c>
    </row>
    <row r="3098" spans="1:13" x14ac:dyDescent="0.25">
      <c r="A3098">
        <v>0</v>
      </c>
      <c r="B3098" s="40">
        <f t="shared" si="128"/>
        <v>43891</v>
      </c>
      <c r="C3098">
        <v>3</v>
      </c>
      <c r="D3098">
        <f t="shared" si="129"/>
        <v>2020</v>
      </c>
      <c r="E3098" t="s">
        <v>464</v>
      </c>
      <c r="F3098" t="s">
        <v>342</v>
      </c>
      <c r="G3098" t="s">
        <v>37</v>
      </c>
      <c r="H3098" t="s">
        <v>423</v>
      </c>
      <c r="I3098" s="8">
        <v>24414</v>
      </c>
      <c r="J3098" s="8">
        <v>7900</v>
      </c>
      <c r="K3098" s="8">
        <v>32314</v>
      </c>
      <c r="L3098" s="8">
        <v>1410291</v>
      </c>
      <c r="M3098" s="8">
        <v>1442605</v>
      </c>
    </row>
    <row r="3099" spans="1:13" x14ac:dyDescent="0.25">
      <c r="A3099">
        <v>0</v>
      </c>
      <c r="B3099" s="40">
        <f t="shared" si="128"/>
        <v>43891</v>
      </c>
      <c r="C3099">
        <v>3</v>
      </c>
      <c r="D3099">
        <f t="shared" si="129"/>
        <v>2020</v>
      </c>
      <c r="E3099" t="s">
        <v>464</v>
      </c>
      <c r="F3099" t="s">
        <v>342</v>
      </c>
      <c r="G3099" t="s">
        <v>37</v>
      </c>
      <c r="H3099" t="s">
        <v>424</v>
      </c>
      <c r="I3099">
        <v>5</v>
      </c>
      <c r="J3099">
        <v>1</v>
      </c>
      <c r="K3099">
        <v>6</v>
      </c>
      <c r="L3099" s="8">
        <v>185239</v>
      </c>
      <c r="M3099" s="8">
        <v>185245</v>
      </c>
    </row>
    <row r="3100" spans="1:13" x14ac:dyDescent="0.25">
      <c r="A3100">
        <v>0</v>
      </c>
      <c r="B3100" s="40">
        <f t="shared" ref="B3100:B3163" si="130">DATE(D3100,C3100,1)</f>
        <v>43891</v>
      </c>
      <c r="C3100">
        <v>3</v>
      </c>
      <c r="D3100">
        <f t="shared" ref="D3100:D3163" si="131">VALUE(RIGHT(E3100,4))</f>
        <v>2020</v>
      </c>
      <c r="E3100" t="s">
        <v>464</v>
      </c>
      <c r="F3100" t="s">
        <v>343</v>
      </c>
      <c r="G3100" t="s">
        <v>37</v>
      </c>
      <c r="H3100" t="s">
        <v>423</v>
      </c>
      <c r="I3100" s="8">
        <v>1430</v>
      </c>
      <c r="J3100">
        <v>712</v>
      </c>
      <c r="K3100" s="8">
        <v>2142</v>
      </c>
      <c r="L3100" s="8">
        <v>187066</v>
      </c>
      <c r="M3100" s="8">
        <v>189208</v>
      </c>
    </row>
    <row r="3101" spans="1:13" x14ac:dyDescent="0.25">
      <c r="A3101">
        <v>0</v>
      </c>
      <c r="B3101" s="40">
        <f t="shared" si="130"/>
        <v>43891</v>
      </c>
      <c r="C3101">
        <v>3</v>
      </c>
      <c r="D3101">
        <f t="shared" si="131"/>
        <v>2020</v>
      </c>
      <c r="E3101" t="s">
        <v>464</v>
      </c>
      <c r="F3101" t="s">
        <v>343</v>
      </c>
      <c r="G3101" t="s">
        <v>37</v>
      </c>
      <c r="H3101" t="s">
        <v>424</v>
      </c>
      <c r="I3101">
        <v>1</v>
      </c>
      <c r="J3101">
        <v>0</v>
      </c>
      <c r="K3101">
        <v>1</v>
      </c>
      <c r="L3101" s="8">
        <v>55639</v>
      </c>
      <c r="M3101" s="8">
        <v>55640</v>
      </c>
    </row>
    <row r="3102" spans="1:13" x14ac:dyDescent="0.25">
      <c r="A3102">
        <v>0</v>
      </c>
      <c r="B3102" s="40">
        <f t="shared" si="130"/>
        <v>43891</v>
      </c>
      <c r="C3102">
        <v>3</v>
      </c>
      <c r="D3102">
        <f t="shared" si="131"/>
        <v>2020</v>
      </c>
      <c r="E3102" t="s">
        <v>464</v>
      </c>
      <c r="F3102" t="s">
        <v>344</v>
      </c>
      <c r="G3102" t="s">
        <v>37</v>
      </c>
      <c r="H3102" t="s">
        <v>423</v>
      </c>
      <c r="I3102">
        <v>113</v>
      </c>
      <c r="J3102">
        <v>52</v>
      </c>
      <c r="K3102">
        <v>165</v>
      </c>
      <c r="L3102" s="8">
        <v>31120</v>
      </c>
      <c r="M3102" s="8">
        <v>31285</v>
      </c>
    </row>
    <row r="3103" spans="1:13" x14ac:dyDescent="0.25">
      <c r="A3103">
        <v>0</v>
      </c>
      <c r="B3103" s="40">
        <f t="shared" si="130"/>
        <v>43891</v>
      </c>
      <c r="C3103">
        <v>3</v>
      </c>
      <c r="D3103">
        <f t="shared" si="131"/>
        <v>2020</v>
      </c>
      <c r="E3103" t="s">
        <v>464</v>
      </c>
      <c r="F3103" t="s">
        <v>344</v>
      </c>
      <c r="G3103" t="s">
        <v>37</v>
      </c>
      <c r="H3103" t="s">
        <v>424</v>
      </c>
      <c r="I3103">
        <v>0</v>
      </c>
      <c r="J3103">
        <v>0</v>
      </c>
      <c r="K3103">
        <v>0</v>
      </c>
      <c r="L3103" s="8">
        <v>15221</v>
      </c>
      <c r="M3103" s="8">
        <v>15221</v>
      </c>
    </row>
    <row r="3104" spans="1:13" x14ac:dyDescent="0.25">
      <c r="A3104">
        <v>0</v>
      </c>
      <c r="B3104" s="40">
        <f t="shared" si="130"/>
        <v>43891</v>
      </c>
      <c r="C3104">
        <v>3</v>
      </c>
      <c r="D3104">
        <f t="shared" si="131"/>
        <v>2020</v>
      </c>
      <c r="E3104" t="s">
        <v>464</v>
      </c>
      <c r="F3104" t="s">
        <v>345</v>
      </c>
      <c r="G3104" t="s">
        <v>37</v>
      </c>
      <c r="H3104" t="s">
        <v>423</v>
      </c>
      <c r="I3104">
        <v>58</v>
      </c>
      <c r="J3104">
        <v>43</v>
      </c>
      <c r="K3104">
        <v>101</v>
      </c>
      <c r="L3104" s="8">
        <v>16006</v>
      </c>
      <c r="M3104" s="8">
        <v>16107</v>
      </c>
    </row>
    <row r="3105" spans="1:13" x14ac:dyDescent="0.25">
      <c r="A3105">
        <v>0</v>
      </c>
      <c r="B3105" s="40">
        <f t="shared" si="130"/>
        <v>43891</v>
      </c>
      <c r="C3105">
        <v>3</v>
      </c>
      <c r="D3105">
        <f t="shared" si="131"/>
        <v>2020</v>
      </c>
      <c r="E3105" t="s">
        <v>464</v>
      </c>
      <c r="F3105" t="s">
        <v>345</v>
      </c>
      <c r="G3105" t="s">
        <v>37</v>
      </c>
      <c r="H3105" t="s">
        <v>424</v>
      </c>
      <c r="I3105">
        <v>0</v>
      </c>
      <c r="J3105">
        <v>0</v>
      </c>
      <c r="K3105">
        <v>0</v>
      </c>
      <c r="L3105" s="8">
        <v>8560</v>
      </c>
      <c r="M3105" s="8">
        <v>8560</v>
      </c>
    </row>
    <row r="3106" spans="1:13" x14ac:dyDescent="0.25">
      <c r="A3106">
        <v>0</v>
      </c>
      <c r="B3106" s="40">
        <f t="shared" si="130"/>
        <v>43891</v>
      </c>
      <c r="C3106">
        <v>3</v>
      </c>
      <c r="D3106">
        <f t="shared" si="131"/>
        <v>2020</v>
      </c>
      <c r="E3106" t="s">
        <v>464</v>
      </c>
      <c r="F3106" t="s">
        <v>346</v>
      </c>
      <c r="G3106" t="s">
        <v>37</v>
      </c>
      <c r="H3106" t="s">
        <v>423</v>
      </c>
      <c r="I3106">
        <v>123</v>
      </c>
      <c r="J3106">
        <v>123</v>
      </c>
      <c r="K3106">
        <v>246</v>
      </c>
      <c r="L3106" s="8">
        <v>60871</v>
      </c>
      <c r="M3106" s="8">
        <v>61117</v>
      </c>
    </row>
    <row r="3107" spans="1:13" x14ac:dyDescent="0.25">
      <c r="A3107">
        <v>0</v>
      </c>
      <c r="B3107" s="40">
        <f t="shared" si="130"/>
        <v>43891</v>
      </c>
      <c r="C3107">
        <v>3</v>
      </c>
      <c r="D3107">
        <f t="shared" si="131"/>
        <v>2020</v>
      </c>
      <c r="E3107" t="s">
        <v>464</v>
      </c>
      <c r="F3107" t="s">
        <v>346</v>
      </c>
      <c r="G3107" t="s">
        <v>37</v>
      </c>
      <c r="H3107" t="s">
        <v>424</v>
      </c>
      <c r="I3107">
        <v>0</v>
      </c>
      <c r="J3107">
        <v>0</v>
      </c>
      <c r="K3107">
        <v>0</v>
      </c>
      <c r="L3107" s="8">
        <v>26971</v>
      </c>
      <c r="M3107" s="8">
        <v>26971</v>
      </c>
    </row>
    <row r="3108" spans="1:13" x14ac:dyDescent="0.25">
      <c r="A3108">
        <v>1</v>
      </c>
      <c r="B3108" s="40">
        <f t="shared" si="130"/>
        <v>43891</v>
      </c>
      <c r="C3108">
        <v>3</v>
      </c>
      <c r="D3108">
        <f t="shared" si="131"/>
        <v>2020</v>
      </c>
      <c r="E3108" t="s">
        <v>464</v>
      </c>
      <c r="F3108" t="s">
        <v>53</v>
      </c>
      <c r="G3108" t="s">
        <v>37</v>
      </c>
      <c r="H3108" t="s">
        <v>423</v>
      </c>
      <c r="I3108">
        <v>4</v>
      </c>
      <c r="J3108">
        <v>12</v>
      </c>
      <c r="K3108">
        <v>16</v>
      </c>
      <c r="L3108" s="8">
        <v>8076</v>
      </c>
      <c r="M3108" s="8">
        <v>8092</v>
      </c>
    </row>
    <row r="3109" spans="1:13" x14ac:dyDescent="0.25">
      <c r="A3109">
        <v>1</v>
      </c>
      <c r="B3109" s="40">
        <f t="shared" si="130"/>
        <v>43891</v>
      </c>
      <c r="C3109">
        <v>3</v>
      </c>
      <c r="D3109">
        <f t="shared" si="131"/>
        <v>2020</v>
      </c>
      <c r="E3109" t="s">
        <v>464</v>
      </c>
      <c r="F3109" t="s">
        <v>53</v>
      </c>
      <c r="G3109" t="s">
        <v>37</v>
      </c>
      <c r="H3109" t="s">
        <v>424</v>
      </c>
      <c r="I3109">
        <v>0</v>
      </c>
      <c r="J3109">
        <v>0</v>
      </c>
      <c r="K3109">
        <v>0</v>
      </c>
      <c r="L3109" s="8">
        <v>4848</v>
      </c>
      <c r="M3109" s="8">
        <v>4848</v>
      </c>
    </row>
    <row r="3110" spans="1:13" x14ac:dyDescent="0.25">
      <c r="A3110">
        <v>0</v>
      </c>
      <c r="B3110" s="40">
        <f t="shared" si="130"/>
        <v>43891</v>
      </c>
      <c r="C3110">
        <v>3</v>
      </c>
      <c r="D3110">
        <f t="shared" si="131"/>
        <v>2020</v>
      </c>
      <c r="E3110" t="s">
        <v>464</v>
      </c>
      <c r="F3110" t="s">
        <v>347</v>
      </c>
      <c r="G3110" t="s">
        <v>37</v>
      </c>
      <c r="H3110" t="s">
        <v>423</v>
      </c>
      <c r="I3110">
        <v>194</v>
      </c>
      <c r="J3110">
        <v>141</v>
      </c>
      <c r="K3110">
        <v>335</v>
      </c>
      <c r="L3110" s="8">
        <v>49144</v>
      </c>
      <c r="M3110" s="8">
        <v>49479</v>
      </c>
    </row>
    <row r="3111" spans="1:13" x14ac:dyDescent="0.25">
      <c r="A3111">
        <v>0</v>
      </c>
      <c r="B3111" s="40">
        <f t="shared" si="130"/>
        <v>43891</v>
      </c>
      <c r="C3111">
        <v>3</v>
      </c>
      <c r="D3111">
        <f t="shared" si="131"/>
        <v>2020</v>
      </c>
      <c r="E3111" t="s">
        <v>464</v>
      </c>
      <c r="F3111" t="s">
        <v>347</v>
      </c>
      <c r="G3111" t="s">
        <v>37</v>
      </c>
      <c r="H3111" t="s">
        <v>424</v>
      </c>
      <c r="I3111">
        <v>0</v>
      </c>
      <c r="J3111">
        <v>0</v>
      </c>
      <c r="K3111">
        <v>0</v>
      </c>
      <c r="L3111" s="8">
        <v>21351</v>
      </c>
      <c r="M3111" s="8">
        <v>21351</v>
      </c>
    </row>
    <row r="3112" spans="1:13" x14ac:dyDescent="0.25">
      <c r="A3112">
        <v>0</v>
      </c>
      <c r="B3112" s="40">
        <f t="shared" si="130"/>
        <v>43891</v>
      </c>
      <c r="C3112">
        <v>3</v>
      </c>
      <c r="D3112">
        <f t="shared" si="131"/>
        <v>2020</v>
      </c>
      <c r="E3112" t="s">
        <v>464</v>
      </c>
      <c r="F3112" t="s">
        <v>348</v>
      </c>
      <c r="G3112" t="s">
        <v>37</v>
      </c>
      <c r="H3112" t="s">
        <v>423</v>
      </c>
      <c r="I3112">
        <v>39</v>
      </c>
      <c r="J3112">
        <v>32</v>
      </c>
      <c r="K3112">
        <v>71</v>
      </c>
      <c r="L3112" s="8">
        <v>27139</v>
      </c>
      <c r="M3112" s="8">
        <v>27210</v>
      </c>
    </row>
    <row r="3113" spans="1:13" x14ac:dyDescent="0.25">
      <c r="A3113">
        <v>0</v>
      </c>
      <c r="B3113" s="40">
        <f t="shared" si="130"/>
        <v>43891</v>
      </c>
      <c r="C3113">
        <v>3</v>
      </c>
      <c r="D3113">
        <f t="shared" si="131"/>
        <v>2020</v>
      </c>
      <c r="E3113" t="s">
        <v>464</v>
      </c>
      <c r="F3113" t="s">
        <v>348</v>
      </c>
      <c r="G3113" t="s">
        <v>37</v>
      </c>
      <c r="H3113" t="s">
        <v>424</v>
      </c>
      <c r="I3113">
        <v>0</v>
      </c>
      <c r="J3113">
        <v>0</v>
      </c>
      <c r="K3113">
        <v>0</v>
      </c>
      <c r="L3113" s="8">
        <v>17251</v>
      </c>
      <c r="M3113" s="8">
        <v>17251</v>
      </c>
    </row>
    <row r="3114" spans="1:13" x14ac:dyDescent="0.25">
      <c r="A3114">
        <v>0</v>
      </c>
      <c r="B3114" s="40">
        <f t="shared" si="130"/>
        <v>43891</v>
      </c>
      <c r="C3114">
        <v>3</v>
      </c>
      <c r="D3114">
        <f t="shared" si="131"/>
        <v>2020</v>
      </c>
      <c r="E3114" t="s">
        <v>464</v>
      </c>
      <c r="F3114" t="s">
        <v>349</v>
      </c>
      <c r="G3114" t="s">
        <v>37</v>
      </c>
      <c r="H3114" t="s">
        <v>423</v>
      </c>
      <c r="I3114">
        <v>41</v>
      </c>
      <c r="J3114">
        <v>38</v>
      </c>
      <c r="K3114">
        <v>79</v>
      </c>
      <c r="L3114" s="8">
        <v>16471</v>
      </c>
      <c r="M3114" s="8">
        <v>16550</v>
      </c>
    </row>
    <row r="3115" spans="1:13" x14ac:dyDescent="0.25">
      <c r="A3115">
        <v>0</v>
      </c>
      <c r="B3115" s="40">
        <f t="shared" si="130"/>
        <v>43891</v>
      </c>
      <c r="C3115">
        <v>3</v>
      </c>
      <c r="D3115">
        <f t="shared" si="131"/>
        <v>2020</v>
      </c>
      <c r="E3115" t="s">
        <v>464</v>
      </c>
      <c r="F3115" t="s">
        <v>349</v>
      </c>
      <c r="G3115" t="s">
        <v>37</v>
      </c>
      <c r="H3115" t="s">
        <v>424</v>
      </c>
      <c r="I3115">
        <v>0</v>
      </c>
      <c r="J3115">
        <v>0</v>
      </c>
      <c r="K3115">
        <v>0</v>
      </c>
      <c r="L3115" s="8">
        <v>7992</v>
      </c>
      <c r="M3115" s="8">
        <v>7992</v>
      </c>
    </row>
    <row r="3116" spans="1:13" x14ac:dyDescent="0.25">
      <c r="A3116">
        <v>0</v>
      </c>
      <c r="B3116" s="40">
        <f t="shared" si="130"/>
        <v>43891</v>
      </c>
      <c r="C3116">
        <v>3</v>
      </c>
      <c r="D3116">
        <f t="shared" si="131"/>
        <v>2020</v>
      </c>
      <c r="E3116" t="s">
        <v>464</v>
      </c>
      <c r="F3116" t="s">
        <v>426</v>
      </c>
      <c r="G3116" t="s">
        <v>37</v>
      </c>
      <c r="H3116" t="s">
        <v>423</v>
      </c>
      <c r="I3116">
        <v>7</v>
      </c>
      <c r="J3116">
        <v>7</v>
      </c>
      <c r="K3116">
        <v>14</v>
      </c>
      <c r="L3116" s="8">
        <v>9754</v>
      </c>
      <c r="M3116" s="8">
        <v>9768</v>
      </c>
    </row>
    <row r="3117" spans="1:13" x14ac:dyDescent="0.25">
      <c r="A3117">
        <v>0</v>
      </c>
      <c r="B3117" s="40">
        <f t="shared" si="130"/>
        <v>43891</v>
      </c>
      <c r="C3117">
        <v>3</v>
      </c>
      <c r="D3117">
        <f t="shared" si="131"/>
        <v>2020</v>
      </c>
      <c r="E3117" t="s">
        <v>464</v>
      </c>
      <c r="F3117" t="s">
        <v>426</v>
      </c>
      <c r="G3117" t="s">
        <v>37</v>
      </c>
      <c r="H3117" t="s">
        <v>424</v>
      </c>
      <c r="I3117">
        <v>0</v>
      </c>
      <c r="J3117">
        <v>0</v>
      </c>
      <c r="K3117">
        <v>0</v>
      </c>
      <c r="L3117" s="8">
        <v>6004</v>
      </c>
      <c r="M3117" s="8">
        <v>6004</v>
      </c>
    </row>
    <row r="3118" spans="1:13" x14ac:dyDescent="0.25">
      <c r="A3118">
        <v>0</v>
      </c>
      <c r="B3118" s="40">
        <f t="shared" si="130"/>
        <v>43891</v>
      </c>
      <c r="C3118">
        <v>3</v>
      </c>
      <c r="D3118">
        <f t="shared" si="131"/>
        <v>2020</v>
      </c>
      <c r="E3118" t="s">
        <v>464</v>
      </c>
      <c r="F3118" t="s">
        <v>350</v>
      </c>
      <c r="G3118" t="s">
        <v>37</v>
      </c>
      <c r="H3118" t="s">
        <v>423</v>
      </c>
      <c r="I3118" s="8">
        <v>2596</v>
      </c>
      <c r="J3118" s="8">
        <v>1799</v>
      </c>
      <c r="K3118" s="8">
        <v>4395</v>
      </c>
      <c r="L3118" s="8">
        <v>566750</v>
      </c>
      <c r="M3118" s="8">
        <v>571145</v>
      </c>
    </row>
    <row r="3119" spans="1:13" x14ac:dyDescent="0.25">
      <c r="A3119">
        <v>0</v>
      </c>
      <c r="B3119" s="40">
        <f t="shared" si="130"/>
        <v>43891</v>
      </c>
      <c r="C3119">
        <v>3</v>
      </c>
      <c r="D3119">
        <f t="shared" si="131"/>
        <v>2020</v>
      </c>
      <c r="E3119" t="s">
        <v>464</v>
      </c>
      <c r="F3119" t="s">
        <v>350</v>
      </c>
      <c r="G3119" t="s">
        <v>37</v>
      </c>
      <c r="H3119" t="s">
        <v>424</v>
      </c>
      <c r="I3119">
        <v>0</v>
      </c>
      <c r="J3119">
        <v>0</v>
      </c>
      <c r="K3119">
        <v>0</v>
      </c>
      <c r="L3119" s="8">
        <v>146034</v>
      </c>
      <c r="M3119" s="8">
        <v>146034</v>
      </c>
    </row>
    <row r="3120" spans="1:13" x14ac:dyDescent="0.25">
      <c r="A3120">
        <v>0</v>
      </c>
      <c r="B3120" s="40">
        <f t="shared" si="130"/>
        <v>43891</v>
      </c>
      <c r="C3120">
        <v>3</v>
      </c>
      <c r="D3120">
        <f t="shared" si="131"/>
        <v>2020</v>
      </c>
      <c r="E3120" t="s">
        <v>464</v>
      </c>
      <c r="F3120" t="s">
        <v>41</v>
      </c>
      <c r="G3120" t="s">
        <v>37</v>
      </c>
      <c r="H3120" t="s">
        <v>423</v>
      </c>
      <c r="I3120">
        <v>314</v>
      </c>
      <c r="J3120">
        <v>85</v>
      </c>
      <c r="K3120">
        <v>399</v>
      </c>
      <c r="L3120" s="8">
        <v>14747</v>
      </c>
      <c r="M3120" s="8">
        <v>15146</v>
      </c>
    </row>
    <row r="3121" spans="1:13" x14ac:dyDescent="0.25">
      <c r="A3121">
        <v>0</v>
      </c>
      <c r="B3121" s="40">
        <f t="shared" si="130"/>
        <v>43891</v>
      </c>
      <c r="C3121">
        <v>3</v>
      </c>
      <c r="D3121">
        <f t="shared" si="131"/>
        <v>2020</v>
      </c>
      <c r="E3121" t="s">
        <v>464</v>
      </c>
      <c r="F3121" t="s">
        <v>41</v>
      </c>
      <c r="G3121" t="s">
        <v>37</v>
      </c>
      <c r="H3121" t="s">
        <v>424</v>
      </c>
      <c r="I3121">
        <v>0</v>
      </c>
      <c r="J3121">
        <v>0</v>
      </c>
      <c r="K3121">
        <v>0</v>
      </c>
      <c r="L3121" s="8">
        <v>6104</v>
      </c>
      <c r="M3121" s="8">
        <v>6104</v>
      </c>
    </row>
    <row r="3122" spans="1:13" x14ac:dyDescent="0.25">
      <c r="A3122">
        <v>0</v>
      </c>
      <c r="B3122" s="40">
        <f t="shared" si="130"/>
        <v>43891</v>
      </c>
      <c r="C3122">
        <v>3</v>
      </c>
      <c r="D3122">
        <f t="shared" si="131"/>
        <v>2020</v>
      </c>
      <c r="E3122" t="s">
        <v>464</v>
      </c>
      <c r="F3122" t="s">
        <v>351</v>
      </c>
      <c r="G3122" t="s">
        <v>37</v>
      </c>
      <c r="H3122" t="s">
        <v>423</v>
      </c>
      <c r="I3122">
        <v>440</v>
      </c>
      <c r="J3122">
        <v>241</v>
      </c>
      <c r="K3122">
        <v>681</v>
      </c>
      <c r="L3122" s="8">
        <v>94324</v>
      </c>
      <c r="M3122" s="8">
        <v>95005</v>
      </c>
    </row>
    <row r="3123" spans="1:13" x14ac:dyDescent="0.25">
      <c r="A3123">
        <v>0</v>
      </c>
      <c r="B3123" s="40">
        <f t="shared" si="130"/>
        <v>43891</v>
      </c>
      <c r="C3123">
        <v>3</v>
      </c>
      <c r="D3123">
        <f t="shared" si="131"/>
        <v>2020</v>
      </c>
      <c r="E3123" t="s">
        <v>464</v>
      </c>
      <c r="F3123" t="s">
        <v>351</v>
      </c>
      <c r="G3123" t="s">
        <v>37</v>
      </c>
      <c r="H3123" t="s">
        <v>424</v>
      </c>
      <c r="I3123">
        <v>1</v>
      </c>
      <c r="J3123">
        <v>0</v>
      </c>
      <c r="K3123">
        <v>1</v>
      </c>
      <c r="L3123" s="8">
        <v>33515</v>
      </c>
      <c r="M3123" s="8">
        <v>33516</v>
      </c>
    </row>
    <row r="3124" spans="1:13" x14ac:dyDescent="0.25">
      <c r="A3124">
        <v>0</v>
      </c>
      <c r="B3124" s="40">
        <f t="shared" si="130"/>
        <v>43891</v>
      </c>
      <c r="C3124">
        <v>3</v>
      </c>
      <c r="D3124">
        <f t="shared" si="131"/>
        <v>2020</v>
      </c>
      <c r="E3124" t="s">
        <v>464</v>
      </c>
      <c r="F3124" t="s">
        <v>352</v>
      </c>
      <c r="G3124" t="s">
        <v>37</v>
      </c>
      <c r="H3124" t="s">
        <v>423</v>
      </c>
      <c r="I3124">
        <v>33</v>
      </c>
      <c r="J3124">
        <v>21</v>
      </c>
      <c r="K3124">
        <v>54</v>
      </c>
      <c r="L3124" s="8">
        <v>8909</v>
      </c>
      <c r="M3124" s="8">
        <v>8963</v>
      </c>
    </row>
    <row r="3125" spans="1:13" x14ac:dyDescent="0.25">
      <c r="A3125">
        <v>0</v>
      </c>
      <c r="B3125" s="40">
        <f t="shared" si="130"/>
        <v>43891</v>
      </c>
      <c r="C3125">
        <v>3</v>
      </c>
      <c r="D3125">
        <f t="shared" si="131"/>
        <v>2020</v>
      </c>
      <c r="E3125" t="s">
        <v>464</v>
      </c>
      <c r="F3125" t="s">
        <v>352</v>
      </c>
      <c r="G3125" t="s">
        <v>37</v>
      </c>
      <c r="H3125" t="s">
        <v>424</v>
      </c>
      <c r="I3125">
        <v>0</v>
      </c>
      <c r="J3125">
        <v>0</v>
      </c>
      <c r="K3125">
        <v>0</v>
      </c>
      <c r="L3125" s="8">
        <v>4228</v>
      </c>
      <c r="M3125" s="8">
        <v>4228</v>
      </c>
    </row>
    <row r="3126" spans="1:13" x14ac:dyDescent="0.25">
      <c r="A3126">
        <v>0</v>
      </c>
      <c r="B3126" s="40">
        <f t="shared" si="130"/>
        <v>43891</v>
      </c>
      <c r="C3126">
        <v>3</v>
      </c>
      <c r="D3126">
        <f t="shared" si="131"/>
        <v>2020</v>
      </c>
      <c r="E3126" t="s">
        <v>464</v>
      </c>
      <c r="F3126" t="s">
        <v>146</v>
      </c>
      <c r="G3126" t="s">
        <v>37</v>
      </c>
      <c r="H3126" t="s">
        <v>423</v>
      </c>
      <c r="I3126" s="8">
        <v>4586</v>
      </c>
      <c r="J3126" s="8">
        <v>1886</v>
      </c>
      <c r="K3126" s="8">
        <v>6472</v>
      </c>
      <c r="L3126" s="8">
        <v>549232</v>
      </c>
      <c r="M3126" s="8">
        <v>555704</v>
      </c>
    </row>
    <row r="3127" spans="1:13" x14ac:dyDescent="0.25">
      <c r="A3127">
        <v>0</v>
      </c>
      <c r="B3127" s="40">
        <f t="shared" si="130"/>
        <v>43891</v>
      </c>
      <c r="C3127">
        <v>3</v>
      </c>
      <c r="D3127">
        <f t="shared" si="131"/>
        <v>2020</v>
      </c>
      <c r="E3127" t="s">
        <v>464</v>
      </c>
      <c r="F3127" t="s">
        <v>146</v>
      </c>
      <c r="G3127" t="s">
        <v>37</v>
      </c>
      <c r="H3127" t="s">
        <v>424</v>
      </c>
      <c r="I3127">
        <v>0</v>
      </c>
      <c r="J3127">
        <v>0</v>
      </c>
      <c r="K3127">
        <v>0</v>
      </c>
      <c r="L3127" s="8">
        <v>126858</v>
      </c>
      <c r="M3127" s="8">
        <v>126858</v>
      </c>
    </row>
    <row r="3128" spans="1:13" x14ac:dyDescent="0.25">
      <c r="A3128">
        <v>1</v>
      </c>
      <c r="B3128" s="40">
        <f t="shared" si="130"/>
        <v>43891</v>
      </c>
      <c r="C3128">
        <v>3</v>
      </c>
      <c r="D3128">
        <f t="shared" si="131"/>
        <v>2020</v>
      </c>
      <c r="E3128" t="s">
        <v>464</v>
      </c>
      <c r="F3128" t="s">
        <v>42</v>
      </c>
      <c r="G3128" t="s">
        <v>37</v>
      </c>
      <c r="H3128" t="s">
        <v>423</v>
      </c>
      <c r="I3128">
        <v>763</v>
      </c>
      <c r="J3128">
        <v>521</v>
      </c>
      <c r="K3128" s="8">
        <v>1284</v>
      </c>
      <c r="L3128" s="8">
        <v>326262</v>
      </c>
      <c r="M3128" s="8">
        <v>327546</v>
      </c>
    </row>
    <row r="3129" spans="1:13" x14ac:dyDescent="0.25">
      <c r="A3129">
        <v>1</v>
      </c>
      <c r="B3129" s="40">
        <f t="shared" si="130"/>
        <v>43891</v>
      </c>
      <c r="C3129">
        <v>3</v>
      </c>
      <c r="D3129">
        <f t="shared" si="131"/>
        <v>2020</v>
      </c>
      <c r="E3129" t="s">
        <v>464</v>
      </c>
      <c r="F3129" t="s">
        <v>42</v>
      </c>
      <c r="G3129" t="s">
        <v>37</v>
      </c>
      <c r="H3129" t="s">
        <v>424</v>
      </c>
      <c r="I3129">
        <v>1</v>
      </c>
      <c r="J3129">
        <v>0</v>
      </c>
      <c r="K3129">
        <v>1</v>
      </c>
      <c r="L3129" s="8">
        <v>100561</v>
      </c>
      <c r="M3129" s="8">
        <v>100562</v>
      </c>
    </row>
    <row r="3130" spans="1:13" x14ac:dyDescent="0.25">
      <c r="A3130">
        <v>1</v>
      </c>
      <c r="B3130" s="40">
        <f t="shared" si="130"/>
        <v>43891</v>
      </c>
      <c r="C3130">
        <v>3</v>
      </c>
      <c r="D3130">
        <f t="shared" si="131"/>
        <v>2020</v>
      </c>
      <c r="E3130" t="s">
        <v>464</v>
      </c>
      <c r="F3130" t="s">
        <v>353</v>
      </c>
      <c r="G3130" t="s">
        <v>37</v>
      </c>
      <c r="H3130" t="s">
        <v>423</v>
      </c>
      <c r="I3130">
        <v>35</v>
      </c>
      <c r="J3130">
        <v>34</v>
      </c>
      <c r="K3130">
        <v>69</v>
      </c>
      <c r="L3130" s="8">
        <v>32116</v>
      </c>
      <c r="M3130" s="8">
        <v>32185</v>
      </c>
    </row>
    <row r="3131" spans="1:13" x14ac:dyDescent="0.25">
      <c r="A3131">
        <v>1</v>
      </c>
      <c r="B3131" s="40">
        <f t="shared" si="130"/>
        <v>43891</v>
      </c>
      <c r="C3131">
        <v>3</v>
      </c>
      <c r="D3131">
        <f t="shared" si="131"/>
        <v>2020</v>
      </c>
      <c r="E3131" t="s">
        <v>464</v>
      </c>
      <c r="F3131" t="s">
        <v>353</v>
      </c>
      <c r="G3131" t="s">
        <v>37</v>
      </c>
      <c r="H3131" t="s">
        <v>424</v>
      </c>
      <c r="I3131">
        <v>0</v>
      </c>
      <c r="J3131">
        <v>0</v>
      </c>
      <c r="K3131">
        <v>0</v>
      </c>
      <c r="L3131" s="8">
        <v>19366</v>
      </c>
      <c r="M3131" s="8">
        <v>19366</v>
      </c>
    </row>
    <row r="3132" spans="1:13" x14ac:dyDescent="0.25">
      <c r="A3132">
        <v>0</v>
      </c>
      <c r="B3132" s="40">
        <f t="shared" si="130"/>
        <v>43891</v>
      </c>
      <c r="C3132">
        <v>3</v>
      </c>
      <c r="D3132">
        <f t="shared" si="131"/>
        <v>2020</v>
      </c>
      <c r="E3132" t="s">
        <v>464</v>
      </c>
      <c r="F3132" t="s">
        <v>354</v>
      </c>
      <c r="G3132" t="s">
        <v>37</v>
      </c>
      <c r="H3132" t="s">
        <v>423</v>
      </c>
      <c r="I3132" s="8">
        <v>1251</v>
      </c>
      <c r="J3132">
        <v>784</v>
      </c>
      <c r="K3132" s="8">
        <v>2035</v>
      </c>
      <c r="L3132" s="8">
        <v>203444</v>
      </c>
      <c r="M3132" s="8">
        <v>205479</v>
      </c>
    </row>
    <row r="3133" spans="1:13" x14ac:dyDescent="0.25">
      <c r="A3133">
        <v>0</v>
      </c>
      <c r="B3133" s="40">
        <f t="shared" si="130"/>
        <v>43891</v>
      </c>
      <c r="C3133">
        <v>3</v>
      </c>
      <c r="D3133">
        <f t="shared" si="131"/>
        <v>2020</v>
      </c>
      <c r="E3133" t="s">
        <v>464</v>
      </c>
      <c r="F3133" t="s">
        <v>354</v>
      </c>
      <c r="G3133" t="s">
        <v>37</v>
      </c>
      <c r="H3133" t="s">
        <v>424</v>
      </c>
      <c r="I3133">
        <v>0</v>
      </c>
      <c r="J3133">
        <v>0</v>
      </c>
      <c r="K3133">
        <v>0</v>
      </c>
      <c r="L3133" s="8">
        <v>57161</v>
      </c>
      <c r="M3133" s="8">
        <v>57161</v>
      </c>
    </row>
    <row r="3134" spans="1:13" x14ac:dyDescent="0.25">
      <c r="A3134">
        <v>0</v>
      </c>
      <c r="B3134" s="40">
        <f t="shared" si="130"/>
        <v>43891</v>
      </c>
      <c r="C3134">
        <v>3</v>
      </c>
      <c r="D3134">
        <f t="shared" si="131"/>
        <v>2020</v>
      </c>
      <c r="E3134" t="s">
        <v>464</v>
      </c>
      <c r="F3134" t="s">
        <v>355</v>
      </c>
      <c r="G3134" t="s">
        <v>37</v>
      </c>
      <c r="H3134" t="s">
        <v>423</v>
      </c>
      <c r="I3134">
        <v>5</v>
      </c>
      <c r="J3134">
        <v>6</v>
      </c>
      <c r="K3134">
        <v>11</v>
      </c>
      <c r="L3134" s="8">
        <v>3112</v>
      </c>
      <c r="M3134" s="8">
        <v>3123</v>
      </c>
    </row>
    <row r="3135" spans="1:13" x14ac:dyDescent="0.25">
      <c r="A3135">
        <v>0</v>
      </c>
      <c r="B3135" s="40">
        <f t="shared" si="130"/>
        <v>43891</v>
      </c>
      <c r="C3135">
        <v>3</v>
      </c>
      <c r="D3135">
        <f t="shared" si="131"/>
        <v>2020</v>
      </c>
      <c r="E3135" t="s">
        <v>464</v>
      </c>
      <c r="F3135" t="s">
        <v>355</v>
      </c>
      <c r="G3135" t="s">
        <v>37</v>
      </c>
      <c r="H3135" t="s">
        <v>424</v>
      </c>
      <c r="I3135">
        <v>0</v>
      </c>
      <c r="J3135">
        <v>0</v>
      </c>
      <c r="K3135">
        <v>0</v>
      </c>
      <c r="L3135" s="8">
        <v>1815</v>
      </c>
      <c r="M3135" s="8">
        <v>1815</v>
      </c>
    </row>
    <row r="3136" spans="1:13" x14ac:dyDescent="0.25">
      <c r="A3136">
        <v>0</v>
      </c>
      <c r="B3136" s="40">
        <f t="shared" si="130"/>
        <v>43891</v>
      </c>
      <c r="C3136">
        <v>3</v>
      </c>
      <c r="D3136">
        <f t="shared" si="131"/>
        <v>2020</v>
      </c>
      <c r="E3136" t="s">
        <v>464</v>
      </c>
      <c r="F3136" t="s">
        <v>59</v>
      </c>
      <c r="G3136" t="s">
        <v>37</v>
      </c>
      <c r="H3136" t="s">
        <v>423</v>
      </c>
      <c r="I3136">
        <v>77</v>
      </c>
      <c r="J3136">
        <v>58</v>
      </c>
      <c r="K3136">
        <v>135</v>
      </c>
      <c r="L3136" s="8">
        <v>37044</v>
      </c>
      <c r="M3136" s="8">
        <v>37179</v>
      </c>
    </row>
    <row r="3137" spans="1:13" x14ac:dyDescent="0.25">
      <c r="A3137">
        <v>0</v>
      </c>
      <c r="B3137" s="40">
        <f t="shared" si="130"/>
        <v>43891</v>
      </c>
      <c r="C3137">
        <v>3</v>
      </c>
      <c r="D3137">
        <f t="shared" si="131"/>
        <v>2020</v>
      </c>
      <c r="E3137" t="s">
        <v>464</v>
      </c>
      <c r="F3137" t="s">
        <v>59</v>
      </c>
      <c r="G3137" t="s">
        <v>37</v>
      </c>
      <c r="H3137" t="s">
        <v>424</v>
      </c>
      <c r="I3137">
        <v>0</v>
      </c>
      <c r="J3137">
        <v>0</v>
      </c>
      <c r="K3137">
        <v>0</v>
      </c>
      <c r="L3137" s="8">
        <v>13991</v>
      </c>
      <c r="M3137" s="8">
        <v>13991</v>
      </c>
    </row>
    <row r="3138" spans="1:13" x14ac:dyDescent="0.25">
      <c r="A3138">
        <v>0</v>
      </c>
      <c r="B3138" s="40">
        <f t="shared" si="130"/>
        <v>43891</v>
      </c>
      <c r="C3138">
        <v>3</v>
      </c>
      <c r="D3138">
        <f t="shared" si="131"/>
        <v>2020</v>
      </c>
      <c r="E3138" t="s">
        <v>464</v>
      </c>
      <c r="F3138" t="s">
        <v>356</v>
      </c>
      <c r="G3138" t="s">
        <v>37</v>
      </c>
      <c r="H3138" t="s">
        <v>423</v>
      </c>
      <c r="I3138" s="8">
        <v>1130</v>
      </c>
      <c r="J3138">
        <v>512</v>
      </c>
      <c r="K3138" s="8">
        <v>1642</v>
      </c>
      <c r="L3138" s="8">
        <v>154010</v>
      </c>
      <c r="M3138" s="8">
        <v>155652</v>
      </c>
    </row>
    <row r="3139" spans="1:13" x14ac:dyDescent="0.25">
      <c r="A3139">
        <v>0</v>
      </c>
      <c r="B3139" s="40">
        <f t="shared" si="130"/>
        <v>43891</v>
      </c>
      <c r="C3139">
        <v>3</v>
      </c>
      <c r="D3139">
        <f t="shared" si="131"/>
        <v>2020</v>
      </c>
      <c r="E3139" t="s">
        <v>464</v>
      </c>
      <c r="F3139" t="s">
        <v>356</v>
      </c>
      <c r="G3139" t="s">
        <v>37</v>
      </c>
      <c r="H3139" t="s">
        <v>424</v>
      </c>
      <c r="I3139">
        <v>3</v>
      </c>
      <c r="J3139">
        <v>0</v>
      </c>
      <c r="K3139">
        <v>3</v>
      </c>
      <c r="L3139" s="8">
        <v>44020</v>
      </c>
      <c r="M3139" s="8">
        <v>44023</v>
      </c>
    </row>
    <row r="3140" spans="1:13" x14ac:dyDescent="0.25">
      <c r="A3140">
        <v>1</v>
      </c>
      <c r="B3140" s="40">
        <f t="shared" si="130"/>
        <v>43891</v>
      </c>
      <c r="C3140">
        <v>3</v>
      </c>
      <c r="D3140">
        <f t="shared" si="131"/>
        <v>2020</v>
      </c>
      <c r="E3140" t="s">
        <v>464</v>
      </c>
      <c r="F3140" t="s">
        <v>357</v>
      </c>
      <c r="G3140" t="s">
        <v>37</v>
      </c>
      <c r="H3140" t="s">
        <v>423</v>
      </c>
      <c r="I3140">
        <v>45</v>
      </c>
      <c r="J3140">
        <v>49</v>
      </c>
      <c r="K3140">
        <v>94</v>
      </c>
      <c r="L3140" s="8">
        <v>23017</v>
      </c>
      <c r="M3140" s="8">
        <v>23111</v>
      </c>
    </row>
    <row r="3141" spans="1:13" x14ac:dyDescent="0.25">
      <c r="A3141">
        <v>1</v>
      </c>
      <c r="B3141" s="40">
        <f t="shared" si="130"/>
        <v>43891</v>
      </c>
      <c r="C3141">
        <v>3</v>
      </c>
      <c r="D3141">
        <f t="shared" si="131"/>
        <v>2020</v>
      </c>
      <c r="E3141" t="s">
        <v>464</v>
      </c>
      <c r="F3141" t="s">
        <v>357</v>
      </c>
      <c r="G3141" t="s">
        <v>37</v>
      </c>
      <c r="H3141" t="s">
        <v>424</v>
      </c>
      <c r="I3141">
        <v>0</v>
      </c>
      <c r="J3141">
        <v>0</v>
      </c>
      <c r="K3141">
        <v>0</v>
      </c>
      <c r="L3141" s="8">
        <v>8777</v>
      </c>
      <c r="M3141" s="8">
        <v>8777</v>
      </c>
    </row>
    <row r="3142" spans="1:13" x14ac:dyDescent="0.25">
      <c r="A3142">
        <v>0</v>
      </c>
      <c r="B3142" s="40">
        <f t="shared" si="130"/>
        <v>43891</v>
      </c>
      <c r="C3142">
        <v>3</v>
      </c>
      <c r="D3142">
        <f t="shared" si="131"/>
        <v>2020</v>
      </c>
      <c r="E3142" t="s">
        <v>464</v>
      </c>
      <c r="F3142" t="s">
        <v>56</v>
      </c>
      <c r="G3142" t="s">
        <v>37</v>
      </c>
      <c r="H3142" t="s">
        <v>423</v>
      </c>
      <c r="I3142">
        <v>147</v>
      </c>
      <c r="J3142">
        <v>124</v>
      </c>
      <c r="K3142">
        <v>271</v>
      </c>
      <c r="L3142" s="8">
        <v>169732</v>
      </c>
      <c r="M3142" s="8">
        <v>170003</v>
      </c>
    </row>
    <row r="3143" spans="1:13" x14ac:dyDescent="0.25">
      <c r="A3143">
        <v>0</v>
      </c>
      <c r="B3143" s="40">
        <f t="shared" si="130"/>
        <v>43891</v>
      </c>
      <c r="C3143">
        <v>3</v>
      </c>
      <c r="D3143">
        <f t="shared" si="131"/>
        <v>2020</v>
      </c>
      <c r="E3143" t="s">
        <v>464</v>
      </c>
      <c r="F3143" t="s">
        <v>56</v>
      </c>
      <c r="G3143" t="s">
        <v>37</v>
      </c>
      <c r="H3143" t="s">
        <v>424</v>
      </c>
      <c r="I3143">
        <v>0</v>
      </c>
      <c r="J3143">
        <v>0</v>
      </c>
      <c r="K3143">
        <v>0</v>
      </c>
      <c r="L3143" s="8">
        <v>61603</v>
      </c>
      <c r="M3143" s="8">
        <v>61603</v>
      </c>
    </row>
    <row r="3144" spans="1:13" x14ac:dyDescent="0.25">
      <c r="A3144">
        <v>0</v>
      </c>
      <c r="B3144" s="40">
        <f t="shared" si="130"/>
        <v>43922</v>
      </c>
      <c r="C3144">
        <v>4</v>
      </c>
      <c r="D3144">
        <f t="shared" si="131"/>
        <v>2020</v>
      </c>
      <c r="E3144" t="s">
        <v>465</v>
      </c>
      <c r="F3144" t="s">
        <v>422</v>
      </c>
      <c r="G3144" t="s">
        <v>37</v>
      </c>
      <c r="H3144" t="s">
        <v>423</v>
      </c>
      <c r="I3144">
        <v>0</v>
      </c>
      <c r="J3144">
        <v>0</v>
      </c>
      <c r="K3144">
        <v>0</v>
      </c>
      <c r="L3144">
        <v>2</v>
      </c>
      <c r="M3144">
        <v>2</v>
      </c>
    </row>
    <row r="3145" spans="1:13" x14ac:dyDescent="0.25">
      <c r="A3145">
        <v>1</v>
      </c>
      <c r="B3145" s="40">
        <f t="shared" si="130"/>
        <v>43922</v>
      </c>
      <c r="C3145">
        <v>4</v>
      </c>
      <c r="D3145">
        <f t="shared" si="131"/>
        <v>2020</v>
      </c>
      <c r="E3145" t="s">
        <v>465</v>
      </c>
      <c r="F3145" t="s">
        <v>331</v>
      </c>
      <c r="G3145" t="s">
        <v>37</v>
      </c>
      <c r="H3145" t="s">
        <v>423</v>
      </c>
      <c r="I3145">
        <v>8</v>
      </c>
      <c r="J3145">
        <v>7</v>
      </c>
      <c r="K3145">
        <v>15</v>
      </c>
      <c r="L3145" s="8">
        <v>13026</v>
      </c>
      <c r="M3145" s="8">
        <v>13041</v>
      </c>
    </row>
    <row r="3146" spans="1:13" x14ac:dyDescent="0.25">
      <c r="A3146">
        <v>1</v>
      </c>
      <c r="B3146" s="40">
        <f t="shared" si="130"/>
        <v>43922</v>
      </c>
      <c r="C3146">
        <v>4</v>
      </c>
      <c r="D3146">
        <f t="shared" si="131"/>
        <v>2020</v>
      </c>
      <c r="E3146" t="s">
        <v>465</v>
      </c>
      <c r="F3146" t="s">
        <v>331</v>
      </c>
      <c r="G3146" t="s">
        <v>37</v>
      </c>
      <c r="H3146" t="s">
        <v>424</v>
      </c>
      <c r="I3146">
        <v>0</v>
      </c>
      <c r="J3146">
        <v>0</v>
      </c>
      <c r="K3146">
        <v>0</v>
      </c>
      <c r="L3146" s="8">
        <v>5388</v>
      </c>
      <c r="M3146" s="8">
        <v>5388</v>
      </c>
    </row>
    <row r="3147" spans="1:13" x14ac:dyDescent="0.25">
      <c r="A3147">
        <v>1</v>
      </c>
      <c r="B3147" s="40">
        <f t="shared" si="130"/>
        <v>43922</v>
      </c>
      <c r="C3147">
        <v>4</v>
      </c>
      <c r="D3147">
        <f t="shared" si="131"/>
        <v>2020</v>
      </c>
      <c r="E3147" t="s">
        <v>465</v>
      </c>
      <c r="F3147" t="s">
        <v>332</v>
      </c>
      <c r="G3147" t="s">
        <v>37</v>
      </c>
      <c r="H3147" t="s">
        <v>423</v>
      </c>
      <c r="I3147">
        <v>16</v>
      </c>
      <c r="J3147">
        <v>13</v>
      </c>
      <c r="K3147">
        <v>29</v>
      </c>
      <c r="L3147" s="8">
        <v>12831</v>
      </c>
      <c r="M3147" s="8">
        <v>12860</v>
      </c>
    </row>
    <row r="3148" spans="1:13" x14ac:dyDescent="0.25">
      <c r="A3148">
        <v>1</v>
      </c>
      <c r="B3148" s="40">
        <f t="shared" si="130"/>
        <v>43922</v>
      </c>
      <c r="C3148">
        <v>4</v>
      </c>
      <c r="D3148">
        <f t="shared" si="131"/>
        <v>2020</v>
      </c>
      <c r="E3148" t="s">
        <v>465</v>
      </c>
      <c r="F3148" t="s">
        <v>332</v>
      </c>
      <c r="G3148" t="s">
        <v>37</v>
      </c>
      <c r="H3148" t="s">
        <v>424</v>
      </c>
      <c r="I3148">
        <v>0</v>
      </c>
      <c r="J3148">
        <v>0</v>
      </c>
      <c r="K3148">
        <v>0</v>
      </c>
      <c r="L3148" s="8">
        <v>6831</v>
      </c>
      <c r="M3148" s="8">
        <v>6831</v>
      </c>
    </row>
    <row r="3149" spans="1:13" x14ac:dyDescent="0.25">
      <c r="A3149">
        <v>0</v>
      </c>
      <c r="B3149" s="40">
        <f t="shared" si="130"/>
        <v>43922</v>
      </c>
      <c r="C3149">
        <v>4</v>
      </c>
      <c r="D3149">
        <f t="shared" si="131"/>
        <v>2020</v>
      </c>
      <c r="E3149" t="s">
        <v>465</v>
      </c>
      <c r="F3149" t="s">
        <v>333</v>
      </c>
      <c r="G3149" t="s">
        <v>37</v>
      </c>
      <c r="H3149" t="s">
        <v>423</v>
      </c>
      <c r="I3149">
        <v>372</v>
      </c>
      <c r="J3149">
        <v>319</v>
      </c>
      <c r="K3149">
        <v>691</v>
      </c>
      <c r="L3149" s="8">
        <v>137407</v>
      </c>
      <c r="M3149" s="8">
        <v>138098</v>
      </c>
    </row>
    <row r="3150" spans="1:13" x14ac:dyDescent="0.25">
      <c r="A3150">
        <v>0</v>
      </c>
      <c r="B3150" s="40">
        <f t="shared" si="130"/>
        <v>43922</v>
      </c>
      <c r="C3150">
        <v>4</v>
      </c>
      <c r="D3150">
        <f t="shared" si="131"/>
        <v>2020</v>
      </c>
      <c r="E3150" t="s">
        <v>465</v>
      </c>
      <c r="F3150" t="s">
        <v>333</v>
      </c>
      <c r="G3150" t="s">
        <v>37</v>
      </c>
      <c r="H3150" t="s">
        <v>424</v>
      </c>
      <c r="I3150">
        <v>0</v>
      </c>
      <c r="J3150">
        <v>0</v>
      </c>
      <c r="K3150">
        <v>0</v>
      </c>
      <c r="L3150" s="8">
        <v>43567</v>
      </c>
      <c r="M3150" s="8">
        <v>43567</v>
      </c>
    </row>
    <row r="3151" spans="1:13" x14ac:dyDescent="0.25">
      <c r="A3151">
        <v>0</v>
      </c>
      <c r="B3151" s="40">
        <f t="shared" si="130"/>
        <v>43922</v>
      </c>
      <c r="C3151">
        <v>4</v>
      </c>
      <c r="D3151">
        <f t="shared" si="131"/>
        <v>2020</v>
      </c>
      <c r="E3151" t="s">
        <v>465</v>
      </c>
      <c r="F3151" t="s">
        <v>119</v>
      </c>
      <c r="G3151" t="s">
        <v>37</v>
      </c>
      <c r="H3151" t="s">
        <v>423</v>
      </c>
      <c r="I3151">
        <v>240</v>
      </c>
      <c r="J3151">
        <v>88</v>
      </c>
      <c r="K3151">
        <v>328</v>
      </c>
      <c r="L3151" s="8">
        <v>55693</v>
      </c>
      <c r="M3151" s="8">
        <v>56021</v>
      </c>
    </row>
    <row r="3152" spans="1:13" x14ac:dyDescent="0.25">
      <c r="A3152">
        <v>0</v>
      </c>
      <c r="B3152" s="40">
        <f t="shared" si="130"/>
        <v>43922</v>
      </c>
      <c r="C3152">
        <v>4</v>
      </c>
      <c r="D3152">
        <f t="shared" si="131"/>
        <v>2020</v>
      </c>
      <c r="E3152" t="s">
        <v>465</v>
      </c>
      <c r="F3152" t="s">
        <v>119</v>
      </c>
      <c r="G3152" t="s">
        <v>37</v>
      </c>
      <c r="H3152" t="s">
        <v>424</v>
      </c>
      <c r="I3152">
        <v>0</v>
      </c>
      <c r="J3152">
        <v>0</v>
      </c>
      <c r="K3152">
        <v>0</v>
      </c>
      <c r="L3152" s="8">
        <v>23106</v>
      </c>
      <c r="M3152" s="8">
        <v>23106</v>
      </c>
    </row>
    <row r="3153" spans="1:13" x14ac:dyDescent="0.25">
      <c r="A3153">
        <v>0</v>
      </c>
      <c r="B3153" s="40">
        <f t="shared" si="130"/>
        <v>43922</v>
      </c>
      <c r="C3153">
        <v>4</v>
      </c>
      <c r="D3153">
        <f t="shared" si="131"/>
        <v>2020</v>
      </c>
      <c r="E3153" t="s">
        <v>465</v>
      </c>
      <c r="F3153" t="s">
        <v>334</v>
      </c>
      <c r="G3153" t="s">
        <v>37</v>
      </c>
      <c r="H3153" t="s">
        <v>423</v>
      </c>
      <c r="I3153">
        <v>244</v>
      </c>
      <c r="J3153">
        <v>173</v>
      </c>
      <c r="K3153">
        <v>417</v>
      </c>
      <c r="L3153" s="8">
        <v>51553</v>
      </c>
      <c r="M3153" s="8">
        <v>51970</v>
      </c>
    </row>
    <row r="3154" spans="1:13" x14ac:dyDescent="0.25">
      <c r="A3154">
        <v>0</v>
      </c>
      <c r="B3154" s="40">
        <f t="shared" si="130"/>
        <v>43922</v>
      </c>
      <c r="C3154">
        <v>4</v>
      </c>
      <c r="D3154">
        <f t="shared" si="131"/>
        <v>2020</v>
      </c>
      <c r="E3154" t="s">
        <v>465</v>
      </c>
      <c r="F3154" t="s">
        <v>334</v>
      </c>
      <c r="G3154" t="s">
        <v>37</v>
      </c>
      <c r="H3154" t="s">
        <v>424</v>
      </c>
      <c r="I3154">
        <v>1</v>
      </c>
      <c r="J3154">
        <v>0</v>
      </c>
      <c r="K3154">
        <v>1</v>
      </c>
      <c r="L3154" s="8">
        <v>22296</v>
      </c>
      <c r="M3154" s="8">
        <v>22297</v>
      </c>
    </row>
    <row r="3155" spans="1:13" x14ac:dyDescent="0.25">
      <c r="A3155">
        <v>0</v>
      </c>
      <c r="B3155" s="40">
        <f t="shared" si="130"/>
        <v>43922</v>
      </c>
      <c r="C3155">
        <v>4</v>
      </c>
      <c r="D3155">
        <f t="shared" si="131"/>
        <v>2020</v>
      </c>
      <c r="E3155" t="s">
        <v>465</v>
      </c>
      <c r="F3155" t="s">
        <v>335</v>
      </c>
      <c r="G3155" t="s">
        <v>37</v>
      </c>
      <c r="H3155" t="s">
        <v>423</v>
      </c>
      <c r="I3155" s="8">
        <v>2134</v>
      </c>
      <c r="J3155" s="8">
        <v>1090</v>
      </c>
      <c r="K3155" s="8">
        <v>3224</v>
      </c>
      <c r="L3155" s="8">
        <v>324663</v>
      </c>
      <c r="M3155" s="8">
        <v>327887</v>
      </c>
    </row>
    <row r="3156" spans="1:13" x14ac:dyDescent="0.25">
      <c r="A3156">
        <v>0</v>
      </c>
      <c r="B3156" s="40">
        <f t="shared" si="130"/>
        <v>43922</v>
      </c>
      <c r="C3156">
        <v>4</v>
      </c>
      <c r="D3156">
        <f t="shared" si="131"/>
        <v>2020</v>
      </c>
      <c r="E3156" t="s">
        <v>465</v>
      </c>
      <c r="F3156" t="s">
        <v>335</v>
      </c>
      <c r="G3156" t="s">
        <v>37</v>
      </c>
      <c r="H3156" t="s">
        <v>424</v>
      </c>
      <c r="I3156">
        <v>0</v>
      </c>
      <c r="J3156">
        <v>0</v>
      </c>
      <c r="K3156">
        <v>0</v>
      </c>
      <c r="L3156" s="8">
        <v>83718</v>
      </c>
      <c r="M3156" s="8">
        <v>83718</v>
      </c>
    </row>
    <row r="3157" spans="1:13" x14ac:dyDescent="0.25">
      <c r="A3157">
        <v>0</v>
      </c>
      <c r="B3157" s="40">
        <f t="shared" si="130"/>
        <v>43922</v>
      </c>
      <c r="C3157">
        <v>4</v>
      </c>
      <c r="D3157">
        <f t="shared" si="131"/>
        <v>2020</v>
      </c>
      <c r="E3157" t="s">
        <v>465</v>
      </c>
      <c r="F3157" t="s">
        <v>44</v>
      </c>
      <c r="G3157" t="s">
        <v>37</v>
      </c>
      <c r="H3157" t="s">
        <v>423</v>
      </c>
      <c r="I3157">
        <v>4</v>
      </c>
      <c r="J3157">
        <v>3</v>
      </c>
      <c r="K3157">
        <v>7</v>
      </c>
      <c r="L3157" s="8">
        <v>2462</v>
      </c>
      <c r="M3157" s="8">
        <v>2469</v>
      </c>
    </row>
    <row r="3158" spans="1:13" x14ac:dyDescent="0.25">
      <c r="A3158">
        <v>0</v>
      </c>
      <c r="B3158" s="40">
        <f t="shared" si="130"/>
        <v>43922</v>
      </c>
      <c r="C3158">
        <v>4</v>
      </c>
      <c r="D3158">
        <f t="shared" si="131"/>
        <v>2020</v>
      </c>
      <c r="E3158" t="s">
        <v>465</v>
      </c>
      <c r="F3158" t="s">
        <v>44</v>
      </c>
      <c r="G3158" t="s">
        <v>37</v>
      </c>
      <c r="H3158" t="s">
        <v>424</v>
      </c>
      <c r="I3158">
        <v>0</v>
      </c>
      <c r="J3158">
        <v>0</v>
      </c>
      <c r="K3158">
        <v>0</v>
      </c>
      <c r="L3158" s="8">
        <v>1607</v>
      </c>
      <c r="M3158" s="8">
        <v>1607</v>
      </c>
    </row>
    <row r="3159" spans="1:13" x14ac:dyDescent="0.25">
      <c r="A3159">
        <v>0</v>
      </c>
      <c r="B3159" s="40">
        <f t="shared" si="130"/>
        <v>43922</v>
      </c>
      <c r="C3159">
        <v>4</v>
      </c>
      <c r="D3159">
        <f t="shared" si="131"/>
        <v>2020</v>
      </c>
      <c r="E3159" t="s">
        <v>465</v>
      </c>
      <c r="F3159" t="s">
        <v>336</v>
      </c>
      <c r="G3159" t="s">
        <v>37</v>
      </c>
      <c r="H3159" t="s">
        <v>423</v>
      </c>
      <c r="I3159">
        <v>149</v>
      </c>
      <c r="J3159">
        <v>126</v>
      </c>
      <c r="K3159">
        <v>275</v>
      </c>
      <c r="L3159" s="8">
        <v>74039</v>
      </c>
      <c r="M3159" s="8">
        <v>74314</v>
      </c>
    </row>
    <row r="3160" spans="1:13" x14ac:dyDescent="0.25">
      <c r="A3160">
        <v>0</v>
      </c>
      <c r="B3160" s="40">
        <f t="shared" si="130"/>
        <v>43922</v>
      </c>
      <c r="C3160">
        <v>4</v>
      </c>
      <c r="D3160">
        <f t="shared" si="131"/>
        <v>2020</v>
      </c>
      <c r="E3160" t="s">
        <v>465</v>
      </c>
      <c r="F3160" t="s">
        <v>336</v>
      </c>
      <c r="G3160" t="s">
        <v>37</v>
      </c>
      <c r="H3160" t="s">
        <v>424</v>
      </c>
      <c r="I3160">
        <v>0</v>
      </c>
      <c r="J3160">
        <v>0</v>
      </c>
      <c r="K3160">
        <v>0</v>
      </c>
      <c r="L3160" s="8">
        <v>29548</v>
      </c>
      <c r="M3160" s="8">
        <v>29548</v>
      </c>
    </row>
    <row r="3161" spans="1:13" x14ac:dyDescent="0.25">
      <c r="A3161">
        <v>0</v>
      </c>
      <c r="B3161" s="40">
        <f t="shared" si="130"/>
        <v>43922</v>
      </c>
      <c r="C3161">
        <v>4</v>
      </c>
      <c r="D3161">
        <f t="shared" si="131"/>
        <v>2020</v>
      </c>
      <c r="E3161" t="s">
        <v>465</v>
      </c>
      <c r="F3161" t="s">
        <v>125</v>
      </c>
      <c r="G3161" t="s">
        <v>37</v>
      </c>
      <c r="H3161" t="s">
        <v>423</v>
      </c>
      <c r="I3161">
        <v>73</v>
      </c>
      <c r="J3161">
        <v>41</v>
      </c>
      <c r="K3161">
        <v>114</v>
      </c>
      <c r="L3161" s="8">
        <v>28691</v>
      </c>
      <c r="M3161" s="8">
        <v>28805</v>
      </c>
    </row>
    <row r="3162" spans="1:13" x14ac:dyDescent="0.25">
      <c r="A3162">
        <v>0</v>
      </c>
      <c r="B3162" s="40">
        <f t="shared" si="130"/>
        <v>43922</v>
      </c>
      <c r="C3162">
        <v>4</v>
      </c>
      <c r="D3162">
        <f t="shared" si="131"/>
        <v>2020</v>
      </c>
      <c r="E3162" t="s">
        <v>465</v>
      </c>
      <c r="F3162" t="s">
        <v>125</v>
      </c>
      <c r="G3162" t="s">
        <v>37</v>
      </c>
      <c r="H3162" t="s">
        <v>424</v>
      </c>
      <c r="I3162">
        <v>0</v>
      </c>
      <c r="J3162">
        <v>0</v>
      </c>
      <c r="K3162">
        <v>0</v>
      </c>
      <c r="L3162" s="8">
        <v>12633</v>
      </c>
      <c r="M3162" s="8">
        <v>12633</v>
      </c>
    </row>
    <row r="3163" spans="1:13" x14ac:dyDescent="0.25">
      <c r="A3163">
        <v>1</v>
      </c>
      <c r="B3163" s="40">
        <f t="shared" si="130"/>
        <v>43922</v>
      </c>
      <c r="C3163">
        <v>4</v>
      </c>
      <c r="D3163">
        <f t="shared" si="131"/>
        <v>2020</v>
      </c>
      <c r="E3163" t="s">
        <v>465</v>
      </c>
      <c r="F3163" t="s">
        <v>337</v>
      </c>
      <c r="G3163" t="s">
        <v>37</v>
      </c>
      <c r="H3163" t="s">
        <v>423</v>
      </c>
      <c r="I3163">
        <v>5</v>
      </c>
      <c r="J3163">
        <v>3</v>
      </c>
      <c r="K3163">
        <v>8</v>
      </c>
      <c r="L3163" s="8">
        <v>4534</v>
      </c>
      <c r="M3163" s="8">
        <v>4542</v>
      </c>
    </row>
    <row r="3164" spans="1:13" x14ac:dyDescent="0.25">
      <c r="A3164">
        <v>1</v>
      </c>
      <c r="B3164" s="40">
        <f t="shared" ref="B3164:B3227" si="132">DATE(D3164,C3164,1)</f>
        <v>43922</v>
      </c>
      <c r="C3164">
        <v>4</v>
      </c>
      <c r="D3164">
        <f t="shared" ref="D3164:D3227" si="133">VALUE(RIGHT(E3164,4))</f>
        <v>2020</v>
      </c>
      <c r="E3164" t="s">
        <v>465</v>
      </c>
      <c r="F3164" t="s">
        <v>337</v>
      </c>
      <c r="G3164" t="s">
        <v>37</v>
      </c>
      <c r="H3164" t="s">
        <v>424</v>
      </c>
      <c r="I3164">
        <v>0</v>
      </c>
      <c r="J3164">
        <v>0</v>
      </c>
      <c r="K3164">
        <v>0</v>
      </c>
      <c r="L3164" s="8">
        <v>3701</v>
      </c>
      <c r="M3164" s="8">
        <v>3701</v>
      </c>
    </row>
    <row r="3165" spans="1:13" x14ac:dyDescent="0.25">
      <c r="A3165">
        <v>0</v>
      </c>
      <c r="B3165" s="40">
        <f t="shared" si="132"/>
        <v>43922</v>
      </c>
      <c r="C3165">
        <v>4</v>
      </c>
      <c r="D3165">
        <f t="shared" si="133"/>
        <v>2020</v>
      </c>
      <c r="E3165" t="s">
        <v>465</v>
      </c>
      <c r="F3165" t="s">
        <v>105</v>
      </c>
      <c r="G3165" t="s">
        <v>37</v>
      </c>
      <c r="H3165" t="s">
        <v>423</v>
      </c>
      <c r="I3165">
        <v>66</v>
      </c>
      <c r="J3165">
        <v>80</v>
      </c>
      <c r="K3165">
        <v>146</v>
      </c>
      <c r="L3165" s="8">
        <v>61944</v>
      </c>
      <c r="M3165" s="8">
        <v>62090</v>
      </c>
    </row>
    <row r="3166" spans="1:13" x14ac:dyDescent="0.25">
      <c r="A3166">
        <v>0</v>
      </c>
      <c r="B3166" s="40">
        <f t="shared" si="132"/>
        <v>43922</v>
      </c>
      <c r="C3166">
        <v>4</v>
      </c>
      <c r="D3166">
        <f t="shared" si="133"/>
        <v>2020</v>
      </c>
      <c r="E3166" t="s">
        <v>465</v>
      </c>
      <c r="F3166" t="s">
        <v>105</v>
      </c>
      <c r="G3166" t="s">
        <v>37</v>
      </c>
      <c r="H3166" t="s">
        <v>424</v>
      </c>
      <c r="I3166">
        <v>0</v>
      </c>
      <c r="J3166">
        <v>0</v>
      </c>
      <c r="K3166">
        <v>0</v>
      </c>
      <c r="L3166" s="8">
        <v>20402</v>
      </c>
      <c r="M3166" s="8">
        <v>20402</v>
      </c>
    </row>
    <row r="3167" spans="1:13" x14ac:dyDescent="0.25">
      <c r="A3167">
        <v>0</v>
      </c>
      <c r="B3167" s="40">
        <f t="shared" si="132"/>
        <v>43922</v>
      </c>
      <c r="C3167">
        <v>4</v>
      </c>
      <c r="D3167">
        <f t="shared" si="133"/>
        <v>2020</v>
      </c>
      <c r="E3167" t="s">
        <v>465</v>
      </c>
      <c r="F3167" t="s">
        <v>338</v>
      </c>
      <c r="G3167" t="s">
        <v>37</v>
      </c>
      <c r="H3167" t="s">
        <v>423</v>
      </c>
      <c r="I3167">
        <v>0</v>
      </c>
      <c r="J3167">
        <v>1</v>
      </c>
      <c r="K3167">
        <v>1</v>
      </c>
      <c r="L3167" s="8">
        <v>1377</v>
      </c>
      <c r="M3167" s="8">
        <v>1378</v>
      </c>
    </row>
    <row r="3168" spans="1:13" x14ac:dyDescent="0.25">
      <c r="A3168">
        <v>0</v>
      </c>
      <c r="B3168" s="40">
        <f t="shared" si="132"/>
        <v>43922</v>
      </c>
      <c r="C3168">
        <v>4</v>
      </c>
      <c r="D3168">
        <f t="shared" si="133"/>
        <v>2020</v>
      </c>
      <c r="E3168" t="s">
        <v>465</v>
      </c>
      <c r="F3168" t="s">
        <v>338</v>
      </c>
      <c r="G3168" t="s">
        <v>37</v>
      </c>
      <c r="H3168" t="s">
        <v>424</v>
      </c>
      <c r="I3168">
        <v>0</v>
      </c>
      <c r="J3168">
        <v>0</v>
      </c>
      <c r="K3168">
        <v>0</v>
      </c>
      <c r="L3168" s="8">
        <v>1009</v>
      </c>
      <c r="M3168" s="8">
        <v>1009</v>
      </c>
    </row>
    <row r="3169" spans="1:13" x14ac:dyDescent="0.25">
      <c r="A3169">
        <v>0</v>
      </c>
      <c r="B3169" s="40">
        <f t="shared" si="132"/>
        <v>43922</v>
      </c>
      <c r="C3169">
        <v>4</v>
      </c>
      <c r="D3169">
        <f t="shared" si="133"/>
        <v>2020</v>
      </c>
      <c r="E3169" t="s">
        <v>465</v>
      </c>
      <c r="F3169" t="s">
        <v>339</v>
      </c>
      <c r="G3169" t="s">
        <v>37</v>
      </c>
      <c r="H3169" t="s">
        <v>423</v>
      </c>
      <c r="I3169">
        <v>69</v>
      </c>
      <c r="J3169">
        <v>79</v>
      </c>
      <c r="K3169">
        <v>148</v>
      </c>
      <c r="L3169" s="8">
        <v>67275</v>
      </c>
      <c r="M3169" s="8">
        <v>67423</v>
      </c>
    </row>
    <row r="3170" spans="1:13" x14ac:dyDescent="0.25">
      <c r="A3170">
        <v>0</v>
      </c>
      <c r="B3170" s="40">
        <f t="shared" si="132"/>
        <v>43922</v>
      </c>
      <c r="C3170">
        <v>4</v>
      </c>
      <c r="D3170">
        <f t="shared" si="133"/>
        <v>2020</v>
      </c>
      <c r="E3170" t="s">
        <v>465</v>
      </c>
      <c r="F3170" t="s">
        <v>339</v>
      </c>
      <c r="G3170" t="s">
        <v>37</v>
      </c>
      <c r="H3170" t="s">
        <v>424</v>
      </c>
      <c r="I3170">
        <v>0</v>
      </c>
      <c r="J3170">
        <v>0</v>
      </c>
      <c r="K3170">
        <v>0</v>
      </c>
      <c r="L3170" s="8">
        <v>27938</v>
      </c>
      <c r="M3170" s="8">
        <v>27938</v>
      </c>
    </row>
    <row r="3171" spans="1:13" x14ac:dyDescent="0.25">
      <c r="A3171">
        <v>0</v>
      </c>
      <c r="B3171" s="40">
        <f t="shared" si="132"/>
        <v>43922</v>
      </c>
      <c r="C3171">
        <v>4</v>
      </c>
      <c r="D3171">
        <f t="shared" si="133"/>
        <v>2020</v>
      </c>
      <c r="E3171" t="s">
        <v>465</v>
      </c>
      <c r="F3171" t="s">
        <v>425</v>
      </c>
      <c r="G3171" t="s">
        <v>37</v>
      </c>
      <c r="H3171" t="s">
        <v>423</v>
      </c>
      <c r="I3171">
        <v>134</v>
      </c>
      <c r="J3171">
        <v>117</v>
      </c>
      <c r="K3171">
        <v>251</v>
      </c>
      <c r="L3171" s="8">
        <v>49375</v>
      </c>
      <c r="M3171" s="8">
        <v>49626</v>
      </c>
    </row>
    <row r="3172" spans="1:13" x14ac:dyDescent="0.25">
      <c r="A3172">
        <v>0</v>
      </c>
      <c r="B3172" s="40">
        <f t="shared" si="132"/>
        <v>43922</v>
      </c>
      <c r="C3172">
        <v>4</v>
      </c>
      <c r="D3172">
        <f t="shared" si="133"/>
        <v>2020</v>
      </c>
      <c r="E3172" t="s">
        <v>465</v>
      </c>
      <c r="F3172" t="s">
        <v>425</v>
      </c>
      <c r="G3172" t="s">
        <v>37</v>
      </c>
      <c r="H3172" t="s">
        <v>424</v>
      </c>
      <c r="I3172">
        <v>0</v>
      </c>
      <c r="J3172">
        <v>0</v>
      </c>
      <c r="K3172">
        <v>0</v>
      </c>
      <c r="L3172" s="8">
        <v>21302</v>
      </c>
      <c r="M3172" s="8">
        <v>21302</v>
      </c>
    </row>
    <row r="3173" spans="1:13" x14ac:dyDescent="0.25">
      <c r="A3173">
        <v>0</v>
      </c>
      <c r="B3173" s="40">
        <f t="shared" si="132"/>
        <v>43922</v>
      </c>
      <c r="C3173">
        <v>4</v>
      </c>
      <c r="D3173">
        <f t="shared" si="133"/>
        <v>2020</v>
      </c>
      <c r="E3173" t="s">
        <v>465</v>
      </c>
      <c r="F3173" t="s">
        <v>341</v>
      </c>
      <c r="G3173" t="s">
        <v>37</v>
      </c>
      <c r="H3173" t="s">
        <v>423</v>
      </c>
      <c r="I3173">
        <v>452</v>
      </c>
      <c r="J3173">
        <v>289</v>
      </c>
      <c r="K3173">
        <v>741</v>
      </c>
      <c r="L3173" s="8">
        <v>65422</v>
      </c>
      <c r="M3173" s="8">
        <v>66163</v>
      </c>
    </row>
    <row r="3174" spans="1:13" x14ac:dyDescent="0.25">
      <c r="A3174">
        <v>0</v>
      </c>
      <c r="B3174" s="40">
        <f t="shared" si="132"/>
        <v>43922</v>
      </c>
      <c r="C3174">
        <v>4</v>
      </c>
      <c r="D3174">
        <f t="shared" si="133"/>
        <v>2020</v>
      </c>
      <c r="E3174" t="s">
        <v>465</v>
      </c>
      <c r="F3174" t="s">
        <v>341</v>
      </c>
      <c r="G3174" t="s">
        <v>37</v>
      </c>
      <c r="H3174" t="s">
        <v>424</v>
      </c>
      <c r="I3174">
        <v>1</v>
      </c>
      <c r="J3174">
        <v>0</v>
      </c>
      <c r="K3174">
        <v>1</v>
      </c>
      <c r="L3174" s="8">
        <v>21909</v>
      </c>
      <c r="M3174" s="8">
        <v>21910</v>
      </c>
    </row>
    <row r="3175" spans="1:13" x14ac:dyDescent="0.25">
      <c r="A3175">
        <v>0</v>
      </c>
      <c r="B3175" s="40">
        <f t="shared" si="132"/>
        <v>43922</v>
      </c>
      <c r="C3175">
        <v>4</v>
      </c>
      <c r="D3175">
        <f t="shared" si="133"/>
        <v>2020</v>
      </c>
      <c r="E3175" t="s">
        <v>465</v>
      </c>
      <c r="F3175" t="s">
        <v>126</v>
      </c>
      <c r="G3175" t="s">
        <v>37</v>
      </c>
      <c r="H3175" t="s">
        <v>423</v>
      </c>
      <c r="I3175">
        <v>254</v>
      </c>
      <c r="J3175">
        <v>161</v>
      </c>
      <c r="K3175">
        <v>415</v>
      </c>
      <c r="L3175" s="8">
        <v>25589</v>
      </c>
      <c r="M3175" s="8">
        <v>26004</v>
      </c>
    </row>
    <row r="3176" spans="1:13" x14ac:dyDescent="0.25">
      <c r="A3176">
        <v>0</v>
      </c>
      <c r="B3176" s="40">
        <f t="shared" si="132"/>
        <v>43922</v>
      </c>
      <c r="C3176">
        <v>4</v>
      </c>
      <c r="D3176">
        <f t="shared" si="133"/>
        <v>2020</v>
      </c>
      <c r="E3176" t="s">
        <v>465</v>
      </c>
      <c r="F3176" t="s">
        <v>126</v>
      </c>
      <c r="G3176" t="s">
        <v>37</v>
      </c>
      <c r="H3176" t="s">
        <v>424</v>
      </c>
      <c r="I3176">
        <v>0</v>
      </c>
      <c r="J3176">
        <v>0</v>
      </c>
      <c r="K3176">
        <v>0</v>
      </c>
      <c r="L3176" s="8">
        <v>9830</v>
      </c>
      <c r="M3176" s="8">
        <v>9830</v>
      </c>
    </row>
    <row r="3177" spans="1:13" x14ac:dyDescent="0.25">
      <c r="A3177">
        <v>0</v>
      </c>
      <c r="B3177" s="40">
        <f t="shared" si="132"/>
        <v>43922</v>
      </c>
      <c r="C3177">
        <v>4</v>
      </c>
      <c r="D3177">
        <f t="shared" si="133"/>
        <v>2020</v>
      </c>
      <c r="E3177" t="s">
        <v>465</v>
      </c>
      <c r="F3177" t="s">
        <v>342</v>
      </c>
      <c r="G3177" t="s">
        <v>37</v>
      </c>
      <c r="H3177" t="s">
        <v>423</v>
      </c>
      <c r="I3177" s="8">
        <v>24628</v>
      </c>
      <c r="J3177" s="8">
        <v>7869</v>
      </c>
      <c r="K3177" s="8">
        <v>32497</v>
      </c>
      <c r="L3177" s="8">
        <v>1399982</v>
      </c>
      <c r="M3177" s="8">
        <v>1432479</v>
      </c>
    </row>
    <row r="3178" spans="1:13" x14ac:dyDescent="0.25">
      <c r="A3178">
        <v>0</v>
      </c>
      <c r="B3178" s="40">
        <f t="shared" si="132"/>
        <v>43922</v>
      </c>
      <c r="C3178">
        <v>4</v>
      </c>
      <c r="D3178">
        <f t="shared" si="133"/>
        <v>2020</v>
      </c>
      <c r="E3178" t="s">
        <v>465</v>
      </c>
      <c r="F3178" t="s">
        <v>342</v>
      </c>
      <c r="G3178" t="s">
        <v>37</v>
      </c>
      <c r="H3178" t="s">
        <v>424</v>
      </c>
      <c r="I3178">
        <v>5</v>
      </c>
      <c r="J3178">
        <v>1</v>
      </c>
      <c r="K3178">
        <v>6</v>
      </c>
      <c r="L3178" s="8">
        <v>184383</v>
      </c>
      <c r="M3178" s="8">
        <v>184389</v>
      </c>
    </row>
    <row r="3179" spans="1:13" x14ac:dyDescent="0.25">
      <c r="A3179">
        <v>0</v>
      </c>
      <c r="B3179" s="40">
        <f t="shared" si="132"/>
        <v>43922</v>
      </c>
      <c r="C3179">
        <v>4</v>
      </c>
      <c r="D3179">
        <f t="shared" si="133"/>
        <v>2020</v>
      </c>
      <c r="E3179" t="s">
        <v>465</v>
      </c>
      <c r="F3179" t="s">
        <v>343</v>
      </c>
      <c r="G3179" t="s">
        <v>37</v>
      </c>
      <c r="H3179" t="s">
        <v>423</v>
      </c>
      <c r="I3179" s="8">
        <v>1442</v>
      </c>
      <c r="J3179">
        <v>712</v>
      </c>
      <c r="K3179" s="8">
        <v>2154</v>
      </c>
      <c r="L3179" s="8">
        <v>185909</v>
      </c>
      <c r="M3179" s="8">
        <v>188063</v>
      </c>
    </row>
    <row r="3180" spans="1:13" x14ac:dyDescent="0.25">
      <c r="A3180">
        <v>0</v>
      </c>
      <c r="B3180" s="40">
        <f t="shared" si="132"/>
        <v>43922</v>
      </c>
      <c r="C3180">
        <v>4</v>
      </c>
      <c r="D3180">
        <f t="shared" si="133"/>
        <v>2020</v>
      </c>
      <c r="E3180" t="s">
        <v>465</v>
      </c>
      <c r="F3180" t="s">
        <v>343</v>
      </c>
      <c r="G3180" t="s">
        <v>37</v>
      </c>
      <c r="H3180" t="s">
        <v>424</v>
      </c>
      <c r="I3180">
        <v>1</v>
      </c>
      <c r="J3180">
        <v>0</v>
      </c>
      <c r="K3180">
        <v>1</v>
      </c>
      <c r="L3180" s="8">
        <v>55302</v>
      </c>
      <c r="M3180" s="8">
        <v>55303</v>
      </c>
    </row>
    <row r="3181" spans="1:13" x14ac:dyDescent="0.25">
      <c r="A3181">
        <v>0</v>
      </c>
      <c r="B3181" s="40">
        <f t="shared" si="132"/>
        <v>43922</v>
      </c>
      <c r="C3181">
        <v>4</v>
      </c>
      <c r="D3181">
        <f t="shared" si="133"/>
        <v>2020</v>
      </c>
      <c r="E3181" t="s">
        <v>465</v>
      </c>
      <c r="F3181" t="s">
        <v>344</v>
      </c>
      <c r="G3181" t="s">
        <v>37</v>
      </c>
      <c r="H3181" t="s">
        <v>423</v>
      </c>
      <c r="I3181">
        <v>116</v>
      </c>
      <c r="J3181">
        <v>51</v>
      </c>
      <c r="K3181">
        <v>167</v>
      </c>
      <c r="L3181" s="8">
        <v>30988</v>
      </c>
      <c r="M3181" s="8">
        <v>31155</v>
      </c>
    </row>
    <row r="3182" spans="1:13" x14ac:dyDescent="0.25">
      <c r="A3182">
        <v>0</v>
      </c>
      <c r="B3182" s="40">
        <f t="shared" si="132"/>
        <v>43922</v>
      </c>
      <c r="C3182">
        <v>4</v>
      </c>
      <c r="D3182">
        <f t="shared" si="133"/>
        <v>2020</v>
      </c>
      <c r="E3182" t="s">
        <v>465</v>
      </c>
      <c r="F3182" t="s">
        <v>344</v>
      </c>
      <c r="G3182" t="s">
        <v>37</v>
      </c>
      <c r="H3182" t="s">
        <v>424</v>
      </c>
      <c r="I3182">
        <v>0</v>
      </c>
      <c r="J3182">
        <v>0</v>
      </c>
      <c r="K3182">
        <v>0</v>
      </c>
      <c r="L3182" s="8">
        <v>15178</v>
      </c>
      <c r="M3182" s="8">
        <v>15178</v>
      </c>
    </row>
    <row r="3183" spans="1:13" x14ac:dyDescent="0.25">
      <c r="A3183">
        <v>0</v>
      </c>
      <c r="B3183" s="40">
        <f t="shared" si="132"/>
        <v>43922</v>
      </c>
      <c r="C3183">
        <v>4</v>
      </c>
      <c r="D3183">
        <f t="shared" si="133"/>
        <v>2020</v>
      </c>
      <c r="E3183" t="s">
        <v>465</v>
      </c>
      <c r="F3183" t="s">
        <v>345</v>
      </c>
      <c r="G3183" t="s">
        <v>37</v>
      </c>
      <c r="H3183" t="s">
        <v>423</v>
      </c>
      <c r="I3183">
        <v>59</v>
      </c>
      <c r="J3183">
        <v>43</v>
      </c>
      <c r="K3183">
        <v>102</v>
      </c>
      <c r="L3183" s="8">
        <v>15828</v>
      </c>
      <c r="M3183" s="8">
        <v>15930</v>
      </c>
    </row>
    <row r="3184" spans="1:13" x14ac:dyDescent="0.25">
      <c r="A3184">
        <v>0</v>
      </c>
      <c r="B3184" s="40">
        <f t="shared" si="132"/>
        <v>43922</v>
      </c>
      <c r="C3184">
        <v>4</v>
      </c>
      <c r="D3184">
        <f t="shared" si="133"/>
        <v>2020</v>
      </c>
      <c r="E3184" t="s">
        <v>465</v>
      </c>
      <c r="F3184" t="s">
        <v>345</v>
      </c>
      <c r="G3184" t="s">
        <v>37</v>
      </c>
      <c r="H3184" t="s">
        <v>424</v>
      </c>
      <c r="I3184">
        <v>0</v>
      </c>
      <c r="J3184">
        <v>0</v>
      </c>
      <c r="K3184">
        <v>0</v>
      </c>
      <c r="L3184" s="8">
        <v>8487</v>
      </c>
      <c r="M3184" s="8">
        <v>8487</v>
      </c>
    </row>
    <row r="3185" spans="1:13" x14ac:dyDescent="0.25">
      <c r="A3185">
        <v>0</v>
      </c>
      <c r="B3185" s="40">
        <f t="shared" si="132"/>
        <v>43922</v>
      </c>
      <c r="C3185">
        <v>4</v>
      </c>
      <c r="D3185">
        <f t="shared" si="133"/>
        <v>2020</v>
      </c>
      <c r="E3185" t="s">
        <v>465</v>
      </c>
      <c r="F3185" t="s">
        <v>346</v>
      </c>
      <c r="G3185" t="s">
        <v>37</v>
      </c>
      <c r="H3185" t="s">
        <v>423</v>
      </c>
      <c r="I3185">
        <v>116</v>
      </c>
      <c r="J3185">
        <v>121</v>
      </c>
      <c r="K3185">
        <v>237</v>
      </c>
      <c r="L3185" s="8">
        <v>60269</v>
      </c>
      <c r="M3185" s="8">
        <v>60506</v>
      </c>
    </row>
    <row r="3186" spans="1:13" x14ac:dyDescent="0.25">
      <c r="A3186">
        <v>0</v>
      </c>
      <c r="B3186" s="40">
        <f t="shared" si="132"/>
        <v>43922</v>
      </c>
      <c r="C3186">
        <v>4</v>
      </c>
      <c r="D3186">
        <f t="shared" si="133"/>
        <v>2020</v>
      </c>
      <c r="E3186" t="s">
        <v>465</v>
      </c>
      <c r="F3186" t="s">
        <v>346</v>
      </c>
      <c r="G3186" t="s">
        <v>37</v>
      </c>
      <c r="H3186" t="s">
        <v>424</v>
      </c>
      <c r="I3186">
        <v>0</v>
      </c>
      <c r="J3186">
        <v>0</v>
      </c>
      <c r="K3186">
        <v>0</v>
      </c>
      <c r="L3186" s="8">
        <v>26900</v>
      </c>
      <c r="M3186" s="8">
        <v>26900</v>
      </c>
    </row>
    <row r="3187" spans="1:13" x14ac:dyDescent="0.25">
      <c r="A3187">
        <v>1</v>
      </c>
      <c r="B3187" s="40">
        <f t="shared" si="132"/>
        <v>43922</v>
      </c>
      <c r="C3187">
        <v>4</v>
      </c>
      <c r="D3187">
        <f t="shared" si="133"/>
        <v>2020</v>
      </c>
      <c r="E3187" t="s">
        <v>465</v>
      </c>
      <c r="F3187" t="s">
        <v>53</v>
      </c>
      <c r="G3187" t="s">
        <v>37</v>
      </c>
      <c r="H3187" t="s">
        <v>423</v>
      </c>
      <c r="I3187">
        <v>6</v>
      </c>
      <c r="J3187">
        <v>12</v>
      </c>
      <c r="K3187">
        <v>18</v>
      </c>
      <c r="L3187" s="8">
        <v>8009</v>
      </c>
      <c r="M3187" s="8">
        <v>8027</v>
      </c>
    </row>
    <row r="3188" spans="1:13" x14ac:dyDescent="0.25">
      <c r="A3188">
        <v>1</v>
      </c>
      <c r="B3188" s="40">
        <f t="shared" si="132"/>
        <v>43922</v>
      </c>
      <c r="C3188">
        <v>4</v>
      </c>
      <c r="D3188">
        <f t="shared" si="133"/>
        <v>2020</v>
      </c>
      <c r="E3188" t="s">
        <v>465</v>
      </c>
      <c r="F3188" t="s">
        <v>53</v>
      </c>
      <c r="G3188" t="s">
        <v>37</v>
      </c>
      <c r="H3188" t="s">
        <v>424</v>
      </c>
      <c r="I3188">
        <v>0</v>
      </c>
      <c r="J3188">
        <v>0</v>
      </c>
      <c r="K3188">
        <v>0</v>
      </c>
      <c r="L3188" s="8">
        <v>4826</v>
      </c>
      <c r="M3188" s="8">
        <v>4826</v>
      </c>
    </row>
    <row r="3189" spans="1:13" x14ac:dyDescent="0.25">
      <c r="A3189">
        <v>0</v>
      </c>
      <c r="B3189" s="40">
        <f t="shared" si="132"/>
        <v>43922</v>
      </c>
      <c r="C3189">
        <v>4</v>
      </c>
      <c r="D3189">
        <f t="shared" si="133"/>
        <v>2020</v>
      </c>
      <c r="E3189" t="s">
        <v>465</v>
      </c>
      <c r="F3189" t="s">
        <v>347</v>
      </c>
      <c r="G3189" t="s">
        <v>37</v>
      </c>
      <c r="H3189" t="s">
        <v>423</v>
      </c>
      <c r="I3189">
        <v>196</v>
      </c>
      <c r="J3189">
        <v>141</v>
      </c>
      <c r="K3189">
        <v>337</v>
      </c>
      <c r="L3189" s="8">
        <v>48857</v>
      </c>
      <c r="M3189" s="8">
        <v>49194</v>
      </c>
    </row>
    <row r="3190" spans="1:13" x14ac:dyDescent="0.25">
      <c r="A3190">
        <v>0</v>
      </c>
      <c r="B3190" s="40">
        <f t="shared" si="132"/>
        <v>43922</v>
      </c>
      <c r="C3190">
        <v>4</v>
      </c>
      <c r="D3190">
        <f t="shared" si="133"/>
        <v>2020</v>
      </c>
      <c r="E3190" t="s">
        <v>465</v>
      </c>
      <c r="F3190" t="s">
        <v>347</v>
      </c>
      <c r="G3190" t="s">
        <v>37</v>
      </c>
      <c r="H3190" t="s">
        <v>424</v>
      </c>
      <c r="I3190">
        <v>0</v>
      </c>
      <c r="J3190">
        <v>0</v>
      </c>
      <c r="K3190">
        <v>0</v>
      </c>
      <c r="L3190" s="8">
        <v>21289</v>
      </c>
      <c r="M3190" s="8">
        <v>21289</v>
      </c>
    </row>
    <row r="3191" spans="1:13" x14ac:dyDescent="0.25">
      <c r="A3191">
        <v>0</v>
      </c>
      <c r="B3191" s="40">
        <f t="shared" si="132"/>
        <v>43922</v>
      </c>
      <c r="C3191">
        <v>4</v>
      </c>
      <c r="D3191">
        <f t="shared" si="133"/>
        <v>2020</v>
      </c>
      <c r="E3191" t="s">
        <v>465</v>
      </c>
      <c r="F3191" t="s">
        <v>348</v>
      </c>
      <c r="G3191" t="s">
        <v>37</v>
      </c>
      <c r="H3191" t="s">
        <v>423</v>
      </c>
      <c r="I3191">
        <v>39</v>
      </c>
      <c r="J3191">
        <v>32</v>
      </c>
      <c r="K3191">
        <v>71</v>
      </c>
      <c r="L3191" s="8">
        <v>26950</v>
      </c>
      <c r="M3191" s="8">
        <v>27021</v>
      </c>
    </row>
    <row r="3192" spans="1:13" x14ac:dyDescent="0.25">
      <c r="A3192">
        <v>0</v>
      </c>
      <c r="B3192" s="40">
        <f t="shared" si="132"/>
        <v>43922</v>
      </c>
      <c r="C3192">
        <v>4</v>
      </c>
      <c r="D3192">
        <f t="shared" si="133"/>
        <v>2020</v>
      </c>
      <c r="E3192" t="s">
        <v>465</v>
      </c>
      <c r="F3192" t="s">
        <v>348</v>
      </c>
      <c r="G3192" t="s">
        <v>37</v>
      </c>
      <c r="H3192" t="s">
        <v>424</v>
      </c>
      <c r="I3192">
        <v>0</v>
      </c>
      <c r="J3192">
        <v>0</v>
      </c>
      <c r="K3192">
        <v>0</v>
      </c>
      <c r="L3192" s="8">
        <v>17178</v>
      </c>
      <c r="M3192" s="8">
        <v>17178</v>
      </c>
    </row>
    <row r="3193" spans="1:13" x14ac:dyDescent="0.25">
      <c r="A3193">
        <v>0</v>
      </c>
      <c r="B3193" s="40">
        <f t="shared" si="132"/>
        <v>43922</v>
      </c>
      <c r="C3193">
        <v>4</v>
      </c>
      <c r="D3193">
        <f t="shared" si="133"/>
        <v>2020</v>
      </c>
      <c r="E3193" t="s">
        <v>465</v>
      </c>
      <c r="F3193" t="s">
        <v>349</v>
      </c>
      <c r="G3193" t="s">
        <v>37</v>
      </c>
      <c r="H3193" t="s">
        <v>423</v>
      </c>
      <c r="I3193">
        <v>41</v>
      </c>
      <c r="J3193">
        <v>38</v>
      </c>
      <c r="K3193">
        <v>79</v>
      </c>
      <c r="L3193" s="8">
        <v>16295</v>
      </c>
      <c r="M3193" s="8">
        <v>16374</v>
      </c>
    </row>
    <row r="3194" spans="1:13" x14ac:dyDescent="0.25">
      <c r="A3194">
        <v>0</v>
      </c>
      <c r="B3194" s="40">
        <f t="shared" si="132"/>
        <v>43922</v>
      </c>
      <c r="C3194">
        <v>4</v>
      </c>
      <c r="D3194">
        <f t="shared" si="133"/>
        <v>2020</v>
      </c>
      <c r="E3194" t="s">
        <v>465</v>
      </c>
      <c r="F3194" t="s">
        <v>349</v>
      </c>
      <c r="G3194" t="s">
        <v>37</v>
      </c>
      <c r="H3194" t="s">
        <v>424</v>
      </c>
      <c r="I3194">
        <v>0</v>
      </c>
      <c r="J3194">
        <v>0</v>
      </c>
      <c r="K3194">
        <v>0</v>
      </c>
      <c r="L3194" s="8">
        <v>7946</v>
      </c>
      <c r="M3194" s="8">
        <v>7946</v>
      </c>
    </row>
    <row r="3195" spans="1:13" x14ac:dyDescent="0.25">
      <c r="A3195">
        <v>0</v>
      </c>
      <c r="B3195" s="40">
        <f t="shared" si="132"/>
        <v>43922</v>
      </c>
      <c r="C3195">
        <v>4</v>
      </c>
      <c r="D3195">
        <f t="shared" si="133"/>
        <v>2020</v>
      </c>
      <c r="E3195" t="s">
        <v>465</v>
      </c>
      <c r="F3195" t="s">
        <v>426</v>
      </c>
      <c r="G3195" t="s">
        <v>37</v>
      </c>
      <c r="H3195" t="s">
        <v>423</v>
      </c>
      <c r="I3195">
        <v>7</v>
      </c>
      <c r="J3195">
        <v>7</v>
      </c>
      <c r="K3195">
        <v>14</v>
      </c>
      <c r="L3195" s="8">
        <v>9654</v>
      </c>
      <c r="M3195" s="8">
        <v>9668</v>
      </c>
    </row>
    <row r="3196" spans="1:13" x14ac:dyDescent="0.25">
      <c r="A3196">
        <v>0</v>
      </c>
      <c r="B3196" s="40">
        <f t="shared" si="132"/>
        <v>43922</v>
      </c>
      <c r="C3196">
        <v>4</v>
      </c>
      <c r="D3196">
        <f t="shared" si="133"/>
        <v>2020</v>
      </c>
      <c r="E3196" t="s">
        <v>465</v>
      </c>
      <c r="F3196" t="s">
        <v>426</v>
      </c>
      <c r="G3196" t="s">
        <v>37</v>
      </c>
      <c r="H3196" t="s">
        <v>424</v>
      </c>
      <c r="I3196">
        <v>0</v>
      </c>
      <c r="J3196">
        <v>0</v>
      </c>
      <c r="K3196">
        <v>0</v>
      </c>
      <c r="L3196" s="8">
        <v>5980</v>
      </c>
      <c r="M3196" s="8">
        <v>5980</v>
      </c>
    </row>
    <row r="3197" spans="1:13" x14ac:dyDescent="0.25">
      <c r="A3197">
        <v>0</v>
      </c>
      <c r="B3197" s="40">
        <f t="shared" si="132"/>
        <v>43922</v>
      </c>
      <c r="C3197">
        <v>4</v>
      </c>
      <c r="D3197">
        <f t="shared" si="133"/>
        <v>2020</v>
      </c>
      <c r="E3197" t="s">
        <v>465</v>
      </c>
      <c r="F3197" t="s">
        <v>350</v>
      </c>
      <c r="G3197" t="s">
        <v>37</v>
      </c>
      <c r="H3197" t="s">
        <v>423</v>
      </c>
      <c r="I3197" s="8">
        <v>2637</v>
      </c>
      <c r="J3197" s="8">
        <v>1790</v>
      </c>
      <c r="K3197" s="8">
        <v>4427</v>
      </c>
      <c r="L3197" s="8">
        <v>564232</v>
      </c>
      <c r="M3197" s="8">
        <v>568659</v>
      </c>
    </row>
    <row r="3198" spans="1:13" x14ac:dyDescent="0.25">
      <c r="A3198">
        <v>0</v>
      </c>
      <c r="B3198" s="40">
        <f t="shared" si="132"/>
        <v>43922</v>
      </c>
      <c r="C3198">
        <v>4</v>
      </c>
      <c r="D3198">
        <f t="shared" si="133"/>
        <v>2020</v>
      </c>
      <c r="E3198" t="s">
        <v>465</v>
      </c>
      <c r="F3198" t="s">
        <v>350</v>
      </c>
      <c r="G3198" t="s">
        <v>37</v>
      </c>
      <c r="H3198" t="s">
        <v>424</v>
      </c>
      <c r="I3198">
        <v>0</v>
      </c>
      <c r="J3198">
        <v>0</v>
      </c>
      <c r="K3198">
        <v>0</v>
      </c>
      <c r="L3198" s="8">
        <v>145569</v>
      </c>
      <c r="M3198" s="8">
        <v>145569</v>
      </c>
    </row>
    <row r="3199" spans="1:13" x14ac:dyDescent="0.25">
      <c r="A3199">
        <v>0</v>
      </c>
      <c r="B3199" s="40">
        <f t="shared" si="132"/>
        <v>43922</v>
      </c>
      <c r="C3199">
        <v>4</v>
      </c>
      <c r="D3199">
        <f t="shared" si="133"/>
        <v>2020</v>
      </c>
      <c r="E3199" t="s">
        <v>465</v>
      </c>
      <c r="F3199" t="s">
        <v>41</v>
      </c>
      <c r="G3199" t="s">
        <v>37</v>
      </c>
      <c r="H3199" t="s">
        <v>423</v>
      </c>
      <c r="I3199">
        <v>316</v>
      </c>
      <c r="J3199">
        <v>87</v>
      </c>
      <c r="K3199">
        <v>403</v>
      </c>
      <c r="L3199" s="8">
        <v>14635</v>
      </c>
      <c r="M3199" s="8">
        <v>15038</v>
      </c>
    </row>
    <row r="3200" spans="1:13" x14ac:dyDescent="0.25">
      <c r="A3200">
        <v>0</v>
      </c>
      <c r="B3200" s="40">
        <f t="shared" si="132"/>
        <v>43922</v>
      </c>
      <c r="C3200">
        <v>4</v>
      </c>
      <c r="D3200">
        <f t="shared" si="133"/>
        <v>2020</v>
      </c>
      <c r="E3200" t="s">
        <v>465</v>
      </c>
      <c r="F3200" t="s">
        <v>41</v>
      </c>
      <c r="G3200" t="s">
        <v>37</v>
      </c>
      <c r="H3200" t="s">
        <v>424</v>
      </c>
      <c r="I3200">
        <v>0</v>
      </c>
      <c r="J3200">
        <v>0</v>
      </c>
      <c r="K3200">
        <v>0</v>
      </c>
      <c r="L3200" s="8">
        <v>6068</v>
      </c>
      <c r="M3200" s="8">
        <v>6068</v>
      </c>
    </row>
    <row r="3201" spans="1:13" x14ac:dyDescent="0.25">
      <c r="A3201">
        <v>0</v>
      </c>
      <c r="B3201" s="40">
        <f t="shared" si="132"/>
        <v>43922</v>
      </c>
      <c r="C3201">
        <v>4</v>
      </c>
      <c r="D3201">
        <f t="shared" si="133"/>
        <v>2020</v>
      </c>
      <c r="E3201" t="s">
        <v>465</v>
      </c>
      <c r="F3201" t="s">
        <v>351</v>
      </c>
      <c r="G3201" t="s">
        <v>37</v>
      </c>
      <c r="H3201" t="s">
        <v>423</v>
      </c>
      <c r="I3201">
        <v>445</v>
      </c>
      <c r="J3201">
        <v>240</v>
      </c>
      <c r="K3201">
        <v>685</v>
      </c>
      <c r="L3201" s="8">
        <v>93715</v>
      </c>
      <c r="M3201" s="8">
        <v>94400</v>
      </c>
    </row>
    <row r="3202" spans="1:13" x14ac:dyDescent="0.25">
      <c r="A3202">
        <v>0</v>
      </c>
      <c r="B3202" s="40">
        <f t="shared" si="132"/>
        <v>43922</v>
      </c>
      <c r="C3202">
        <v>4</v>
      </c>
      <c r="D3202">
        <f t="shared" si="133"/>
        <v>2020</v>
      </c>
      <c r="E3202" t="s">
        <v>465</v>
      </c>
      <c r="F3202" t="s">
        <v>351</v>
      </c>
      <c r="G3202" t="s">
        <v>37</v>
      </c>
      <c r="H3202" t="s">
        <v>424</v>
      </c>
      <c r="I3202">
        <v>1</v>
      </c>
      <c r="J3202">
        <v>0</v>
      </c>
      <c r="K3202">
        <v>1</v>
      </c>
      <c r="L3202" s="8">
        <v>33377</v>
      </c>
      <c r="M3202" s="8">
        <v>33378</v>
      </c>
    </row>
    <row r="3203" spans="1:13" x14ac:dyDescent="0.25">
      <c r="A3203">
        <v>0</v>
      </c>
      <c r="B3203" s="40">
        <f t="shared" si="132"/>
        <v>43922</v>
      </c>
      <c r="C3203">
        <v>4</v>
      </c>
      <c r="D3203">
        <f t="shared" si="133"/>
        <v>2020</v>
      </c>
      <c r="E3203" t="s">
        <v>465</v>
      </c>
      <c r="F3203" t="s">
        <v>352</v>
      </c>
      <c r="G3203" t="s">
        <v>37</v>
      </c>
      <c r="H3203" t="s">
        <v>423</v>
      </c>
      <c r="I3203">
        <v>33</v>
      </c>
      <c r="J3203">
        <v>20</v>
      </c>
      <c r="K3203">
        <v>53</v>
      </c>
      <c r="L3203" s="8">
        <v>8820</v>
      </c>
      <c r="M3203" s="8">
        <v>8873</v>
      </c>
    </row>
    <row r="3204" spans="1:13" x14ac:dyDescent="0.25">
      <c r="A3204">
        <v>0</v>
      </c>
      <c r="B3204" s="40">
        <f t="shared" si="132"/>
        <v>43922</v>
      </c>
      <c r="C3204">
        <v>4</v>
      </c>
      <c r="D3204">
        <f t="shared" si="133"/>
        <v>2020</v>
      </c>
      <c r="E3204" t="s">
        <v>465</v>
      </c>
      <c r="F3204" t="s">
        <v>352</v>
      </c>
      <c r="G3204" t="s">
        <v>37</v>
      </c>
      <c r="H3204" t="s">
        <v>424</v>
      </c>
      <c r="I3204">
        <v>0</v>
      </c>
      <c r="J3204">
        <v>0</v>
      </c>
      <c r="K3204">
        <v>0</v>
      </c>
      <c r="L3204" s="8">
        <v>4197</v>
      </c>
      <c r="M3204" s="8">
        <v>4197</v>
      </c>
    </row>
    <row r="3205" spans="1:13" x14ac:dyDescent="0.25">
      <c r="A3205">
        <v>0</v>
      </c>
      <c r="B3205" s="40">
        <f t="shared" si="132"/>
        <v>43922</v>
      </c>
      <c r="C3205">
        <v>4</v>
      </c>
      <c r="D3205">
        <f t="shared" si="133"/>
        <v>2020</v>
      </c>
      <c r="E3205" t="s">
        <v>465</v>
      </c>
      <c r="F3205" t="s">
        <v>146</v>
      </c>
      <c r="G3205" t="s">
        <v>37</v>
      </c>
      <c r="H3205" t="s">
        <v>423</v>
      </c>
      <c r="I3205" s="8">
        <v>4628</v>
      </c>
      <c r="J3205" s="8">
        <v>1883</v>
      </c>
      <c r="K3205" s="8">
        <v>6511</v>
      </c>
      <c r="L3205" s="8">
        <v>546979</v>
      </c>
      <c r="M3205" s="8">
        <v>553490</v>
      </c>
    </row>
    <row r="3206" spans="1:13" x14ac:dyDescent="0.25">
      <c r="A3206">
        <v>0</v>
      </c>
      <c r="B3206" s="40">
        <f t="shared" si="132"/>
        <v>43922</v>
      </c>
      <c r="C3206">
        <v>4</v>
      </c>
      <c r="D3206">
        <f t="shared" si="133"/>
        <v>2020</v>
      </c>
      <c r="E3206" t="s">
        <v>465</v>
      </c>
      <c r="F3206" t="s">
        <v>146</v>
      </c>
      <c r="G3206" t="s">
        <v>37</v>
      </c>
      <c r="H3206" t="s">
        <v>424</v>
      </c>
      <c r="I3206">
        <v>0</v>
      </c>
      <c r="J3206">
        <v>0</v>
      </c>
      <c r="K3206">
        <v>0</v>
      </c>
      <c r="L3206" s="8">
        <v>126415</v>
      </c>
      <c r="M3206" s="8">
        <v>126415</v>
      </c>
    </row>
    <row r="3207" spans="1:13" x14ac:dyDescent="0.25">
      <c r="A3207">
        <v>1</v>
      </c>
      <c r="B3207" s="40">
        <f t="shared" si="132"/>
        <v>43922</v>
      </c>
      <c r="C3207">
        <v>4</v>
      </c>
      <c r="D3207">
        <f t="shared" si="133"/>
        <v>2020</v>
      </c>
      <c r="E3207" t="s">
        <v>465</v>
      </c>
      <c r="F3207" t="s">
        <v>42</v>
      </c>
      <c r="G3207" t="s">
        <v>37</v>
      </c>
      <c r="H3207" t="s">
        <v>423</v>
      </c>
      <c r="I3207">
        <v>772</v>
      </c>
      <c r="J3207">
        <v>521</v>
      </c>
      <c r="K3207" s="8">
        <v>1293</v>
      </c>
      <c r="L3207" s="8">
        <v>324319</v>
      </c>
      <c r="M3207" s="8">
        <v>325612</v>
      </c>
    </row>
    <row r="3208" spans="1:13" x14ac:dyDescent="0.25">
      <c r="A3208">
        <v>1</v>
      </c>
      <c r="B3208" s="40">
        <f t="shared" si="132"/>
        <v>43922</v>
      </c>
      <c r="C3208">
        <v>4</v>
      </c>
      <c r="D3208">
        <f t="shared" si="133"/>
        <v>2020</v>
      </c>
      <c r="E3208" t="s">
        <v>465</v>
      </c>
      <c r="F3208" t="s">
        <v>42</v>
      </c>
      <c r="G3208" t="s">
        <v>37</v>
      </c>
      <c r="H3208" t="s">
        <v>424</v>
      </c>
      <c r="I3208">
        <v>1</v>
      </c>
      <c r="J3208">
        <v>0</v>
      </c>
      <c r="K3208">
        <v>1</v>
      </c>
      <c r="L3208" s="8">
        <v>100358</v>
      </c>
      <c r="M3208" s="8">
        <v>100359</v>
      </c>
    </row>
    <row r="3209" spans="1:13" x14ac:dyDescent="0.25">
      <c r="A3209">
        <v>1</v>
      </c>
      <c r="B3209" s="40">
        <f t="shared" si="132"/>
        <v>43922</v>
      </c>
      <c r="C3209">
        <v>4</v>
      </c>
      <c r="D3209">
        <f t="shared" si="133"/>
        <v>2020</v>
      </c>
      <c r="E3209" t="s">
        <v>465</v>
      </c>
      <c r="F3209" t="s">
        <v>353</v>
      </c>
      <c r="G3209" t="s">
        <v>37</v>
      </c>
      <c r="H3209" t="s">
        <v>423</v>
      </c>
      <c r="I3209">
        <v>35</v>
      </c>
      <c r="J3209">
        <v>34</v>
      </c>
      <c r="K3209">
        <v>69</v>
      </c>
      <c r="L3209" s="8">
        <v>31879</v>
      </c>
      <c r="M3209" s="8">
        <v>31948</v>
      </c>
    </row>
    <row r="3210" spans="1:13" x14ac:dyDescent="0.25">
      <c r="A3210">
        <v>1</v>
      </c>
      <c r="B3210" s="40">
        <f t="shared" si="132"/>
        <v>43922</v>
      </c>
      <c r="C3210">
        <v>4</v>
      </c>
      <c r="D3210">
        <f t="shared" si="133"/>
        <v>2020</v>
      </c>
      <c r="E3210" t="s">
        <v>465</v>
      </c>
      <c r="F3210" t="s">
        <v>353</v>
      </c>
      <c r="G3210" t="s">
        <v>37</v>
      </c>
      <c r="H3210" t="s">
        <v>424</v>
      </c>
      <c r="I3210">
        <v>0</v>
      </c>
      <c r="J3210">
        <v>0</v>
      </c>
      <c r="K3210">
        <v>0</v>
      </c>
      <c r="L3210" s="8">
        <v>19289</v>
      </c>
      <c r="M3210" s="8">
        <v>19289</v>
      </c>
    </row>
    <row r="3211" spans="1:13" x14ac:dyDescent="0.25">
      <c r="A3211">
        <v>0</v>
      </c>
      <c r="B3211" s="40">
        <f t="shared" si="132"/>
        <v>43922</v>
      </c>
      <c r="C3211">
        <v>4</v>
      </c>
      <c r="D3211">
        <f t="shared" si="133"/>
        <v>2020</v>
      </c>
      <c r="E3211" t="s">
        <v>465</v>
      </c>
      <c r="F3211" t="s">
        <v>354</v>
      </c>
      <c r="G3211" t="s">
        <v>37</v>
      </c>
      <c r="H3211" t="s">
        <v>423</v>
      </c>
      <c r="I3211" s="8">
        <v>1259</v>
      </c>
      <c r="J3211">
        <v>784</v>
      </c>
      <c r="K3211" s="8">
        <v>2043</v>
      </c>
      <c r="L3211" s="8">
        <v>202481</v>
      </c>
      <c r="M3211" s="8">
        <v>204524</v>
      </c>
    </row>
    <row r="3212" spans="1:13" x14ac:dyDescent="0.25">
      <c r="A3212">
        <v>0</v>
      </c>
      <c r="B3212" s="40">
        <f t="shared" si="132"/>
        <v>43922</v>
      </c>
      <c r="C3212">
        <v>4</v>
      </c>
      <c r="D3212">
        <f t="shared" si="133"/>
        <v>2020</v>
      </c>
      <c r="E3212" t="s">
        <v>465</v>
      </c>
      <c r="F3212" t="s">
        <v>354</v>
      </c>
      <c r="G3212" t="s">
        <v>37</v>
      </c>
      <c r="H3212" t="s">
        <v>424</v>
      </c>
      <c r="I3212">
        <v>0</v>
      </c>
      <c r="J3212">
        <v>0</v>
      </c>
      <c r="K3212">
        <v>0</v>
      </c>
      <c r="L3212" s="8">
        <v>56976</v>
      </c>
      <c r="M3212" s="8">
        <v>56976</v>
      </c>
    </row>
    <row r="3213" spans="1:13" x14ac:dyDescent="0.25">
      <c r="A3213">
        <v>0</v>
      </c>
      <c r="B3213" s="40">
        <f t="shared" si="132"/>
        <v>43922</v>
      </c>
      <c r="C3213">
        <v>4</v>
      </c>
      <c r="D3213">
        <f t="shared" si="133"/>
        <v>2020</v>
      </c>
      <c r="E3213" t="s">
        <v>465</v>
      </c>
      <c r="F3213" t="s">
        <v>355</v>
      </c>
      <c r="G3213" t="s">
        <v>37</v>
      </c>
      <c r="H3213" t="s">
        <v>423</v>
      </c>
      <c r="I3213">
        <v>5</v>
      </c>
      <c r="J3213">
        <v>6</v>
      </c>
      <c r="K3213">
        <v>11</v>
      </c>
      <c r="L3213" s="8">
        <v>3082</v>
      </c>
      <c r="M3213" s="8">
        <v>3093</v>
      </c>
    </row>
    <row r="3214" spans="1:13" x14ac:dyDescent="0.25">
      <c r="A3214">
        <v>0</v>
      </c>
      <c r="B3214" s="40">
        <f t="shared" si="132"/>
        <v>43922</v>
      </c>
      <c r="C3214">
        <v>4</v>
      </c>
      <c r="D3214">
        <f t="shared" si="133"/>
        <v>2020</v>
      </c>
      <c r="E3214" t="s">
        <v>465</v>
      </c>
      <c r="F3214" t="s">
        <v>355</v>
      </c>
      <c r="G3214" t="s">
        <v>37</v>
      </c>
      <c r="H3214" t="s">
        <v>424</v>
      </c>
      <c r="I3214">
        <v>0</v>
      </c>
      <c r="J3214">
        <v>0</v>
      </c>
      <c r="K3214">
        <v>0</v>
      </c>
      <c r="L3214" s="8">
        <v>1812</v>
      </c>
      <c r="M3214" s="8">
        <v>1812</v>
      </c>
    </row>
    <row r="3215" spans="1:13" x14ac:dyDescent="0.25">
      <c r="A3215">
        <v>0</v>
      </c>
      <c r="B3215" s="40">
        <f t="shared" si="132"/>
        <v>43922</v>
      </c>
      <c r="C3215">
        <v>4</v>
      </c>
      <c r="D3215">
        <f t="shared" si="133"/>
        <v>2020</v>
      </c>
      <c r="E3215" t="s">
        <v>465</v>
      </c>
      <c r="F3215" t="s">
        <v>59</v>
      </c>
      <c r="G3215" t="s">
        <v>37</v>
      </c>
      <c r="H3215" t="s">
        <v>423</v>
      </c>
      <c r="I3215">
        <v>79</v>
      </c>
      <c r="J3215">
        <v>58</v>
      </c>
      <c r="K3215">
        <v>137</v>
      </c>
      <c r="L3215" s="8">
        <v>36809</v>
      </c>
      <c r="M3215" s="8">
        <v>36946</v>
      </c>
    </row>
    <row r="3216" spans="1:13" x14ac:dyDescent="0.25">
      <c r="A3216">
        <v>0</v>
      </c>
      <c r="B3216" s="40">
        <f t="shared" si="132"/>
        <v>43922</v>
      </c>
      <c r="C3216">
        <v>4</v>
      </c>
      <c r="D3216">
        <f t="shared" si="133"/>
        <v>2020</v>
      </c>
      <c r="E3216" t="s">
        <v>465</v>
      </c>
      <c r="F3216" t="s">
        <v>59</v>
      </c>
      <c r="G3216" t="s">
        <v>37</v>
      </c>
      <c r="H3216" t="s">
        <v>424</v>
      </c>
      <c r="I3216">
        <v>0</v>
      </c>
      <c r="J3216">
        <v>0</v>
      </c>
      <c r="K3216">
        <v>0</v>
      </c>
      <c r="L3216" s="8">
        <v>13966</v>
      </c>
      <c r="M3216" s="8">
        <v>13966</v>
      </c>
    </row>
    <row r="3217" spans="1:13" x14ac:dyDescent="0.25">
      <c r="A3217">
        <v>0</v>
      </c>
      <c r="B3217" s="40">
        <f t="shared" si="132"/>
        <v>43922</v>
      </c>
      <c r="C3217">
        <v>4</v>
      </c>
      <c r="D3217">
        <f t="shared" si="133"/>
        <v>2020</v>
      </c>
      <c r="E3217" t="s">
        <v>465</v>
      </c>
      <c r="F3217" t="s">
        <v>356</v>
      </c>
      <c r="G3217" t="s">
        <v>37</v>
      </c>
      <c r="H3217" t="s">
        <v>423</v>
      </c>
      <c r="I3217" s="8">
        <v>1135</v>
      </c>
      <c r="J3217">
        <v>512</v>
      </c>
      <c r="K3217" s="8">
        <v>1647</v>
      </c>
      <c r="L3217" s="8">
        <v>153017</v>
      </c>
      <c r="M3217" s="8">
        <v>154664</v>
      </c>
    </row>
    <row r="3218" spans="1:13" x14ac:dyDescent="0.25">
      <c r="A3218">
        <v>0</v>
      </c>
      <c r="B3218" s="40">
        <f t="shared" si="132"/>
        <v>43922</v>
      </c>
      <c r="C3218">
        <v>4</v>
      </c>
      <c r="D3218">
        <f t="shared" si="133"/>
        <v>2020</v>
      </c>
      <c r="E3218" t="s">
        <v>465</v>
      </c>
      <c r="F3218" t="s">
        <v>356</v>
      </c>
      <c r="G3218" t="s">
        <v>37</v>
      </c>
      <c r="H3218" t="s">
        <v>424</v>
      </c>
      <c r="I3218">
        <v>3</v>
      </c>
      <c r="J3218">
        <v>0</v>
      </c>
      <c r="K3218">
        <v>3</v>
      </c>
      <c r="L3218" s="8">
        <v>43835</v>
      </c>
      <c r="M3218" s="8">
        <v>43838</v>
      </c>
    </row>
    <row r="3219" spans="1:13" x14ac:dyDescent="0.25">
      <c r="A3219">
        <v>1</v>
      </c>
      <c r="B3219" s="40">
        <f t="shared" si="132"/>
        <v>43922</v>
      </c>
      <c r="C3219">
        <v>4</v>
      </c>
      <c r="D3219">
        <f t="shared" si="133"/>
        <v>2020</v>
      </c>
      <c r="E3219" t="s">
        <v>465</v>
      </c>
      <c r="F3219" t="s">
        <v>357</v>
      </c>
      <c r="G3219" t="s">
        <v>37</v>
      </c>
      <c r="H3219" t="s">
        <v>423</v>
      </c>
      <c r="I3219">
        <v>47</v>
      </c>
      <c r="J3219">
        <v>49</v>
      </c>
      <c r="K3219">
        <v>96</v>
      </c>
      <c r="L3219" s="8">
        <v>22854</v>
      </c>
      <c r="M3219" s="8">
        <v>22950</v>
      </c>
    </row>
    <row r="3220" spans="1:13" x14ac:dyDescent="0.25">
      <c r="A3220">
        <v>1</v>
      </c>
      <c r="B3220" s="40">
        <f t="shared" si="132"/>
        <v>43922</v>
      </c>
      <c r="C3220">
        <v>4</v>
      </c>
      <c r="D3220">
        <f t="shared" si="133"/>
        <v>2020</v>
      </c>
      <c r="E3220" t="s">
        <v>465</v>
      </c>
      <c r="F3220" t="s">
        <v>357</v>
      </c>
      <c r="G3220" t="s">
        <v>37</v>
      </c>
      <c r="H3220" t="s">
        <v>424</v>
      </c>
      <c r="I3220">
        <v>0</v>
      </c>
      <c r="J3220">
        <v>0</v>
      </c>
      <c r="K3220">
        <v>0</v>
      </c>
      <c r="L3220" s="8">
        <v>8754</v>
      </c>
      <c r="M3220" s="8">
        <v>8754</v>
      </c>
    </row>
    <row r="3221" spans="1:13" x14ac:dyDescent="0.25">
      <c r="A3221">
        <v>0</v>
      </c>
      <c r="B3221" s="40">
        <f t="shared" si="132"/>
        <v>43922</v>
      </c>
      <c r="C3221">
        <v>4</v>
      </c>
      <c r="D3221">
        <f t="shared" si="133"/>
        <v>2020</v>
      </c>
      <c r="E3221" t="s">
        <v>465</v>
      </c>
      <c r="F3221" t="s">
        <v>56</v>
      </c>
      <c r="G3221" t="s">
        <v>37</v>
      </c>
      <c r="H3221" t="s">
        <v>423</v>
      </c>
      <c r="I3221">
        <v>151</v>
      </c>
      <c r="J3221">
        <v>123</v>
      </c>
      <c r="K3221">
        <v>274</v>
      </c>
      <c r="L3221" s="8">
        <v>169130</v>
      </c>
      <c r="M3221" s="8">
        <v>169404</v>
      </c>
    </row>
    <row r="3222" spans="1:13" x14ac:dyDescent="0.25">
      <c r="A3222">
        <v>0</v>
      </c>
      <c r="B3222" s="40">
        <f t="shared" si="132"/>
        <v>43922</v>
      </c>
      <c r="C3222">
        <v>4</v>
      </c>
      <c r="D3222">
        <f t="shared" si="133"/>
        <v>2020</v>
      </c>
      <c r="E3222" t="s">
        <v>465</v>
      </c>
      <c r="F3222" t="s">
        <v>56</v>
      </c>
      <c r="G3222" t="s">
        <v>37</v>
      </c>
      <c r="H3222" t="s">
        <v>424</v>
      </c>
      <c r="I3222">
        <v>0</v>
      </c>
      <c r="J3222">
        <v>0</v>
      </c>
      <c r="K3222">
        <v>0</v>
      </c>
      <c r="L3222" s="8">
        <v>61465</v>
      </c>
      <c r="M3222" s="8">
        <v>61465</v>
      </c>
    </row>
    <row r="3223" spans="1:13" x14ac:dyDescent="0.25">
      <c r="A3223">
        <v>0</v>
      </c>
      <c r="B3223" s="40">
        <f t="shared" si="132"/>
        <v>43952</v>
      </c>
      <c r="C3223">
        <v>5</v>
      </c>
      <c r="D3223">
        <f t="shared" si="133"/>
        <v>2020</v>
      </c>
      <c r="E3223" t="s">
        <v>466</v>
      </c>
      <c r="F3223" t="s">
        <v>422</v>
      </c>
      <c r="G3223" t="s">
        <v>37</v>
      </c>
      <c r="H3223" t="s">
        <v>423</v>
      </c>
      <c r="I3223">
        <v>0</v>
      </c>
      <c r="J3223">
        <v>0</v>
      </c>
      <c r="K3223">
        <v>0</v>
      </c>
      <c r="L3223">
        <v>2</v>
      </c>
      <c r="M3223">
        <v>2</v>
      </c>
    </row>
    <row r="3224" spans="1:13" x14ac:dyDescent="0.25">
      <c r="A3224">
        <v>1</v>
      </c>
      <c r="B3224" s="40">
        <f t="shared" si="132"/>
        <v>43952</v>
      </c>
      <c r="C3224">
        <v>5</v>
      </c>
      <c r="D3224">
        <f t="shared" si="133"/>
        <v>2020</v>
      </c>
      <c r="E3224" t="s">
        <v>466</v>
      </c>
      <c r="F3224" t="s">
        <v>331</v>
      </c>
      <c r="G3224" t="s">
        <v>37</v>
      </c>
      <c r="H3224" t="s">
        <v>423</v>
      </c>
      <c r="I3224">
        <v>9</v>
      </c>
      <c r="J3224">
        <v>7</v>
      </c>
      <c r="K3224">
        <v>16</v>
      </c>
      <c r="L3224" s="8">
        <v>12985</v>
      </c>
      <c r="M3224" s="8">
        <v>13001</v>
      </c>
    </row>
    <row r="3225" spans="1:13" x14ac:dyDescent="0.25">
      <c r="A3225">
        <v>1</v>
      </c>
      <c r="B3225" s="40">
        <f t="shared" si="132"/>
        <v>43952</v>
      </c>
      <c r="C3225">
        <v>5</v>
      </c>
      <c r="D3225">
        <f t="shared" si="133"/>
        <v>2020</v>
      </c>
      <c r="E3225" t="s">
        <v>466</v>
      </c>
      <c r="F3225" t="s">
        <v>331</v>
      </c>
      <c r="G3225" t="s">
        <v>37</v>
      </c>
      <c r="H3225" t="s">
        <v>424</v>
      </c>
      <c r="I3225">
        <v>0</v>
      </c>
      <c r="J3225">
        <v>0</v>
      </c>
      <c r="K3225">
        <v>0</v>
      </c>
      <c r="L3225" s="8">
        <v>5382</v>
      </c>
      <c r="M3225" s="8">
        <v>5382</v>
      </c>
    </row>
    <row r="3226" spans="1:13" x14ac:dyDescent="0.25">
      <c r="A3226">
        <v>1</v>
      </c>
      <c r="B3226" s="40">
        <f t="shared" si="132"/>
        <v>43952</v>
      </c>
      <c r="C3226">
        <v>5</v>
      </c>
      <c r="D3226">
        <f t="shared" si="133"/>
        <v>2020</v>
      </c>
      <c r="E3226" t="s">
        <v>466</v>
      </c>
      <c r="F3226" t="s">
        <v>332</v>
      </c>
      <c r="G3226" t="s">
        <v>37</v>
      </c>
      <c r="H3226" t="s">
        <v>423</v>
      </c>
      <c r="I3226">
        <v>16</v>
      </c>
      <c r="J3226">
        <v>13</v>
      </c>
      <c r="K3226">
        <v>29</v>
      </c>
      <c r="L3226" s="8">
        <v>12725</v>
      </c>
      <c r="M3226" s="8">
        <v>12754</v>
      </c>
    </row>
    <row r="3227" spans="1:13" x14ac:dyDescent="0.25">
      <c r="A3227">
        <v>1</v>
      </c>
      <c r="B3227" s="40">
        <f t="shared" si="132"/>
        <v>43952</v>
      </c>
      <c r="C3227">
        <v>5</v>
      </c>
      <c r="D3227">
        <f t="shared" si="133"/>
        <v>2020</v>
      </c>
      <c r="E3227" t="s">
        <v>466</v>
      </c>
      <c r="F3227" t="s">
        <v>332</v>
      </c>
      <c r="G3227" t="s">
        <v>37</v>
      </c>
      <c r="H3227" t="s">
        <v>424</v>
      </c>
      <c r="I3227">
        <v>0</v>
      </c>
      <c r="J3227">
        <v>0</v>
      </c>
      <c r="K3227">
        <v>0</v>
      </c>
      <c r="L3227" s="8">
        <v>6800</v>
      </c>
      <c r="M3227" s="8">
        <v>6800</v>
      </c>
    </row>
    <row r="3228" spans="1:13" x14ac:dyDescent="0.25">
      <c r="A3228">
        <v>0</v>
      </c>
      <c r="B3228" s="40">
        <f t="shared" ref="B3228:B3291" si="134">DATE(D3228,C3228,1)</f>
        <v>43952</v>
      </c>
      <c r="C3228">
        <v>5</v>
      </c>
      <c r="D3228">
        <f t="shared" ref="D3228:D3291" si="135">VALUE(RIGHT(E3228,4))</f>
        <v>2020</v>
      </c>
      <c r="E3228" t="s">
        <v>466</v>
      </c>
      <c r="F3228" t="s">
        <v>333</v>
      </c>
      <c r="G3228" t="s">
        <v>37</v>
      </c>
      <c r="H3228" t="s">
        <v>423</v>
      </c>
      <c r="I3228">
        <v>379</v>
      </c>
      <c r="J3228">
        <v>320</v>
      </c>
      <c r="K3228">
        <v>699</v>
      </c>
      <c r="L3228" s="8">
        <v>136960</v>
      </c>
      <c r="M3228" s="8">
        <v>137659</v>
      </c>
    </row>
    <row r="3229" spans="1:13" x14ac:dyDescent="0.25">
      <c r="A3229">
        <v>0</v>
      </c>
      <c r="B3229" s="40">
        <f t="shared" si="134"/>
        <v>43952</v>
      </c>
      <c r="C3229">
        <v>5</v>
      </c>
      <c r="D3229">
        <f t="shared" si="135"/>
        <v>2020</v>
      </c>
      <c r="E3229" t="s">
        <v>466</v>
      </c>
      <c r="F3229" t="s">
        <v>333</v>
      </c>
      <c r="G3229" t="s">
        <v>37</v>
      </c>
      <c r="H3229" t="s">
        <v>424</v>
      </c>
      <c r="I3229">
        <v>0</v>
      </c>
      <c r="J3229">
        <v>0</v>
      </c>
      <c r="K3229">
        <v>0</v>
      </c>
      <c r="L3229" s="8">
        <v>43516</v>
      </c>
      <c r="M3229" s="8">
        <v>43516</v>
      </c>
    </row>
    <row r="3230" spans="1:13" x14ac:dyDescent="0.25">
      <c r="A3230">
        <v>0</v>
      </c>
      <c r="B3230" s="40">
        <f t="shared" si="134"/>
        <v>43952</v>
      </c>
      <c r="C3230">
        <v>5</v>
      </c>
      <c r="D3230">
        <f t="shared" si="135"/>
        <v>2020</v>
      </c>
      <c r="E3230" t="s">
        <v>466</v>
      </c>
      <c r="F3230" t="s">
        <v>119</v>
      </c>
      <c r="G3230" t="s">
        <v>37</v>
      </c>
      <c r="H3230" t="s">
        <v>423</v>
      </c>
      <c r="I3230">
        <v>244</v>
      </c>
      <c r="J3230">
        <v>87</v>
      </c>
      <c r="K3230">
        <v>331</v>
      </c>
      <c r="L3230" s="8">
        <v>55531</v>
      </c>
      <c r="M3230" s="8">
        <v>55862</v>
      </c>
    </row>
    <row r="3231" spans="1:13" x14ac:dyDescent="0.25">
      <c r="A3231">
        <v>0</v>
      </c>
      <c r="B3231" s="40">
        <f t="shared" si="134"/>
        <v>43952</v>
      </c>
      <c r="C3231">
        <v>5</v>
      </c>
      <c r="D3231">
        <f t="shared" si="135"/>
        <v>2020</v>
      </c>
      <c r="E3231" t="s">
        <v>466</v>
      </c>
      <c r="F3231" t="s">
        <v>119</v>
      </c>
      <c r="G3231" t="s">
        <v>37</v>
      </c>
      <c r="H3231" t="s">
        <v>424</v>
      </c>
      <c r="I3231">
        <v>0</v>
      </c>
      <c r="J3231">
        <v>0</v>
      </c>
      <c r="K3231">
        <v>0</v>
      </c>
      <c r="L3231" s="8">
        <v>23050</v>
      </c>
      <c r="M3231" s="8">
        <v>23050</v>
      </c>
    </row>
    <row r="3232" spans="1:13" x14ac:dyDescent="0.25">
      <c r="A3232">
        <v>0</v>
      </c>
      <c r="B3232" s="40">
        <f t="shared" si="134"/>
        <v>43952</v>
      </c>
      <c r="C3232">
        <v>5</v>
      </c>
      <c r="D3232">
        <f t="shared" si="135"/>
        <v>2020</v>
      </c>
      <c r="E3232" t="s">
        <v>466</v>
      </c>
      <c r="F3232" t="s">
        <v>334</v>
      </c>
      <c r="G3232" t="s">
        <v>37</v>
      </c>
      <c r="H3232" t="s">
        <v>423</v>
      </c>
      <c r="I3232">
        <v>245</v>
      </c>
      <c r="J3232">
        <v>173</v>
      </c>
      <c r="K3232">
        <v>418</v>
      </c>
      <c r="L3232" s="8">
        <v>51301</v>
      </c>
      <c r="M3232" s="8">
        <v>51719</v>
      </c>
    </row>
    <row r="3233" spans="1:13" x14ac:dyDescent="0.25">
      <c r="A3233">
        <v>0</v>
      </c>
      <c r="B3233" s="40">
        <f t="shared" si="134"/>
        <v>43952</v>
      </c>
      <c r="C3233">
        <v>5</v>
      </c>
      <c r="D3233">
        <f t="shared" si="135"/>
        <v>2020</v>
      </c>
      <c r="E3233" t="s">
        <v>466</v>
      </c>
      <c r="F3233" t="s">
        <v>334</v>
      </c>
      <c r="G3233" t="s">
        <v>37</v>
      </c>
      <c r="H3233" t="s">
        <v>424</v>
      </c>
      <c r="I3233">
        <v>1</v>
      </c>
      <c r="J3233">
        <v>0</v>
      </c>
      <c r="K3233">
        <v>1</v>
      </c>
      <c r="L3233" s="8">
        <v>22266</v>
      </c>
      <c r="M3233" s="8">
        <v>22267</v>
      </c>
    </row>
    <row r="3234" spans="1:13" x14ac:dyDescent="0.25">
      <c r="A3234">
        <v>0</v>
      </c>
      <c r="B3234" s="40">
        <f t="shared" si="134"/>
        <v>43952</v>
      </c>
      <c r="C3234">
        <v>5</v>
      </c>
      <c r="D3234">
        <f t="shared" si="135"/>
        <v>2020</v>
      </c>
      <c r="E3234" t="s">
        <v>466</v>
      </c>
      <c r="F3234" t="s">
        <v>335</v>
      </c>
      <c r="G3234" t="s">
        <v>37</v>
      </c>
      <c r="H3234" t="s">
        <v>423</v>
      </c>
      <c r="I3234" s="8">
        <v>2146</v>
      </c>
      <c r="J3234" s="8">
        <v>1089</v>
      </c>
      <c r="K3234" s="8">
        <v>3235</v>
      </c>
      <c r="L3234" s="8">
        <v>323351</v>
      </c>
      <c r="M3234" s="8">
        <v>326586</v>
      </c>
    </row>
    <row r="3235" spans="1:13" x14ac:dyDescent="0.25">
      <c r="A3235">
        <v>0</v>
      </c>
      <c r="B3235" s="40">
        <f t="shared" si="134"/>
        <v>43952</v>
      </c>
      <c r="C3235">
        <v>5</v>
      </c>
      <c r="D3235">
        <f t="shared" si="135"/>
        <v>2020</v>
      </c>
      <c r="E3235" t="s">
        <v>466</v>
      </c>
      <c r="F3235" t="s">
        <v>335</v>
      </c>
      <c r="G3235" t="s">
        <v>37</v>
      </c>
      <c r="H3235" t="s">
        <v>424</v>
      </c>
      <c r="I3235">
        <v>0</v>
      </c>
      <c r="J3235">
        <v>0</v>
      </c>
      <c r="K3235">
        <v>0</v>
      </c>
      <c r="L3235" s="8">
        <v>83701</v>
      </c>
      <c r="M3235" s="8">
        <v>83701</v>
      </c>
    </row>
    <row r="3236" spans="1:13" x14ac:dyDescent="0.25">
      <c r="A3236">
        <v>0</v>
      </c>
      <c r="B3236" s="40">
        <f t="shared" si="134"/>
        <v>43952</v>
      </c>
      <c r="C3236">
        <v>5</v>
      </c>
      <c r="D3236">
        <f t="shared" si="135"/>
        <v>2020</v>
      </c>
      <c r="E3236" t="s">
        <v>466</v>
      </c>
      <c r="F3236" t="s">
        <v>44</v>
      </c>
      <c r="G3236" t="s">
        <v>37</v>
      </c>
      <c r="H3236" t="s">
        <v>423</v>
      </c>
      <c r="I3236">
        <v>5</v>
      </c>
      <c r="J3236">
        <v>3</v>
      </c>
      <c r="K3236">
        <v>8</v>
      </c>
      <c r="L3236" s="8">
        <v>2454</v>
      </c>
      <c r="M3236" s="8">
        <v>2462</v>
      </c>
    </row>
    <row r="3237" spans="1:13" x14ac:dyDescent="0.25">
      <c r="A3237">
        <v>0</v>
      </c>
      <c r="B3237" s="40">
        <f t="shared" si="134"/>
        <v>43952</v>
      </c>
      <c r="C3237">
        <v>5</v>
      </c>
      <c r="D3237">
        <f t="shared" si="135"/>
        <v>2020</v>
      </c>
      <c r="E3237" t="s">
        <v>466</v>
      </c>
      <c r="F3237" t="s">
        <v>44</v>
      </c>
      <c r="G3237" t="s">
        <v>37</v>
      </c>
      <c r="H3237" t="s">
        <v>424</v>
      </c>
      <c r="I3237">
        <v>0</v>
      </c>
      <c r="J3237">
        <v>0</v>
      </c>
      <c r="K3237">
        <v>0</v>
      </c>
      <c r="L3237" s="8">
        <v>1604</v>
      </c>
      <c r="M3237" s="8">
        <v>1604</v>
      </c>
    </row>
    <row r="3238" spans="1:13" x14ac:dyDescent="0.25">
      <c r="A3238">
        <v>0</v>
      </c>
      <c r="B3238" s="40">
        <f t="shared" si="134"/>
        <v>43952</v>
      </c>
      <c r="C3238">
        <v>5</v>
      </c>
      <c r="D3238">
        <f t="shared" si="135"/>
        <v>2020</v>
      </c>
      <c r="E3238" t="s">
        <v>466</v>
      </c>
      <c r="F3238" t="s">
        <v>336</v>
      </c>
      <c r="G3238" t="s">
        <v>37</v>
      </c>
      <c r="H3238" t="s">
        <v>423</v>
      </c>
      <c r="I3238">
        <v>149</v>
      </c>
      <c r="J3238">
        <v>126</v>
      </c>
      <c r="K3238">
        <v>275</v>
      </c>
      <c r="L3238" s="8">
        <v>73689</v>
      </c>
      <c r="M3238" s="8">
        <v>73964</v>
      </c>
    </row>
    <row r="3239" spans="1:13" x14ac:dyDescent="0.25">
      <c r="A3239">
        <v>0</v>
      </c>
      <c r="B3239" s="40">
        <f t="shared" si="134"/>
        <v>43952</v>
      </c>
      <c r="C3239">
        <v>5</v>
      </c>
      <c r="D3239">
        <f t="shared" si="135"/>
        <v>2020</v>
      </c>
      <c r="E3239" t="s">
        <v>466</v>
      </c>
      <c r="F3239" t="s">
        <v>336</v>
      </c>
      <c r="G3239" t="s">
        <v>37</v>
      </c>
      <c r="H3239" t="s">
        <v>424</v>
      </c>
      <c r="I3239">
        <v>0</v>
      </c>
      <c r="J3239">
        <v>0</v>
      </c>
      <c r="K3239">
        <v>0</v>
      </c>
      <c r="L3239" s="8">
        <v>29503</v>
      </c>
      <c r="M3239" s="8">
        <v>29503</v>
      </c>
    </row>
    <row r="3240" spans="1:13" x14ac:dyDescent="0.25">
      <c r="A3240">
        <v>0</v>
      </c>
      <c r="B3240" s="40">
        <f t="shared" si="134"/>
        <v>43952</v>
      </c>
      <c r="C3240">
        <v>5</v>
      </c>
      <c r="D3240">
        <f t="shared" si="135"/>
        <v>2020</v>
      </c>
      <c r="E3240" t="s">
        <v>466</v>
      </c>
      <c r="F3240" t="s">
        <v>125</v>
      </c>
      <c r="G3240" t="s">
        <v>37</v>
      </c>
      <c r="H3240" t="s">
        <v>423</v>
      </c>
      <c r="I3240">
        <v>74</v>
      </c>
      <c r="J3240">
        <v>41</v>
      </c>
      <c r="K3240">
        <v>115</v>
      </c>
      <c r="L3240" s="8">
        <v>28632</v>
      </c>
      <c r="M3240" s="8">
        <v>28747</v>
      </c>
    </row>
    <row r="3241" spans="1:13" x14ac:dyDescent="0.25">
      <c r="A3241">
        <v>0</v>
      </c>
      <c r="B3241" s="40">
        <f t="shared" si="134"/>
        <v>43952</v>
      </c>
      <c r="C3241">
        <v>5</v>
      </c>
      <c r="D3241">
        <f t="shared" si="135"/>
        <v>2020</v>
      </c>
      <c r="E3241" t="s">
        <v>466</v>
      </c>
      <c r="F3241" t="s">
        <v>125</v>
      </c>
      <c r="G3241" t="s">
        <v>37</v>
      </c>
      <c r="H3241" t="s">
        <v>424</v>
      </c>
      <c r="I3241">
        <v>0</v>
      </c>
      <c r="J3241">
        <v>0</v>
      </c>
      <c r="K3241">
        <v>0</v>
      </c>
      <c r="L3241" s="8">
        <v>12636</v>
      </c>
      <c r="M3241" s="8">
        <v>12636</v>
      </c>
    </row>
    <row r="3242" spans="1:13" x14ac:dyDescent="0.25">
      <c r="A3242">
        <v>1</v>
      </c>
      <c r="B3242" s="40">
        <f t="shared" si="134"/>
        <v>43952</v>
      </c>
      <c r="C3242">
        <v>5</v>
      </c>
      <c r="D3242">
        <f t="shared" si="135"/>
        <v>2020</v>
      </c>
      <c r="E3242" t="s">
        <v>466</v>
      </c>
      <c r="F3242" t="s">
        <v>337</v>
      </c>
      <c r="G3242" t="s">
        <v>37</v>
      </c>
      <c r="H3242" t="s">
        <v>423</v>
      </c>
      <c r="I3242">
        <v>5</v>
      </c>
      <c r="J3242">
        <v>3</v>
      </c>
      <c r="K3242">
        <v>8</v>
      </c>
      <c r="L3242" s="8">
        <v>4518</v>
      </c>
      <c r="M3242" s="8">
        <v>4526</v>
      </c>
    </row>
    <row r="3243" spans="1:13" x14ac:dyDescent="0.25">
      <c r="A3243">
        <v>1</v>
      </c>
      <c r="B3243" s="40">
        <f t="shared" si="134"/>
        <v>43952</v>
      </c>
      <c r="C3243">
        <v>5</v>
      </c>
      <c r="D3243">
        <f t="shared" si="135"/>
        <v>2020</v>
      </c>
      <c r="E3243" t="s">
        <v>466</v>
      </c>
      <c r="F3243" t="s">
        <v>337</v>
      </c>
      <c r="G3243" t="s">
        <v>37</v>
      </c>
      <c r="H3243" t="s">
        <v>424</v>
      </c>
      <c r="I3243">
        <v>0</v>
      </c>
      <c r="J3243">
        <v>0</v>
      </c>
      <c r="K3243">
        <v>0</v>
      </c>
      <c r="L3243" s="8">
        <v>3687</v>
      </c>
      <c r="M3243" s="8">
        <v>3687</v>
      </c>
    </row>
    <row r="3244" spans="1:13" x14ac:dyDescent="0.25">
      <c r="A3244">
        <v>0</v>
      </c>
      <c r="B3244" s="40">
        <f t="shared" si="134"/>
        <v>43952</v>
      </c>
      <c r="C3244">
        <v>5</v>
      </c>
      <c r="D3244">
        <f t="shared" si="135"/>
        <v>2020</v>
      </c>
      <c r="E3244" t="s">
        <v>466</v>
      </c>
      <c r="F3244" t="s">
        <v>105</v>
      </c>
      <c r="G3244" t="s">
        <v>37</v>
      </c>
      <c r="H3244" t="s">
        <v>423</v>
      </c>
      <c r="I3244">
        <v>66</v>
      </c>
      <c r="J3244">
        <v>79</v>
      </c>
      <c r="K3244">
        <v>145</v>
      </c>
      <c r="L3244" s="8">
        <v>61762</v>
      </c>
      <c r="M3244" s="8">
        <v>61907</v>
      </c>
    </row>
    <row r="3245" spans="1:13" x14ac:dyDescent="0.25">
      <c r="A3245">
        <v>0</v>
      </c>
      <c r="B3245" s="40">
        <f t="shared" si="134"/>
        <v>43952</v>
      </c>
      <c r="C3245">
        <v>5</v>
      </c>
      <c r="D3245">
        <f t="shared" si="135"/>
        <v>2020</v>
      </c>
      <c r="E3245" t="s">
        <v>466</v>
      </c>
      <c r="F3245" t="s">
        <v>105</v>
      </c>
      <c r="G3245" t="s">
        <v>37</v>
      </c>
      <c r="H3245" t="s">
        <v>424</v>
      </c>
      <c r="I3245">
        <v>0</v>
      </c>
      <c r="J3245">
        <v>0</v>
      </c>
      <c r="K3245">
        <v>0</v>
      </c>
      <c r="L3245" s="8">
        <v>20406</v>
      </c>
      <c r="M3245" s="8">
        <v>20406</v>
      </c>
    </row>
    <row r="3246" spans="1:13" x14ac:dyDescent="0.25">
      <c r="A3246">
        <v>0</v>
      </c>
      <c r="B3246" s="40">
        <f t="shared" si="134"/>
        <v>43952</v>
      </c>
      <c r="C3246">
        <v>5</v>
      </c>
      <c r="D3246">
        <f t="shared" si="135"/>
        <v>2020</v>
      </c>
      <c r="E3246" t="s">
        <v>466</v>
      </c>
      <c r="F3246" t="s">
        <v>338</v>
      </c>
      <c r="G3246" t="s">
        <v>37</v>
      </c>
      <c r="H3246" t="s">
        <v>423</v>
      </c>
      <c r="I3246">
        <v>0</v>
      </c>
      <c r="J3246">
        <v>1</v>
      </c>
      <c r="K3246">
        <v>1</v>
      </c>
      <c r="L3246" s="8">
        <v>1382</v>
      </c>
      <c r="M3246" s="8">
        <v>1383</v>
      </c>
    </row>
    <row r="3247" spans="1:13" x14ac:dyDescent="0.25">
      <c r="A3247">
        <v>0</v>
      </c>
      <c r="B3247" s="40">
        <f t="shared" si="134"/>
        <v>43952</v>
      </c>
      <c r="C3247">
        <v>5</v>
      </c>
      <c r="D3247">
        <f t="shared" si="135"/>
        <v>2020</v>
      </c>
      <c r="E3247" t="s">
        <v>466</v>
      </c>
      <c r="F3247" t="s">
        <v>338</v>
      </c>
      <c r="G3247" t="s">
        <v>37</v>
      </c>
      <c r="H3247" t="s">
        <v>424</v>
      </c>
      <c r="I3247">
        <v>0</v>
      </c>
      <c r="J3247">
        <v>0</v>
      </c>
      <c r="K3247">
        <v>0</v>
      </c>
      <c r="L3247" s="8">
        <v>1007</v>
      </c>
      <c r="M3247" s="8">
        <v>1007</v>
      </c>
    </row>
    <row r="3248" spans="1:13" x14ac:dyDescent="0.25">
      <c r="A3248">
        <v>0</v>
      </c>
      <c r="B3248" s="40">
        <f t="shared" si="134"/>
        <v>43952</v>
      </c>
      <c r="C3248">
        <v>5</v>
      </c>
      <c r="D3248">
        <f t="shared" si="135"/>
        <v>2020</v>
      </c>
      <c r="E3248" t="s">
        <v>466</v>
      </c>
      <c r="F3248" t="s">
        <v>339</v>
      </c>
      <c r="G3248" t="s">
        <v>37</v>
      </c>
      <c r="H3248" t="s">
        <v>423</v>
      </c>
      <c r="I3248">
        <v>68</v>
      </c>
      <c r="J3248">
        <v>78</v>
      </c>
      <c r="K3248">
        <v>146</v>
      </c>
      <c r="L3248" s="8">
        <v>67163</v>
      </c>
      <c r="M3248" s="8">
        <v>67309</v>
      </c>
    </row>
    <row r="3249" spans="1:13" x14ac:dyDescent="0.25">
      <c r="A3249">
        <v>0</v>
      </c>
      <c r="B3249" s="40">
        <f t="shared" si="134"/>
        <v>43952</v>
      </c>
      <c r="C3249">
        <v>5</v>
      </c>
      <c r="D3249">
        <f t="shared" si="135"/>
        <v>2020</v>
      </c>
      <c r="E3249" t="s">
        <v>466</v>
      </c>
      <c r="F3249" t="s">
        <v>339</v>
      </c>
      <c r="G3249" t="s">
        <v>37</v>
      </c>
      <c r="H3249" t="s">
        <v>424</v>
      </c>
      <c r="I3249">
        <v>0</v>
      </c>
      <c r="J3249">
        <v>0</v>
      </c>
      <c r="K3249">
        <v>0</v>
      </c>
      <c r="L3249" s="8">
        <v>27919</v>
      </c>
      <c r="M3249" s="8">
        <v>27919</v>
      </c>
    </row>
    <row r="3250" spans="1:13" x14ac:dyDescent="0.25">
      <c r="A3250">
        <v>0</v>
      </c>
      <c r="B3250" s="40">
        <f t="shared" si="134"/>
        <v>43952</v>
      </c>
      <c r="C3250">
        <v>5</v>
      </c>
      <c r="D3250">
        <f t="shared" si="135"/>
        <v>2020</v>
      </c>
      <c r="E3250" t="s">
        <v>466</v>
      </c>
      <c r="F3250" t="s">
        <v>425</v>
      </c>
      <c r="G3250" t="s">
        <v>37</v>
      </c>
      <c r="H3250" t="s">
        <v>423</v>
      </c>
      <c r="I3250">
        <v>134</v>
      </c>
      <c r="J3250">
        <v>118</v>
      </c>
      <c r="K3250">
        <v>252</v>
      </c>
      <c r="L3250" s="8">
        <v>49325</v>
      </c>
      <c r="M3250" s="8">
        <v>49577</v>
      </c>
    </row>
    <row r="3251" spans="1:13" x14ac:dyDescent="0.25">
      <c r="A3251">
        <v>0</v>
      </c>
      <c r="B3251" s="40">
        <f t="shared" si="134"/>
        <v>43952</v>
      </c>
      <c r="C3251">
        <v>5</v>
      </c>
      <c r="D3251">
        <f t="shared" si="135"/>
        <v>2020</v>
      </c>
      <c r="E3251" t="s">
        <v>466</v>
      </c>
      <c r="F3251" t="s">
        <v>425</v>
      </c>
      <c r="G3251" t="s">
        <v>37</v>
      </c>
      <c r="H3251" t="s">
        <v>424</v>
      </c>
      <c r="I3251">
        <v>0</v>
      </c>
      <c r="J3251">
        <v>0</v>
      </c>
      <c r="K3251">
        <v>0</v>
      </c>
      <c r="L3251" s="8">
        <v>21307</v>
      </c>
      <c r="M3251" s="8">
        <v>21307</v>
      </c>
    </row>
    <row r="3252" spans="1:13" x14ac:dyDescent="0.25">
      <c r="A3252">
        <v>0</v>
      </c>
      <c r="B3252" s="40">
        <f t="shared" si="134"/>
        <v>43952</v>
      </c>
      <c r="C3252">
        <v>5</v>
      </c>
      <c r="D3252">
        <f t="shared" si="135"/>
        <v>2020</v>
      </c>
      <c r="E3252" t="s">
        <v>466</v>
      </c>
      <c r="F3252" t="s">
        <v>341</v>
      </c>
      <c r="G3252" t="s">
        <v>37</v>
      </c>
      <c r="H3252" t="s">
        <v>423</v>
      </c>
      <c r="I3252">
        <v>455</v>
      </c>
      <c r="J3252">
        <v>288</v>
      </c>
      <c r="K3252">
        <v>743</v>
      </c>
      <c r="L3252" s="8">
        <v>65315</v>
      </c>
      <c r="M3252" s="8">
        <v>66058</v>
      </c>
    </row>
    <row r="3253" spans="1:13" x14ac:dyDescent="0.25">
      <c r="A3253">
        <v>0</v>
      </c>
      <c r="B3253" s="40">
        <f t="shared" si="134"/>
        <v>43952</v>
      </c>
      <c r="C3253">
        <v>5</v>
      </c>
      <c r="D3253">
        <f t="shared" si="135"/>
        <v>2020</v>
      </c>
      <c r="E3253" t="s">
        <v>466</v>
      </c>
      <c r="F3253" t="s">
        <v>341</v>
      </c>
      <c r="G3253" t="s">
        <v>37</v>
      </c>
      <c r="H3253" t="s">
        <v>424</v>
      </c>
      <c r="I3253">
        <v>1</v>
      </c>
      <c r="J3253">
        <v>0</v>
      </c>
      <c r="K3253">
        <v>1</v>
      </c>
      <c r="L3253" s="8">
        <v>21877</v>
      </c>
      <c r="M3253" s="8">
        <v>21878</v>
      </c>
    </row>
    <row r="3254" spans="1:13" x14ac:dyDescent="0.25">
      <c r="A3254">
        <v>0</v>
      </c>
      <c r="B3254" s="40">
        <f t="shared" si="134"/>
        <v>43952</v>
      </c>
      <c r="C3254">
        <v>5</v>
      </c>
      <c r="D3254">
        <f t="shared" si="135"/>
        <v>2020</v>
      </c>
      <c r="E3254" t="s">
        <v>466</v>
      </c>
      <c r="F3254" t="s">
        <v>126</v>
      </c>
      <c r="G3254" t="s">
        <v>37</v>
      </c>
      <c r="H3254" t="s">
        <v>423</v>
      </c>
      <c r="I3254">
        <v>255</v>
      </c>
      <c r="J3254">
        <v>160</v>
      </c>
      <c r="K3254">
        <v>415</v>
      </c>
      <c r="L3254" s="8">
        <v>25460</v>
      </c>
      <c r="M3254" s="8">
        <v>25875</v>
      </c>
    </row>
    <row r="3255" spans="1:13" x14ac:dyDescent="0.25">
      <c r="A3255">
        <v>0</v>
      </c>
      <c r="B3255" s="40">
        <f t="shared" si="134"/>
        <v>43952</v>
      </c>
      <c r="C3255">
        <v>5</v>
      </c>
      <c r="D3255">
        <f t="shared" si="135"/>
        <v>2020</v>
      </c>
      <c r="E3255" t="s">
        <v>466</v>
      </c>
      <c r="F3255" t="s">
        <v>126</v>
      </c>
      <c r="G3255" t="s">
        <v>37</v>
      </c>
      <c r="H3255" t="s">
        <v>424</v>
      </c>
      <c r="I3255">
        <v>0</v>
      </c>
      <c r="J3255">
        <v>0</v>
      </c>
      <c r="K3255">
        <v>0</v>
      </c>
      <c r="L3255" s="8">
        <v>9798</v>
      </c>
      <c r="M3255" s="8">
        <v>9798</v>
      </c>
    </row>
    <row r="3256" spans="1:13" x14ac:dyDescent="0.25">
      <c r="A3256">
        <v>0</v>
      </c>
      <c r="B3256" s="40">
        <f t="shared" si="134"/>
        <v>43952</v>
      </c>
      <c r="C3256">
        <v>5</v>
      </c>
      <c r="D3256">
        <f t="shared" si="135"/>
        <v>2020</v>
      </c>
      <c r="E3256" t="s">
        <v>466</v>
      </c>
      <c r="F3256" t="s">
        <v>342</v>
      </c>
      <c r="G3256" t="s">
        <v>37</v>
      </c>
      <c r="H3256" t="s">
        <v>423</v>
      </c>
      <c r="I3256" s="8">
        <v>24558</v>
      </c>
      <c r="J3256" s="8">
        <v>7862</v>
      </c>
      <c r="K3256" s="8">
        <v>32420</v>
      </c>
      <c r="L3256" s="8">
        <v>1389236</v>
      </c>
      <c r="M3256" s="8">
        <v>1421656</v>
      </c>
    </row>
    <row r="3257" spans="1:13" x14ac:dyDescent="0.25">
      <c r="A3257">
        <v>0</v>
      </c>
      <c r="B3257" s="40">
        <f t="shared" si="134"/>
        <v>43952</v>
      </c>
      <c r="C3257">
        <v>5</v>
      </c>
      <c r="D3257">
        <f t="shared" si="135"/>
        <v>2020</v>
      </c>
      <c r="E3257" t="s">
        <v>466</v>
      </c>
      <c r="F3257" t="s">
        <v>342</v>
      </c>
      <c r="G3257" t="s">
        <v>37</v>
      </c>
      <c r="H3257" t="s">
        <v>424</v>
      </c>
      <c r="I3257">
        <v>5</v>
      </c>
      <c r="J3257">
        <v>1</v>
      </c>
      <c r="K3257">
        <v>6</v>
      </c>
      <c r="L3257" s="8">
        <v>184121</v>
      </c>
      <c r="M3257" s="8">
        <v>184127</v>
      </c>
    </row>
    <row r="3258" spans="1:13" x14ac:dyDescent="0.25">
      <c r="A3258">
        <v>0</v>
      </c>
      <c r="B3258" s="40">
        <f t="shared" si="134"/>
        <v>43952</v>
      </c>
      <c r="C3258">
        <v>5</v>
      </c>
      <c r="D3258">
        <f t="shared" si="135"/>
        <v>2020</v>
      </c>
      <c r="E3258" t="s">
        <v>466</v>
      </c>
      <c r="F3258" t="s">
        <v>343</v>
      </c>
      <c r="G3258" t="s">
        <v>37</v>
      </c>
      <c r="H3258" t="s">
        <v>423</v>
      </c>
      <c r="I3258" s="8">
        <v>1444</v>
      </c>
      <c r="J3258">
        <v>713</v>
      </c>
      <c r="K3258" s="8">
        <v>2157</v>
      </c>
      <c r="L3258" s="8">
        <v>185015</v>
      </c>
      <c r="M3258" s="8">
        <v>187172</v>
      </c>
    </row>
    <row r="3259" spans="1:13" x14ac:dyDescent="0.25">
      <c r="A3259">
        <v>0</v>
      </c>
      <c r="B3259" s="40">
        <f t="shared" si="134"/>
        <v>43952</v>
      </c>
      <c r="C3259">
        <v>5</v>
      </c>
      <c r="D3259">
        <f t="shared" si="135"/>
        <v>2020</v>
      </c>
      <c r="E3259" t="s">
        <v>466</v>
      </c>
      <c r="F3259" t="s">
        <v>343</v>
      </c>
      <c r="G3259" t="s">
        <v>37</v>
      </c>
      <c r="H3259" t="s">
        <v>424</v>
      </c>
      <c r="I3259">
        <v>0</v>
      </c>
      <c r="J3259">
        <v>0</v>
      </c>
      <c r="K3259">
        <v>0</v>
      </c>
      <c r="L3259" s="8">
        <v>55236</v>
      </c>
      <c r="M3259" s="8">
        <v>55236</v>
      </c>
    </row>
    <row r="3260" spans="1:13" x14ac:dyDescent="0.25">
      <c r="A3260">
        <v>0</v>
      </c>
      <c r="B3260" s="40">
        <f t="shared" si="134"/>
        <v>43952</v>
      </c>
      <c r="C3260">
        <v>5</v>
      </c>
      <c r="D3260">
        <f t="shared" si="135"/>
        <v>2020</v>
      </c>
      <c r="E3260" t="s">
        <v>466</v>
      </c>
      <c r="F3260" t="s">
        <v>344</v>
      </c>
      <c r="G3260" t="s">
        <v>37</v>
      </c>
      <c r="H3260" t="s">
        <v>423</v>
      </c>
      <c r="I3260">
        <v>116</v>
      </c>
      <c r="J3260">
        <v>51</v>
      </c>
      <c r="K3260">
        <v>167</v>
      </c>
      <c r="L3260" s="8">
        <v>30870</v>
      </c>
      <c r="M3260" s="8">
        <v>31037</v>
      </c>
    </row>
    <row r="3261" spans="1:13" x14ac:dyDescent="0.25">
      <c r="A3261">
        <v>0</v>
      </c>
      <c r="B3261" s="40">
        <f t="shared" si="134"/>
        <v>43952</v>
      </c>
      <c r="C3261">
        <v>5</v>
      </c>
      <c r="D3261">
        <f t="shared" si="135"/>
        <v>2020</v>
      </c>
      <c r="E3261" t="s">
        <v>466</v>
      </c>
      <c r="F3261" t="s">
        <v>344</v>
      </c>
      <c r="G3261" t="s">
        <v>37</v>
      </c>
      <c r="H3261" t="s">
        <v>424</v>
      </c>
      <c r="I3261">
        <v>0</v>
      </c>
      <c r="J3261">
        <v>0</v>
      </c>
      <c r="K3261">
        <v>0</v>
      </c>
      <c r="L3261" s="8">
        <v>15122</v>
      </c>
      <c r="M3261" s="8">
        <v>15122</v>
      </c>
    </row>
    <row r="3262" spans="1:13" x14ac:dyDescent="0.25">
      <c r="A3262">
        <v>0</v>
      </c>
      <c r="B3262" s="40">
        <f t="shared" si="134"/>
        <v>43952</v>
      </c>
      <c r="C3262">
        <v>5</v>
      </c>
      <c r="D3262">
        <f t="shared" si="135"/>
        <v>2020</v>
      </c>
      <c r="E3262" t="s">
        <v>466</v>
      </c>
      <c r="F3262" t="s">
        <v>345</v>
      </c>
      <c r="G3262" t="s">
        <v>37</v>
      </c>
      <c r="H3262" t="s">
        <v>423</v>
      </c>
      <c r="I3262">
        <v>59</v>
      </c>
      <c r="J3262">
        <v>42</v>
      </c>
      <c r="K3262">
        <v>101</v>
      </c>
      <c r="L3262" s="8">
        <v>15694</v>
      </c>
      <c r="M3262" s="8">
        <v>15795</v>
      </c>
    </row>
    <row r="3263" spans="1:13" x14ac:dyDescent="0.25">
      <c r="A3263">
        <v>0</v>
      </c>
      <c r="B3263" s="40">
        <f t="shared" si="134"/>
        <v>43952</v>
      </c>
      <c r="C3263">
        <v>5</v>
      </c>
      <c r="D3263">
        <f t="shared" si="135"/>
        <v>2020</v>
      </c>
      <c r="E3263" t="s">
        <v>466</v>
      </c>
      <c r="F3263" t="s">
        <v>345</v>
      </c>
      <c r="G3263" t="s">
        <v>37</v>
      </c>
      <c r="H3263" t="s">
        <v>424</v>
      </c>
      <c r="I3263">
        <v>0</v>
      </c>
      <c r="J3263">
        <v>0</v>
      </c>
      <c r="K3263">
        <v>0</v>
      </c>
      <c r="L3263" s="8">
        <v>8409</v>
      </c>
      <c r="M3263" s="8">
        <v>8409</v>
      </c>
    </row>
    <row r="3264" spans="1:13" x14ac:dyDescent="0.25">
      <c r="A3264">
        <v>0</v>
      </c>
      <c r="B3264" s="40">
        <f t="shared" si="134"/>
        <v>43952</v>
      </c>
      <c r="C3264">
        <v>5</v>
      </c>
      <c r="D3264">
        <f t="shared" si="135"/>
        <v>2020</v>
      </c>
      <c r="E3264" t="s">
        <v>466</v>
      </c>
      <c r="F3264" t="s">
        <v>346</v>
      </c>
      <c r="G3264" t="s">
        <v>37</v>
      </c>
      <c r="H3264" t="s">
        <v>423</v>
      </c>
      <c r="I3264">
        <v>115</v>
      </c>
      <c r="J3264">
        <v>122</v>
      </c>
      <c r="K3264">
        <v>237</v>
      </c>
      <c r="L3264" s="8">
        <v>59806</v>
      </c>
      <c r="M3264" s="8">
        <v>60043</v>
      </c>
    </row>
    <row r="3265" spans="1:13" x14ac:dyDescent="0.25">
      <c r="A3265">
        <v>0</v>
      </c>
      <c r="B3265" s="40">
        <f t="shared" si="134"/>
        <v>43952</v>
      </c>
      <c r="C3265">
        <v>5</v>
      </c>
      <c r="D3265">
        <f t="shared" si="135"/>
        <v>2020</v>
      </c>
      <c r="E3265" t="s">
        <v>466</v>
      </c>
      <c r="F3265" t="s">
        <v>346</v>
      </c>
      <c r="G3265" t="s">
        <v>37</v>
      </c>
      <c r="H3265" t="s">
        <v>424</v>
      </c>
      <c r="I3265">
        <v>0</v>
      </c>
      <c r="J3265">
        <v>0</v>
      </c>
      <c r="K3265">
        <v>0</v>
      </c>
      <c r="L3265" s="8">
        <v>26902</v>
      </c>
      <c r="M3265" s="8">
        <v>26902</v>
      </c>
    </row>
    <row r="3266" spans="1:13" x14ac:dyDescent="0.25">
      <c r="A3266">
        <v>1</v>
      </c>
      <c r="B3266" s="40">
        <f t="shared" si="134"/>
        <v>43952</v>
      </c>
      <c r="C3266">
        <v>5</v>
      </c>
      <c r="D3266">
        <f t="shared" si="135"/>
        <v>2020</v>
      </c>
      <c r="E3266" t="s">
        <v>466</v>
      </c>
      <c r="F3266" t="s">
        <v>53</v>
      </c>
      <c r="G3266" t="s">
        <v>37</v>
      </c>
      <c r="H3266" t="s">
        <v>423</v>
      </c>
      <c r="I3266">
        <v>6</v>
      </c>
      <c r="J3266">
        <v>12</v>
      </c>
      <c r="K3266">
        <v>18</v>
      </c>
      <c r="L3266" s="8">
        <v>7974</v>
      </c>
      <c r="M3266" s="8">
        <v>7992</v>
      </c>
    </row>
    <row r="3267" spans="1:13" x14ac:dyDescent="0.25">
      <c r="A3267">
        <v>1</v>
      </c>
      <c r="B3267" s="40">
        <f t="shared" si="134"/>
        <v>43952</v>
      </c>
      <c r="C3267">
        <v>5</v>
      </c>
      <c r="D3267">
        <f t="shared" si="135"/>
        <v>2020</v>
      </c>
      <c r="E3267" t="s">
        <v>466</v>
      </c>
      <c r="F3267" t="s">
        <v>53</v>
      </c>
      <c r="G3267" t="s">
        <v>37</v>
      </c>
      <c r="H3267" t="s">
        <v>424</v>
      </c>
      <c r="I3267">
        <v>0</v>
      </c>
      <c r="J3267">
        <v>0</v>
      </c>
      <c r="K3267">
        <v>0</v>
      </c>
      <c r="L3267" s="8">
        <v>4818</v>
      </c>
      <c r="M3267" s="8">
        <v>4818</v>
      </c>
    </row>
    <row r="3268" spans="1:13" x14ac:dyDescent="0.25">
      <c r="A3268">
        <v>0</v>
      </c>
      <c r="B3268" s="40">
        <f t="shared" si="134"/>
        <v>43952</v>
      </c>
      <c r="C3268">
        <v>5</v>
      </c>
      <c r="D3268">
        <f t="shared" si="135"/>
        <v>2020</v>
      </c>
      <c r="E3268" t="s">
        <v>466</v>
      </c>
      <c r="F3268" t="s">
        <v>347</v>
      </c>
      <c r="G3268" t="s">
        <v>37</v>
      </c>
      <c r="H3268" t="s">
        <v>423</v>
      </c>
      <c r="I3268">
        <v>196</v>
      </c>
      <c r="J3268">
        <v>143</v>
      </c>
      <c r="K3268">
        <v>339</v>
      </c>
      <c r="L3268" s="8">
        <v>48802</v>
      </c>
      <c r="M3268" s="8">
        <v>49141</v>
      </c>
    </row>
    <row r="3269" spans="1:13" x14ac:dyDescent="0.25">
      <c r="A3269">
        <v>0</v>
      </c>
      <c r="B3269" s="40">
        <f t="shared" si="134"/>
        <v>43952</v>
      </c>
      <c r="C3269">
        <v>5</v>
      </c>
      <c r="D3269">
        <f t="shared" si="135"/>
        <v>2020</v>
      </c>
      <c r="E3269" t="s">
        <v>466</v>
      </c>
      <c r="F3269" t="s">
        <v>347</v>
      </c>
      <c r="G3269" t="s">
        <v>37</v>
      </c>
      <c r="H3269" t="s">
        <v>424</v>
      </c>
      <c r="I3269">
        <v>0</v>
      </c>
      <c r="J3269">
        <v>0</v>
      </c>
      <c r="K3269">
        <v>0</v>
      </c>
      <c r="L3269" s="8">
        <v>21271</v>
      </c>
      <c r="M3269" s="8">
        <v>21271</v>
      </c>
    </row>
    <row r="3270" spans="1:13" x14ac:dyDescent="0.25">
      <c r="A3270">
        <v>0</v>
      </c>
      <c r="B3270" s="40">
        <f t="shared" si="134"/>
        <v>43952</v>
      </c>
      <c r="C3270">
        <v>5</v>
      </c>
      <c r="D3270">
        <f t="shared" si="135"/>
        <v>2020</v>
      </c>
      <c r="E3270" t="s">
        <v>466</v>
      </c>
      <c r="F3270" t="s">
        <v>348</v>
      </c>
      <c r="G3270" t="s">
        <v>37</v>
      </c>
      <c r="H3270" t="s">
        <v>423</v>
      </c>
      <c r="I3270">
        <v>39</v>
      </c>
      <c r="J3270">
        <v>34</v>
      </c>
      <c r="K3270">
        <v>73</v>
      </c>
      <c r="L3270" s="8">
        <v>26905</v>
      </c>
      <c r="M3270" s="8">
        <v>26978</v>
      </c>
    </row>
    <row r="3271" spans="1:13" x14ac:dyDescent="0.25">
      <c r="A3271">
        <v>0</v>
      </c>
      <c r="B3271" s="40">
        <f t="shared" si="134"/>
        <v>43952</v>
      </c>
      <c r="C3271">
        <v>5</v>
      </c>
      <c r="D3271">
        <f t="shared" si="135"/>
        <v>2020</v>
      </c>
      <c r="E3271" t="s">
        <v>466</v>
      </c>
      <c r="F3271" t="s">
        <v>348</v>
      </c>
      <c r="G3271" t="s">
        <v>37</v>
      </c>
      <c r="H3271" t="s">
        <v>424</v>
      </c>
      <c r="I3271">
        <v>0</v>
      </c>
      <c r="J3271">
        <v>0</v>
      </c>
      <c r="K3271">
        <v>0</v>
      </c>
      <c r="L3271" s="8">
        <v>17158</v>
      </c>
      <c r="M3271" s="8">
        <v>17158</v>
      </c>
    </row>
    <row r="3272" spans="1:13" x14ac:dyDescent="0.25">
      <c r="A3272">
        <v>0</v>
      </c>
      <c r="B3272" s="40">
        <f t="shared" si="134"/>
        <v>43952</v>
      </c>
      <c r="C3272">
        <v>5</v>
      </c>
      <c r="D3272">
        <f t="shared" si="135"/>
        <v>2020</v>
      </c>
      <c r="E3272" t="s">
        <v>466</v>
      </c>
      <c r="F3272" t="s">
        <v>349</v>
      </c>
      <c r="G3272" t="s">
        <v>37</v>
      </c>
      <c r="H3272" t="s">
        <v>423</v>
      </c>
      <c r="I3272">
        <v>42</v>
      </c>
      <c r="J3272">
        <v>38</v>
      </c>
      <c r="K3272">
        <v>80</v>
      </c>
      <c r="L3272" s="8">
        <v>16147</v>
      </c>
      <c r="M3272" s="8">
        <v>16227</v>
      </c>
    </row>
    <row r="3273" spans="1:13" x14ac:dyDescent="0.25">
      <c r="A3273">
        <v>0</v>
      </c>
      <c r="B3273" s="40">
        <f t="shared" si="134"/>
        <v>43952</v>
      </c>
      <c r="C3273">
        <v>5</v>
      </c>
      <c r="D3273">
        <f t="shared" si="135"/>
        <v>2020</v>
      </c>
      <c r="E3273" t="s">
        <v>466</v>
      </c>
      <c r="F3273" t="s">
        <v>349</v>
      </c>
      <c r="G3273" t="s">
        <v>37</v>
      </c>
      <c r="H3273" t="s">
        <v>424</v>
      </c>
      <c r="I3273">
        <v>0</v>
      </c>
      <c r="J3273">
        <v>0</v>
      </c>
      <c r="K3273">
        <v>0</v>
      </c>
      <c r="L3273" s="8">
        <v>7899</v>
      </c>
      <c r="M3273" s="8">
        <v>7899</v>
      </c>
    </row>
    <row r="3274" spans="1:13" x14ac:dyDescent="0.25">
      <c r="A3274">
        <v>0</v>
      </c>
      <c r="B3274" s="40">
        <f t="shared" si="134"/>
        <v>43952</v>
      </c>
      <c r="C3274">
        <v>5</v>
      </c>
      <c r="D3274">
        <f t="shared" si="135"/>
        <v>2020</v>
      </c>
      <c r="E3274" t="s">
        <v>466</v>
      </c>
      <c r="F3274" t="s">
        <v>426</v>
      </c>
      <c r="G3274" t="s">
        <v>37</v>
      </c>
      <c r="H3274" t="s">
        <v>423</v>
      </c>
      <c r="I3274">
        <v>6</v>
      </c>
      <c r="J3274">
        <v>7</v>
      </c>
      <c r="K3274">
        <v>13</v>
      </c>
      <c r="L3274" s="8">
        <v>9602</v>
      </c>
      <c r="M3274" s="8">
        <v>9615</v>
      </c>
    </row>
    <row r="3275" spans="1:13" x14ac:dyDescent="0.25">
      <c r="A3275">
        <v>0</v>
      </c>
      <c r="B3275" s="40">
        <f t="shared" si="134"/>
        <v>43952</v>
      </c>
      <c r="C3275">
        <v>5</v>
      </c>
      <c r="D3275">
        <f t="shared" si="135"/>
        <v>2020</v>
      </c>
      <c r="E3275" t="s">
        <v>466</v>
      </c>
      <c r="F3275" t="s">
        <v>426</v>
      </c>
      <c r="G3275" t="s">
        <v>37</v>
      </c>
      <c r="H3275" t="s">
        <v>424</v>
      </c>
      <c r="I3275">
        <v>0</v>
      </c>
      <c r="J3275">
        <v>0</v>
      </c>
      <c r="K3275">
        <v>0</v>
      </c>
      <c r="L3275" s="8">
        <v>5977</v>
      </c>
      <c r="M3275" s="8">
        <v>5977</v>
      </c>
    </row>
    <row r="3276" spans="1:13" x14ac:dyDescent="0.25">
      <c r="A3276">
        <v>0</v>
      </c>
      <c r="B3276" s="40">
        <f t="shared" si="134"/>
        <v>43952</v>
      </c>
      <c r="C3276">
        <v>5</v>
      </c>
      <c r="D3276">
        <f t="shared" si="135"/>
        <v>2020</v>
      </c>
      <c r="E3276" t="s">
        <v>466</v>
      </c>
      <c r="F3276" t="s">
        <v>350</v>
      </c>
      <c r="G3276" t="s">
        <v>37</v>
      </c>
      <c r="H3276" t="s">
        <v>423</v>
      </c>
      <c r="I3276" s="8">
        <v>2640</v>
      </c>
      <c r="J3276" s="8">
        <v>1788</v>
      </c>
      <c r="K3276" s="8">
        <v>4428</v>
      </c>
      <c r="L3276" s="8">
        <v>562495</v>
      </c>
      <c r="M3276" s="8">
        <v>566923</v>
      </c>
    </row>
    <row r="3277" spans="1:13" x14ac:dyDescent="0.25">
      <c r="A3277">
        <v>0</v>
      </c>
      <c r="B3277" s="40">
        <f t="shared" si="134"/>
        <v>43952</v>
      </c>
      <c r="C3277">
        <v>5</v>
      </c>
      <c r="D3277">
        <f t="shared" si="135"/>
        <v>2020</v>
      </c>
      <c r="E3277" t="s">
        <v>466</v>
      </c>
      <c r="F3277" t="s">
        <v>350</v>
      </c>
      <c r="G3277" t="s">
        <v>37</v>
      </c>
      <c r="H3277" t="s">
        <v>424</v>
      </c>
      <c r="I3277">
        <v>0</v>
      </c>
      <c r="J3277">
        <v>0</v>
      </c>
      <c r="K3277">
        <v>0</v>
      </c>
      <c r="L3277" s="8">
        <v>145545</v>
      </c>
      <c r="M3277" s="8">
        <v>145545</v>
      </c>
    </row>
    <row r="3278" spans="1:13" x14ac:dyDescent="0.25">
      <c r="A3278">
        <v>0</v>
      </c>
      <c r="B3278" s="40">
        <f t="shared" si="134"/>
        <v>43952</v>
      </c>
      <c r="C3278">
        <v>5</v>
      </c>
      <c r="D3278">
        <f t="shared" si="135"/>
        <v>2020</v>
      </c>
      <c r="E3278" t="s">
        <v>466</v>
      </c>
      <c r="F3278" t="s">
        <v>41</v>
      </c>
      <c r="G3278" t="s">
        <v>37</v>
      </c>
      <c r="H3278" t="s">
        <v>423</v>
      </c>
      <c r="I3278">
        <v>318</v>
      </c>
      <c r="J3278">
        <v>89</v>
      </c>
      <c r="K3278">
        <v>407</v>
      </c>
      <c r="L3278" s="8">
        <v>14529</v>
      </c>
      <c r="M3278" s="8">
        <v>14936</v>
      </c>
    </row>
    <row r="3279" spans="1:13" x14ac:dyDescent="0.25">
      <c r="A3279">
        <v>0</v>
      </c>
      <c r="B3279" s="40">
        <f t="shared" si="134"/>
        <v>43952</v>
      </c>
      <c r="C3279">
        <v>5</v>
      </c>
      <c r="D3279">
        <f t="shared" si="135"/>
        <v>2020</v>
      </c>
      <c r="E3279" t="s">
        <v>466</v>
      </c>
      <c r="F3279" t="s">
        <v>41</v>
      </c>
      <c r="G3279" t="s">
        <v>37</v>
      </c>
      <c r="H3279" t="s">
        <v>424</v>
      </c>
      <c r="I3279">
        <v>0</v>
      </c>
      <c r="J3279">
        <v>0</v>
      </c>
      <c r="K3279">
        <v>0</v>
      </c>
      <c r="L3279" s="8">
        <v>6029</v>
      </c>
      <c r="M3279" s="8">
        <v>6029</v>
      </c>
    </row>
    <row r="3280" spans="1:13" x14ac:dyDescent="0.25">
      <c r="A3280">
        <v>0</v>
      </c>
      <c r="B3280" s="40">
        <f t="shared" si="134"/>
        <v>43952</v>
      </c>
      <c r="C3280">
        <v>5</v>
      </c>
      <c r="D3280">
        <f t="shared" si="135"/>
        <v>2020</v>
      </c>
      <c r="E3280" t="s">
        <v>466</v>
      </c>
      <c r="F3280" t="s">
        <v>351</v>
      </c>
      <c r="G3280" t="s">
        <v>37</v>
      </c>
      <c r="H3280" t="s">
        <v>423</v>
      </c>
      <c r="I3280">
        <v>448</v>
      </c>
      <c r="J3280">
        <v>238</v>
      </c>
      <c r="K3280">
        <v>686</v>
      </c>
      <c r="L3280" s="8">
        <v>93410</v>
      </c>
      <c r="M3280" s="8">
        <v>94096</v>
      </c>
    </row>
    <row r="3281" spans="1:13" x14ac:dyDescent="0.25">
      <c r="A3281">
        <v>0</v>
      </c>
      <c r="B3281" s="40">
        <f t="shared" si="134"/>
        <v>43952</v>
      </c>
      <c r="C3281">
        <v>5</v>
      </c>
      <c r="D3281">
        <f t="shared" si="135"/>
        <v>2020</v>
      </c>
      <c r="E3281" t="s">
        <v>466</v>
      </c>
      <c r="F3281" t="s">
        <v>351</v>
      </c>
      <c r="G3281" t="s">
        <v>37</v>
      </c>
      <c r="H3281" t="s">
        <v>424</v>
      </c>
      <c r="I3281">
        <v>1</v>
      </c>
      <c r="J3281">
        <v>0</v>
      </c>
      <c r="K3281">
        <v>1</v>
      </c>
      <c r="L3281" s="8">
        <v>33365</v>
      </c>
      <c r="M3281" s="8">
        <v>33366</v>
      </c>
    </row>
    <row r="3282" spans="1:13" x14ac:dyDescent="0.25">
      <c r="A3282">
        <v>0</v>
      </c>
      <c r="B3282" s="40">
        <f t="shared" si="134"/>
        <v>43952</v>
      </c>
      <c r="C3282">
        <v>5</v>
      </c>
      <c r="D3282">
        <f t="shared" si="135"/>
        <v>2020</v>
      </c>
      <c r="E3282" t="s">
        <v>466</v>
      </c>
      <c r="F3282" t="s">
        <v>352</v>
      </c>
      <c r="G3282" t="s">
        <v>37</v>
      </c>
      <c r="H3282" t="s">
        <v>423</v>
      </c>
      <c r="I3282">
        <v>34</v>
      </c>
      <c r="J3282">
        <v>20</v>
      </c>
      <c r="K3282">
        <v>54</v>
      </c>
      <c r="L3282" s="8">
        <v>8723</v>
      </c>
      <c r="M3282" s="8">
        <v>8777</v>
      </c>
    </row>
    <row r="3283" spans="1:13" x14ac:dyDescent="0.25">
      <c r="A3283">
        <v>0</v>
      </c>
      <c r="B3283" s="40">
        <f t="shared" si="134"/>
        <v>43952</v>
      </c>
      <c r="C3283">
        <v>5</v>
      </c>
      <c r="D3283">
        <f t="shared" si="135"/>
        <v>2020</v>
      </c>
      <c r="E3283" t="s">
        <v>466</v>
      </c>
      <c r="F3283" t="s">
        <v>352</v>
      </c>
      <c r="G3283" t="s">
        <v>37</v>
      </c>
      <c r="H3283" t="s">
        <v>424</v>
      </c>
      <c r="I3283">
        <v>0</v>
      </c>
      <c r="J3283">
        <v>0</v>
      </c>
      <c r="K3283">
        <v>0</v>
      </c>
      <c r="L3283" s="8">
        <v>4164</v>
      </c>
      <c r="M3283" s="8">
        <v>4164</v>
      </c>
    </row>
    <row r="3284" spans="1:13" x14ac:dyDescent="0.25">
      <c r="A3284">
        <v>0</v>
      </c>
      <c r="B3284" s="40">
        <f t="shared" si="134"/>
        <v>43952</v>
      </c>
      <c r="C3284">
        <v>5</v>
      </c>
      <c r="D3284">
        <f t="shared" si="135"/>
        <v>2020</v>
      </c>
      <c r="E3284" t="s">
        <v>466</v>
      </c>
      <c r="F3284" t="s">
        <v>146</v>
      </c>
      <c r="G3284" t="s">
        <v>37</v>
      </c>
      <c r="H3284" t="s">
        <v>423</v>
      </c>
      <c r="I3284" s="8">
        <v>4622</v>
      </c>
      <c r="J3284" s="8">
        <v>1882</v>
      </c>
      <c r="K3284" s="8">
        <v>6504</v>
      </c>
      <c r="L3284" s="8">
        <v>545359</v>
      </c>
      <c r="M3284" s="8">
        <v>551863</v>
      </c>
    </row>
    <row r="3285" spans="1:13" x14ac:dyDescent="0.25">
      <c r="A3285">
        <v>0</v>
      </c>
      <c r="B3285" s="40">
        <f t="shared" si="134"/>
        <v>43952</v>
      </c>
      <c r="C3285">
        <v>5</v>
      </c>
      <c r="D3285">
        <f t="shared" si="135"/>
        <v>2020</v>
      </c>
      <c r="E3285" t="s">
        <v>466</v>
      </c>
      <c r="F3285" t="s">
        <v>146</v>
      </c>
      <c r="G3285" t="s">
        <v>37</v>
      </c>
      <c r="H3285" t="s">
        <v>424</v>
      </c>
      <c r="I3285">
        <v>0</v>
      </c>
      <c r="J3285">
        <v>0</v>
      </c>
      <c r="K3285">
        <v>0</v>
      </c>
      <c r="L3285" s="8">
        <v>126289</v>
      </c>
      <c r="M3285" s="8">
        <v>126289</v>
      </c>
    </row>
    <row r="3286" spans="1:13" x14ac:dyDescent="0.25">
      <c r="A3286">
        <v>1</v>
      </c>
      <c r="B3286" s="40">
        <f t="shared" si="134"/>
        <v>43952</v>
      </c>
      <c r="C3286">
        <v>5</v>
      </c>
      <c r="D3286">
        <f t="shared" si="135"/>
        <v>2020</v>
      </c>
      <c r="E3286" t="s">
        <v>466</v>
      </c>
      <c r="F3286" t="s">
        <v>42</v>
      </c>
      <c r="G3286" t="s">
        <v>37</v>
      </c>
      <c r="H3286" t="s">
        <v>423</v>
      </c>
      <c r="I3286">
        <v>783</v>
      </c>
      <c r="J3286">
        <v>529</v>
      </c>
      <c r="K3286" s="8">
        <v>1312</v>
      </c>
      <c r="L3286" s="8">
        <v>322738</v>
      </c>
      <c r="M3286" s="8">
        <v>324050</v>
      </c>
    </row>
    <row r="3287" spans="1:13" x14ac:dyDescent="0.25">
      <c r="A3287">
        <v>1</v>
      </c>
      <c r="B3287" s="40">
        <f t="shared" si="134"/>
        <v>43952</v>
      </c>
      <c r="C3287">
        <v>5</v>
      </c>
      <c r="D3287">
        <f t="shared" si="135"/>
        <v>2020</v>
      </c>
      <c r="E3287" t="s">
        <v>466</v>
      </c>
      <c r="F3287" t="s">
        <v>42</v>
      </c>
      <c r="G3287" t="s">
        <v>37</v>
      </c>
      <c r="H3287" t="s">
        <v>424</v>
      </c>
      <c r="I3287">
        <v>1</v>
      </c>
      <c r="J3287">
        <v>0</v>
      </c>
      <c r="K3287">
        <v>1</v>
      </c>
      <c r="L3287" s="8">
        <v>100518</v>
      </c>
      <c r="M3287" s="8">
        <v>100519</v>
      </c>
    </row>
    <row r="3288" spans="1:13" x14ac:dyDescent="0.25">
      <c r="A3288">
        <v>1</v>
      </c>
      <c r="B3288" s="40">
        <f t="shared" si="134"/>
        <v>43952</v>
      </c>
      <c r="C3288">
        <v>5</v>
      </c>
      <c r="D3288">
        <f t="shared" si="135"/>
        <v>2020</v>
      </c>
      <c r="E3288" t="s">
        <v>466</v>
      </c>
      <c r="F3288" t="s">
        <v>353</v>
      </c>
      <c r="G3288" t="s">
        <v>37</v>
      </c>
      <c r="H3288" t="s">
        <v>423</v>
      </c>
      <c r="I3288">
        <v>37</v>
      </c>
      <c r="J3288">
        <v>34</v>
      </c>
      <c r="K3288">
        <v>71</v>
      </c>
      <c r="L3288" s="8">
        <v>31642</v>
      </c>
      <c r="M3288" s="8">
        <v>31713</v>
      </c>
    </row>
    <row r="3289" spans="1:13" x14ac:dyDescent="0.25">
      <c r="A3289">
        <v>1</v>
      </c>
      <c r="B3289" s="40">
        <f t="shared" si="134"/>
        <v>43952</v>
      </c>
      <c r="C3289">
        <v>5</v>
      </c>
      <c r="D3289">
        <f t="shared" si="135"/>
        <v>2020</v>
      </c>
      <c r="E3289" t="s">
        <v>466</v>
      </c>
      <c r="F3289" t="s">
        <v>353</v>
      </c>
      <c r="G3289" t="s">
        <v>37</v>
      </c>
      <c r="H3289" t="s">
        <v>424</v>
      </c>
      <c r="I3289">
        <v>0</v>
      </c>
      <c r="J3289">
        <v>0</v>
      </c>
      <c r="K3289">
        <v>0</v>
      </c>
      <c r="L3289" s="8">
        <v>19244</v>
      </c>
      <c r="M3289" s="8">
        <v>19244</v>
      </c>
    </row>
    <row r="3290" spans="1:13" x14ac:dyDescent="0.25">
      <c r="A3290">
        <v>0</v>
      </c>
      <c r="B3290" s="40">
        <f t="shared" si="134"/>
        <v>43952</v>
      </c>
      <c r="C3290">
        <v>5</v>
      </c>
      <c r="D3290">
        <f t="shared" si="135"/>
        <v>2020</v>
      </c>
      <c r="E3290" t="s">
        <v>466</v>
      </c>
      <c r="F3290" t="s">
        <v>354</v>
      </c>
      <c r="G3290" t="s">
        <v>37</v>
      </c>
      <c r="H3290" t="s">
        <v>423</v>
      </c>
      <c r="I3290" s="8">
        <v>1260</v>
      </c>
      <c r="J3290">
        <v>786</v>
      </c>
      <c r="K3290" s="8">
        <v>2046</v>
      </c>
      <c r="L3290" s="8">
        <v>201920</v>
      </c>
      <c r="M3290" s="8">
        <v>203966</v>
      </c>
    </row>
    <row r="3291" spans="1:13" x14ac:dyDescent="0.25">
      <c r="A3291">
        <v>0</v>
      </c>
      <c r="B3291" s="40">
        <f t="shared" si="134"/>
        <v>43952</v>
      </c>
      <c r="C3291">
        <v>5</v>
      </c>
      <c r="D3291">
        <f t="shared" si="135"/>
        <v>2020</v>
      </c>
      <c r="E3291" t="s">
        <v>466</v>
      </c>
      <c r="F3291" t="s">
        <v>354</v>
      </c>
      <c r="G3291" t="s">
        <v>37</v>
      </c>
      <c r="H3291" t="s">
        <v>424</v>
      </c>
      <c r="I3291">
        <v>0</v>
      </c>
      <c r="J3291">
        <v>0</v>
      </c>
      <c r="K3291">
        <v>0</v>
      </c>
      <c r="L3291" s="8">
        <v>56928</v>
      </c>
      <c r="M3291" s="8">
        <v>56928</v>
      </c>
    </row>
    <row r="3292" spans="1:13" x14ac:dyDescent="0.25">
      <c r="A3292">
        <v>0</v>
      </c>
      <c r="B3292" s="40">
        <f t="shared" ref="B3292:B3355" si="136">DATE(D3292,C3292,1)</f>
        <v>43952</v>
      </c>
      <c r="C3292">
        <v>5</v>
      </c>
      <c r="D3292">
        <f t="shared" ref="D3292:D3355" si="137">VALUE(RIGHT(E3292,4))</f>
        <v>2020</v>
      </c>
      <c r="E3292" t="s">
        <v>466</v>
      </c>
      <c r="F3292" t="s">
        <v>355</v>
      </c>
      <c r="G3292" t="s">
        <v>37</v>
      </c>
      <c r="H3292" t="s">
        <v>423</v>
      </c>
      <c r="I3292">
        <v>5</v>
      </c>
      <c r="J3292">
        <v>7</v>
      </c>
      <c r="K3292">
        <v>12</v>
      </c>
      <c r="L3292" s="8">
        <v>3070</v>
      </c>
      <c r="M3292" s="8">
        <v>3082</v>
      </c>
    </row>
    <row r="3293" spans="1:13" x14ac:dyDescent="0.25">
      <c r="A3293">
        <v>0</v>
      </c>
      <c r="B3293" s="40">
        <f t="shared" si="136"/>
        <v>43952</v>
      </c>
      <c r="C3293">
        <v>5</v>
      </c>
      <c r="D3293">
        <f t="shared" si="137"/>
        <v>2020</v>
      </c>
      <c r="E3293" t="s">
        <v>466</v>
      </c>
      <c r="F3293" t="s">
        <v>355</v>
      </c>
      <c r="G3293" t="s">
        <v>37</v>
      </c>
      <c r="H3293" t="s">
        <v>424</v>
      </c>
      <c r="I3293">
        <v>0</v>
      </c>
      <c r="J3293">
        <v>0</v>
      </c>
      <c r="K3293">
        <v>0</v>
      </c>
      <c r="L3293" s="8">
        <v>1815</v>
      </c>
      <c r="M3293" s="8">
        <v>1815</v>
      </c>
    </row>
    <row r="3294" spans="1:13" x14ac:dyDescent="0.25">
      <c r="A3294">
        <v>0</v>
      </c>
      <c r="B3294" s="40">
        <f t="shared" si="136"/>
        <v>43952</v>
      </c>
      <c r="C3294">
        <v>5</v>
      </c>
      <c r="D3294">
        <f t="shared" si="137"/>
        <v>2020</v>
      </c>
      <c r="E3294" t="s">
        <v>466</v>
      </c>
      <c r="F3294" t="s">
        <v>59</v>
      </c>
      <c r="G3294" t="s">
        <v>37</v>
      </c>
      <c r="H3294" t="s">
        <v>423</v>
      </c>
      <c r="I3294">
        <v>80</v>
      </c>
      <c r="J3294">
        <v>58</v>
      </c>
      <c r="K3294">
        <v>138</v>
      </c>
      <c r="L3294" s="8">
        <v>36663</v>
      </c>
      <c r="M3294" s="8">
        <v>36801</v>
      </c>
    </row>
    <row r="3295" spans="1:13" x14ac:dyDescent="0.25">
      <c r="A3295">
        <v>0</v>
      </c>
      <c r="B3295" s="40">
        <f t="shared" si="136"/>
        <v>43952</v>
      </c>
      <c r="C3295">
        <v>5</v>
      </c>
      <c r="D3295">
        <f t="shared" si="137"/>
        <v>2020</v>
      </c>
      <c r="E3295" t="s">
        <v>466</v>
      </c>
      <c r="F3295" t="s">
        <v>59</v>
      </c>
      <c r="G3295" t="s">
        <v>37</v>
      </c>
      <c r="H3295" t="s">
        <v>424</v>
      </c>
      <c r="I3295">
        <v>0</v>
      </c>
      <c r="J3295">
        <v>0</v>
      </c>
      <c r="K3295">
        <v>0</v>
      </c>
      <c r="L3295" s="8">
        <v>13986</v>
      </c>
      <c r="M3295" s="8">
        <v>13986</v>
      </c>
    </row>
    <row r="3296" spans="1:13" x14ac:dyDescent="0.25">
      <c r="A3296">
        <v>0</v>
      </c>
      <c r="B3296" s="40">
        <f t="shared" si="136"/>
        <v>43952</v>
      </c>
      <c r="C3296">
        <v>5</v>
      </c>
      <c r="D3296">
        <f t="shared" si="137"/>
        <v>2020</v>
      </c>
      <c r="E3296" t="s">
        <v>466</v>
      </c>
      <c r="F3296" t="s">
        <v>356</v>
      </c>
      <c r="G3296" t="s">
        <v>37</v>
      </c>
      <c r="H3296" t="s">
        <v>423</v>
      </c>
      <c r="I3296" s="8">
        <v>1135</v>
      </c>
      <c r="J3296">
        <v>517</v>
      </c>
      <c r="K3296" s="8">
        <v>1652</v>
      </c>
      <c r="L3296" s="8">
        <v>152149</v>
      </c>
      <c r="M3296" s="8">
        <v>153801</v>
      </c>
    </row>
    <row r="3297" spans="1:13" x14ac:dyDescent="0.25">
      <c r="A3297">
        <v>0</v>
      </c>
      <c r="B3297" s="40">
        <f t="shared" si="136"/>
        <v>43952</v>
      </c>
      <c r="C3297">
        <v>5</v>
      </c>
      <c r="D3297">
        <f t="shared" si="137"/>
        <v>2020</v>
      </c>
      <c r="E3297" t="s">
        <v>466</v>
      </c>
      <c r="F3297" t="s">
        <v>356</v>
      </c>
      <c r="G3297" t="s">
        <v>37</v>
      </c>
      <c r="H3297" t="s">
        <v>424</v>
      </c>
      <c r="I3297">
        <v>3</v>
      </c>
      <c r="J3297">
        <v>0</v>
      </c>
      <c r="K3297">
        <v>3</v>
      </c>
      <c r="L3297" s="8">
        <v>43829</v>
      </c>
      <c r="M3297" s="8">
        <v>43832</v>
      </c>
    </row>
    <row r="3298" spans="1:13" x14ac:dyDescent="0.25">
      <c r="A3298">
        <v>1</v>
      </c>
      <c r="B3298" s="40">
        <f t="shared" si="136"/>
        <v>43952</v>
      </c>
      <c r="C3298">
        <v>5</v>
      </c>
      <c r="D3298">
        <f t="shared" si="137"/>
        <v>2020</v>
      </c>
      <c r="E3298" t="s">
        <v>466</v>
      </c>
      <c r="F3298" t="s">
        <v>357</v>
      </c>
      <c r="G3298" t="s">
        <v>37</v>
      </c>
      <c r="H3298" t="s">
        <v>423</v>
      </c>
      <c r="I3298">
        <v>48</v>
      </c>
      <c r="J3298">
        <v>49</v>
      </c>
      <c r="K3298">
        <v>97</v>
      </c>
      <c r="L3298" s="8">
        <v>22695</v>
      </c>
      <c r="M3298" s="8">
        <v>22792</v>
      </c>
    </row>
    <row r="3299" spans="1:13" x14ac:dyDescent="0.25">
      <c r="A3299">
        <v>1</v>
      </c>
      <c r="B3299" s="40">
        <f t="shared" si="136"/>
        <v>43952</v>
      </c>
      <c r="C3299">
        <v>5</v>
      </c>
      <c r="D3299">
        <f t="shared" si="137"/>
        <v>2020</v>
      </c>
      <c r="E3299" t="s">
        <v>466</v>
      </c>
      <c r="F3299" t="s">
        <v>357</v>
      </c>
      <c r="G3299" t="s">
        <v>37</v>
      </c>
      <c r="H3299" t="s">
        <v>424</v>
      </c>
      <c r="I3299">
        <v>0</v>
      </c>
      <c r="J3299">
        <v>0</v>
      </c>
      <c r="K3299">
        <v>0</v>
      </c>
      <c r="L3299" s="8">
        <v>8729</v>
      </c>
      <c r="M3299" s="8">
        <v>8729</v>
      </c>
    </row>
    <row r="3300" spans="1:13" x14ac:dyDescent="0.25">
      <c r="A3300">
        <v>0</v>
      </c>
      <c r="B3300" s="40">
        <f t="shared" si="136"/>
        <v>43952</v>
      </c>
      <c r="C3300">
        <v>5</v>
      </c>
      <c r="D3300">
        <f t="shared" si="137"/>
        <v>2020</v>
      </c>
      <c r="E3300" t="s">
        <v>466</v>
      </c>
      <c r="F3300" t="s">
        <v>56</v>
      </c>
      <c r="G3300" t="s">
        <v>37</v>
      </c>
      <c r="H3300" t="s">
        <v>423</v>
      </c>
      <c r="I3300">
        <v>153</v>
      </c>
      <c r="J3300">
        <v>123</v>
      </c>
      <c r="K3300">
        <v>276</v>
      </c>
      <c r="L3300" s="8">
        <v>168836</v>
      </c>
      <c r="M3300" s="8">
        <v>169112</v>
      </c>
    </row>
    <row r="3301" spans="1:13" x14ac:dyDescent="0.25">
      <c r="A3301">
        <v>0</v>
      </c>
      <c r="B3301" s="40">
        <f t="shared" si="136"/>
        <v>43952</v>
      </c>
      <c r="C3301">
        <v>5</v>
      </c>
      <c r="D3301">
        <f t="shared" si="137"/>
        <v>2020</v>
      </c>
      <c r="E3301" t="s">
        <v>466</v>
      </c>
      <c r="F3301" t="s">
        <v>56</v>
      </c>
      <c r="G3301" t="s">
        <v>37</v>
      </c>
      <c r="H3301" t="s">
        <v>424</v>
      </c>
      <c r="I3301">
        <v>0</v>
      </c>
      <c r="J3301">
        <v>0</v>
      </c>
      <c r="K3301">
        <v>0</v>
      </c>
      <c r="L3301" s="8">
        <v>61436</v>
      </c>
      <c r="M3301" s="8">
        <v>61436</v>
      </c>
    </row>
    <row r="3302" spans="1:13" x14ac:dyDescent="0.25">
      <c r="A3302">
        <v>0</v>
      </c>
      <c r="B3302" s="40">
        <f t="shared" si="136"/>
        <v>43952</v>
      </c>
      <c r="C3302">
        <v>5</v>
      </c>
      <c r="D3302">
        <f t="shared" si="137"/>
        <v>2020</v>
      </c>
      <c r="E3302" t="s">
        <v>467</v>
      </c>
      <c r="F3302" t="s">
        <v>422</v>
      </c>
      <c r="G3302" t="s">
        <v>37</v>
      </c>
      <c r="H3302" t="s">
        <v>423</v>
      </c>
      <c r="I3302">
        <v>0</v>
      </c>
      <c r="J3302">
        <v>0</v>
      </c>
      <c r="K3302">
        <v>0</v>
      </c>
      <c r="L3302">
        <v>2</v>
      </c>
      <c r="M3302">
        <v>2</v>
      </c>
    </row>
    <row r="3303" spans="1:13" x14ac:dyDescent="0.25">
      <c r="A3303">
        <v>1</v>
      </c>
      <c r="B3303" s="40">
        <f t="shared" si="136"/>
        <v>43983</v>
      </c>
      <c r="C3303">
        <v>6</v>
      </c>
      <c r="D3303">
        <f t="shared" si="137"/>
        <v>2020</v>
      </c>
      <c r="E3303" t="s">
        <v>467</v>
      </c>
      <c r="F3303" t="s">
        <v>331</v>
      </c>
      <c r="G3303" t="s">
        <v>37</v>
      </c>
      <c r="H3303" t="s">
        <v>423</v>
      </c>
      <c r="I3303">
        <v>10</v>
      </c>
      <c r="J3303">
        <v>7</v>
      </c>
      <c r="K3303">
        <v>17</v>
      </c>
      <c r="L3303" s="8">
        <v>13047</v>
      </c>
      <c r="M3303" s="8">
        <v>13064</v>
      </c>
    </row>
    <row r="3304" spans="1:13" x14ac:dyDescent="0.25">
      <c r="A3304">
        <v>1</v>
      </c>
      <c r="B3304" s="40">
        <f t="shared" si="136"/>
        <v>43983</v>
      </c>
      <c r="C3304">
        <v>6</v>
      </c>
      <c r="D3304">
        <f t="shared" si="137"/>
        <v>2020</v>
      </c>
      <c r="E3304" t="s">
        <v>467</v>
      </c>
      <c r="F3304" t="s">
        <v>331</v>
      </c>
      <c r="G3304" t="s">
        <v>37</v>
      </c>
      <c r="H3304" t="s">
        <v>424</v>
      </c>
      <c r="I3304">
        <v>0</v>
      </c>
      <c r="J3304">
        <v>0</v>
      </c>
      <c r="K3304">
        <v>0</v>
      </c>
      <c r="L3304" s="8">
        <v>5410</v>
      </c>
      <c r="M3304" s="8">
        <v>5410</v>
      </c>
    </row>
    <row r="3305" spans="1:13" x14ac:dyDescent="0.25">
      <c r="A3305">
        <v>1</v>
      </c>
      <c r="B3305" s="40">
        <f t="shared" si="136"/>
        <v>43983</v>
      </c>
      <c r="C3305">
        <v>6</v>
      </c>
      <c r="D3305">
        <f t="shared" si="137"/>
        <v>2020</v>
      </c>
      <c r="E3305" t="s">
        <v>467</v>
      </c>
      <c r="F3305" t="s">
        <v>332</v>
      </c>
      <c r="G3305" t="s">
        <v>37</v>
      </c>
      <c r="H3305" t="s">
        <v>423</v>
      </c>
      <c r="I3305">
        <v>16</v>
      </c>
      <c r="J3305">
        <v>13</v>
      </c>
      <c r="K3305">
        <v>29</v>
      </c>
      <c r="L3305" s="8">
        <v>12693</v>
      </c>
      <c r="M3305" s="8">
        <v>12722</v>
      </c>
    </row>
    <row r="3306" spans="1:13" x14ac:dyDescent="0.25">
      <c r="A3306">
        <v>1</v>
      </c>
      <c r="B3306" s="40">
        <f t="shared" si="136"/>
        <v>43983</v>
      </c>
      <c r="C3306">
        <v>6</v>
      </c>
      <c r="D3306">
        <f t="shared" si="137"/>
        <v>2020</v>
      </c>
      <c r="E3306" t="s">
        <v>467</v>
      </c>
      <c r="F3306" t="s">
        <v>332</v>
      </c>
      <c r="G3306" t="s">
        <v>37</v>
      </c>
      <c r="H3306" t="s">
        <v>424</v>
      </c>
      <c r="I3306">
        <v>0</v>
      </c>
      <c r="J3306">
        <v>0</v>
      </c>
      <c r="K3306">
        <v>0</v>
      </c>
      <c r="L3306" s="8">
        <v>6845</v>
      </c>
      <c r="M3306" s="8">
        <v>6845</v>
      </c>
    </row>
    <row r="3307" spans="1:13" x14ac:dyDescent="0.25">
      <c r="A3307">
        <v>0</v>
      </c>
      <c r="B3307" s="40">
        <f t="shared" si="136"/>
        <v>43983</v>
      </c>
      <c r="C3307">
        <v>6</v>
      </c>
      <c r="D3307">
        <f t="shared" si="137"/>
        <v>2020</v>
      </c>
      <c r="E3307" t="s">
        <v>467</v>
      </c>
      <c r="F3307" t="s">
        <v>333</v>
      </c>
      <c r="G3307" t="s">
        <v>37</v>
      </c>
      <c r="H3307" t="s">
        <v>423</v>
      </c>
      <c r="I3307">
        <v>383</v>
      </c>
      <c r="J3307">
        <v>319</v>
      </c>
      <c r="K3307">
        <v>702</v>
      </c>
      <c r="L3307" s="8">
        <v>136976</v>
      </c>
      <c r="M3307" s="8">
        <v>137678</v>
      </c>
    </row>
    <row r="3308" spans="1:13" x14ac:dyDescent="0.25">
      <c r="A3308">
        <v>0</v>
      </c>
      <c r="B3308" s="40">
        <f t="shared" si="136"/>
        <v>43983</v>
      </c>
      <c r="C3308">
        <v>6</v>
      </c>
      <c r="D3308">
        <f t="shared" si="137"/>
        <v>2020</v>
      </c>
      <c r="E3308" t="s">
        <v>467</v>
      </c>
      <c r="F3308" t="s">
        <v>333</v>
      </c>
      <c r="G3308" t="s">
        <v>37</v>
      </c>
      <c r="H3308" t="s">
        <v>424</v>
      </c>
      <c r="I3308">
        <v>0</v>
      </c>
      <c r="J3308">
        <v>0</v>
      </c>
      <c r="K3308">
        <v>0</v>
      </c>
      <c r="L3308" s="8">
        <v>43682</v>
      </c>
      <c r="M3308" s="8">
        <v>43682</v>
      </c>
    </row>
    <row r="3309" spans="1:13" x14ac:dyDescent="0.25">
      <c r="A3309">
        <v>0</v>
      </c>
      <c r="B3309" s="40">
        <f t="shared" si="136"/>
        <v>43983</v>
      </c>
      <c r="C3309">
        <v>6</v>
      </c>
      <c r="D3309">
        <f t="shared" si="137"/>
        <v>2020</v>
      </c>
      <c r="E3309" t="s">
        <v>467</v>
      </c>
      <c r="F3309" t="s">
        <v>119</v>
      </c>
      <c r="G3309" t="s">
        <v>37</v>
      </c>
      <c r="H3309" t="s">
        <v>423</v>
      </c>
      <c r="I3309">
        <v>248</v>
      </c>
      <c r="J3309">
        <v>87</v>
      </c>
      <c r="K3309">
        <v>335</v>
      </c>
      <c r="L3309" s="8">
        <v>55511</v>
      </c>
      <c r="M3309" s="8">
        <v>55846</v>
      </c>
    </row>
    <row r="3310" spans="1:13" x14ac:dyDescent="0.25">
      <c r="A3310">
        <v>0</v>
      </c>
      <c r="B3310" s="40">
        <f t="shared" si="136"/>
        <v>43983</v>
      </c>
      <c r="C3310">
        <v>6</v>
      </c>
      <c r="D3310">
        <f t="shared" si="137"/>
        <v>2020</v>
      </c>
      <c r="E3310" t="s">
        <v>467</v>
      </c>
      <c r="F3310" t="s">
        <v>119</v>
      </c>
      <c r="G3310" t="s">
        <v>37</v>
      </c>
      <c r="H3310" t="s">
        <v>424</v>
      </c>
      <c r="I3310">
        <v>0</v>
      </c>
      <c r="J3310">
        <v>0</v>
      </c>
      <c r="K3310">
        <v>0</v>
      </c>
      <c r="L3310" s="8">
        <v>23104</v>
      </c>
      <c r="M3310" s="8">
        <v>23104</v>
      </c>
    </row>
    <row r="3311" spans="1:13" x14ac:dyDescent="0.25">
      <c r="A3311">
        <v>0</v>
      </c>
      <c r="B3311" s="40">
        <f t="shared" si="136"/>
        <v>43983</v>
      </c>
      <c r="C3311">
        <v>6</v>
      </c>
      <c r="D3311">
        <f t="shared" si="137"/>
        <v>2020</v>
      </c>
      <c r="E3311" t="s">
        <v>467</v>
      </c>
      <c r="F3311" t="s">
        <v>334</v>
      </c>
      <c r="G3311" t="s">
        <v>37</v>
      </c>
      <c r="H3311" t="s">
        <v>423</v>
      </c>
      <c r="I3311">
        <v>248</v>
      </c>
      <c r="J3311">
        <v>174</v>
      </c>
      <c r="K3311">
        <v>422</v>
      </c>
      <c r="L3311" s="8">
        <v>51282</v>
      </c>
      <c r="M3311" s="8">
        <v>51704</v>
      </c>
    </row>
    <row r="3312" spans="1:13" x14ac:dyDescent="0.25">
      <c r="A3312">
        <v>0</v>
      </c>
      <c r="B3312" s="40">
        <f t="shared" si="136"/>
        <v>43983</v>
      </c>
      <c r="C3312">
        <v>6</v>
      </c>
      <c r="D3312">
        <f t="shared" si="137"/>
        <v>2020</v>
      </c>
      <c r="E3312" t="s">
        <v>467</v>
      </c>
      <c r="F3312" t="s">
        <v>334</v>
      </c>
      <c r="G3312" t="s">
        <v>37</v>
      </c>
      <c r="H3312" t="s">
        <v>424</v>
      </c>
      <c r="I3312">
        <v>1</v>
      </c>
      <c r="J3312">
        <v>0</v>
      </c>
      <c r="K3312">
        <v>1</v>
      </c>
      <c r="L3312" s="8">
        <v>22326</v>
      </c>
      <c r="M3312" s="8">
        <v>22327</v>
      </c>
    </row>
    <row r="3313" spans="1:13" x14ac:dyDescent="0.25">
      <c r="A3313">
        <v>0</v>
      </c>
      <c r="B3313" s="40">
        <f t="shared" si="136"/>
        <v>43983</v>
      </c>
      <c r="C3313">
        <v>6</v>
      </c>
      <c r="D3313">
        <f t="shared" si="137"/>
        <v>2020</v>
      </c>
      <c r="E3313" t="s">
        <v>467</v>
      </c>
      <c r="F3313" t="s">
        <v>335</v>
      </c>
      <c r="G3313" t="s">
        <v>37</v>
      </c>
      <c r="H3313" t="s">
        <v>423</v>
      </c>
      <c r="I3313" s="8">
        <v>2159</v>
      </c>
      <c r="J3313" s="8">
        <v>1089</v>
      </c>
      <c r="K3313" s="8">
        <v>3248</v>
      </c>
      <c r="L3313" s="8">
        <v>323303</v>
      </c>
      <c r="M3313" s="8">
        <v>326551</v>
      </c>
    </row>
    <row r="3314" spans="1:13" x14ac:dyDescent="0.25">
      <c r="A3314">
        <v>0</v>
      </c>
      <c r="B3314" s="40">
        <f t="shared" si="136"/>
        <v>43983</v>
      </c>
      <c r="C3314">
        <v>6</v>
      </c>
      <c r="D3314">
        <f t="shared" si="137"/>
        <v>2020</v>
      </c>
      <c r="E3314" t="s">
        <v>467</v>
      </c>
      <c r="F3314" t="s">
        <v>335</v>
      </c>
      <c r="G3314" t="s">
        <v>37</v>
      </c>
      <c r="H3314" t="s">
        <v>424</v>
      </c>
      <c r="I3314">
        <v>0</v>
      </c>
      <c r="J3314">
        <v>0</v>
      </c>
      <c r="K3314">
        <v>0</v>
      </c>
      <c r="L3314" s="8">
        <v>83946</v>
      </c>
      <c r="M3314" s="8">
        <v>83946</v>
      </c>
    </row>
    <row r="3315" spans="1:13" x14ac:dyDescent="0.25">
      <c r="A3315">
        <v>0</v>
      </c>
      <c r="B3315" s="40">
        <f t="shared" si="136"/>
        <v>43983</v>
      </c>
      <c r="C3315">
        <v>6</v>
      </c>
      <c r="D3315">
        <f t="shared" si="137"/>
        <v>2020</v>
      </c>
      <c r="E3315" t="s">
        <v>467</v>
      </c>
      <c r="F3315" t="s">
        <v>44</v>
      </c>
      <c r="G3315" t="s">
        <v>37</v>
      </c>
      <c r="H3315" t="s">
        <v>423</v>
      </c>
      <c r="I3315">
        <v>5</v>
      </c>
      <c r="J3315">
        <v>3</v>
      </c>
      <c r="K3315">
        <v>8</v>
      </c>
      <c r="L3315" s="8">
        <v>2466</v>
      </c>
      <c r="M3315" s="8">
        <v>2474</v>
      </c>
    </row>
    <row r="3316" spans="1:13" x14ac:dyDescent="0.25">
      <c r="A3316">
        <v>0</v>
      </c>
      <c r="B3316" s="40">
        <f t="shared" si="136"/>
        <v>43983</v>
      </c>
      <c r="C3316">
        <v>6</v>
      </c>
      <c r="D3316">
        <f t="shared" si="137"/>
        <v>2020</v>
      </c>
      <c r="E3316" t="s">
        <v>467</v>
      </c>
      <c r="F3316" t="s">
        <v>44</v>
      </c>
      <c r="G3316" t="s">
        <v>37</v>
      </c>
      <c r="H3316" t="s">
        <v>424</v>
      </c>
      <c r="I3316">
        <v>0</v>
      </c>
      <c r="J3316">
        <v>0</v>
      </c>
      <c r="K3316">
        <v>0</v>
      </c>
      <c r="L3316" s="8">
        <v>1600</v>
      </c>
      <c r="M3316" s="8">
        <v>1600</v>
      </c>
    </row>
    <row r="3317" spans="1:13" x14ac:dyDescent="0.25">
      <c r="A3317">
        <v>0</v>
      </c>
      <c r="B3317" s="40">
        <f t="shared" si="136"/>
        <v>43983</v>
      </c>
      <c r="C3317">
        <v>6</v>
      </c>
      <c r="D3317">
        <f t="shared" si="137"/>
        <v>2020</v>
      </c>
      <c r="E3317" t="s">
        <v>467</v>
      </c>
      <c r="F3317" t="s">
        <v>336</v>
      </c>
      <c r="G3317" t="s">
        <v>37</v>
      </c>
      <c r="H3317" t="s">
        <v>423</v>
      </c>
      <c r="I3317">
        <v>151</v>
      </c>
      <c r="J3317">
        <v>126</v>
      </c>
      <c r="K3317">
        <v>277</v>
      </c>
      <c r="L3317" s="8">
        <v>73619</v>
      </c>
      <c r="M3317" s="8">
        <v>73896</v>
      </c>
    </row>
    <row r="3318" spans="1:13" x14ac:dyDescent="0.25">
      <c r="A3318">
        <v>0</v>
      </c>
      <c r="B3318" s="40">
        <f t="shared" si="136"/>
        <v>43983</v>
      </c>
      <c r="C3318">
        <v>6</v>
      </c>
      <c r="D3318">
        <f t="shared" si="137"/>
        <v>2020</v>
      </c>
      <c r="E3318" t="s">
        <v>467</v>
      </c>
      <c r="F3318" t="s">
        <v>336</v>
      </c>
      <c r="G3318" t="s">
        <v>37</v>
      </c>
      <c r="H3318" t="s">
        <v>424</v>
      </c>
      <c r="I3318">
        <v>0</v>
      </c>
      <c r="J3318">
        <v>0</v>
      </c>
      <c r="K3318">
        <v>0</v>
      </c>
      <c r="L3318" s="8">
        <v>29567</v>
      </c>
      <c r="M3318" s="8">
        <v>29567</v>
      </c>
    </row>
    <row r="3319" spans="1:13" x14ac:dyDescent="0.25">
      <c r="A3319">
        <v>0</v>
      </c>
      <c r="B3319" s="40">
        <f t="shared" si="136"/>
        <v>43983</v>
      </c>
      <c r="C3319">
        <v>6</v>
      </c>
      <c r="D3319">
        <f t="shared" si="137"/>
        <v>2020</v>
      </c>
      <c r="E3319" t="s">
        <v>467</v>
      </c>
      <c r="F3319" t="s">
        <v>125</v>
      </c>
      <c r="G3319" t="s">
        <v>37</v>
      </c>
      <c r="H3319" t="s">
        <v>423</v>
      </c>
      <c r="I3319">
        <v>75</v>
      </c>
      <c r="J3319">
        <v>41</v>
      </c>
      <c r="K3319">
        <v>116</v>
      </c>
      <c r="L3319" s="8">
        <v>28649</v>
      </c>
      <c r="M3319" s="8">
        <v>28765</v>
      </c>
    </row>
    <row r="3320" spans="1:13" x14ac:dyDescent="0.25">
      <c r="A3320">
        <v>0</v>
      </c>
      <c r="B3320" s="40">
        <f t="shared" si="136"/>
        <v>43983</v>
      </c>
      <c r="C3320">
        <v>6</v>
      </c>
      <c r="D3320">
        <f t="shared" si="137"/>
        <v>2020</v>
      </c>
      <c r="E3320" t="s">
        <v>467</v>
      </c>
      <c r="F3320" t="s">
        <v>125</v>
      </c>
      <c r="G3320" t="s">
        <v>37</v>
      </c>
      <c r="H3320" t="s">
        <v>424</v>
      </c>
      <c r="I3320">
        <v>0</v>
      </c>
      <c r="J3320">
        <v>0</v>
      </c>
      <c r="K3320">
        <v>0</v>
      </c>
      <c r="L3320" s="8">
        <v>12635</v>
      </c>
      <c r="M3320" s="8">
        <v>12635</v>
      </c>
    </row>
    <row r="3321" spans="1:13" x14ac:dyDescent="0.25">
      <c r="A3321">
        <v>1</v>
      </c>
      <c r="B3321" s="40">
        <f t="shared" si="136"/>
        <v>43983</v>
      </c>
      <c r="C3321">
        <v>6</v>
      </c>
      <c r="D3321">
        <f t="shared" si="137"/>
        <v>2020</v>
      </c>
      <c r="E3321" t="s">
        <v>467</v>
      </c>
      <c r="F3321" t="s">
        <v>337</v>
      </c>
      <c r="G3321" t="s">
        <v>37</v>
      </c>
      <c r="H3321" t="s">
        <v>423</v>
      </c>
      <c r="I3321">
        <v>5</v>
      </c>
      <c r="J3321">
        <v>3</v>
      </c>
      <c r="K3321">
        <v>8</v>
      </c>
      <c r="L3321" s="8">
        <v>4523</v>
      </c>
      <c r="M3321" s="8">
        <v>4531</v>
      </c>
    </row>
    <row r="3322" spans="1:13" x14ac:dyDescent="0.25">
      <c r="A3322">
        <v>1</v>
      </c>
      <c r="B3322" s="40">
        <f t="shared" si="136"/>
        <v>43983</v>
      </c>
      <c r="C3322">
        <v>6</v>
      </c>
      <c r="D3322">
        <f t="shared" si="137"/>
        <v>2020</v>
      </c>
      <c r="E3322" t="s">
        <v>467</v>
      </c>
      <c r="F3322" t="s">
        <v>337</v>
      </c>
      <c r="G3322" t="s">
        <v>37</v>
      </c>
      <c r="H3322" t="s">
        <v>424</v>
      </c>
      <c r="I3322">
        <v>0</v>
      </c>
      <c r="J3322">
        <v>0</v>
      </c>
      <c r="K3322">
        <v>0</v>
      </c>
      <c r="L3322" s="8">
        <v>3683</v>
      </c>
      <c r="M3322" s="8">
        <v>3683</v>
      </c>
    </row>
    <row r="3323" spans="1:13" x14ac:dyDescent="0.25">
      <c r="A3323">
        <v>0</v>
      </c>
      <c r="B3323" s="40">
        <f t="shared" si="136"/>
        <v>43983</v>
      </c>
      <c r="C3323">
        <v>6</v>
      </c>
      <c r="D3323">
        <f t="shared" si="137"/>
        <v>2020</v>
      </c>
      <c r="E3323" t="s">
        <v>467</v>
      </c>
      <c r="F3323" t="s">
        <v>105</v>
      </c>
      <c r="G3323" t="s">
        <v>37</v>
      </c>
      <c r="H3323" t="s">
        <v>423</v>
      </c>
      <c r="I3323">
        <v>68</v>
      </c>
      <c r="J3323">
        <v>80</v>
      </c>
      <c r="K3323">
        <v>148</v>
      </c>
      <c r="L3323" s="8">
        <v>61827</v>
      </c>
      <c r="M3323" s="8">
        <v>61975</v>
      </c>
    </row>
    <row r="3324" spans="1:13" x14ac:dyDescent="0.25">
      <c r="A3324">
        <v>0</v>
      </c>
      <c r="B3324" s="40">
        <f t="shared" si="136"/>
        <v>43983</v>
      </c>
      <c r="C3324">
        <v>6</v>
      </c>
      <c r="D3324">
        <f t="shared" si="137"/>
        <v>2020</v>
      </c>
      <c r="E3324" t="s">
        <v>467</v>
      </c>
      <c r="F3324" t="s">
        <v>105</v>
      </c>
      <c r="G3324" t="s">
        <v>37</v>
      </c>
      <c r="H3324" t="s">
        <v>424</v>
      </c>
      <c r="I3324">
        <v>0</v>
      </c>
      <c r="J3324">
        <v>0</v>
      </c>
      <c r="K3324">
        <v>0</v>
      </c>
      <c r="L3324" s="8">
        <v>20487</v>
      </c>
      <c r="M3324" s="8">
        <v>20487</v>
      </c>
    </row>
    <row r="3325" spans="1:13" x14ac:dyDescent="0.25">
      <c r="A3325">
        <v>0</v>
      </c>
      <c r="B3325" s="40">
        <f t="shared" si="136"/>
        <v>43983</v>
      </c>
      <c r="C3325">
        <v>6</v>
      </c>
      <c r="D3325">
        <f t="shared" si="137"/>
        <v>2020</v>
      </c>
      <c r="E3325" t="s">
        <v>467</v>
      </c>
      <c r="F3325" t="s">
        <v>338</v>
      </c>
      <c r="G3325" t="s">
        <v>37</v>
      </c>
      <c r="H3325" t="s">
        <v>423</v>
      </c>
      <c r="I3325">
        <v>0</v>
      </c>
      <c r="J3325">
        <v>1</v>
      </c>
      <c r="K3325">
        <v>1</v>
      </c>
      <c r="L3325" s="8">
        <v>1386</v>
      </c>
      <c r="M3325" s="8">
        <v>1387</v>
      </c>
    </row>
    <row r="3326" spans="1:13" x14ac:dyDescent="0.25">
      <c r="A3326">
        <v>0</v>
      </c>
      <c r="B3326" s="40">
        <f t="shared" si="136"/>
        <v>43983</v>
      </c>
      <c r="C3326">
        <v>6</v>
      </c>
      <c r="D3326">
        <f t="shared" si="137"/>
        <v>2020</v>
      </c>
      <c r="E3326" t="s">
        <v>467</v>
      </c>
      <c r="F3326" t="s">
        <v>338</v>
      </c>
      <c r="G3326" t="s">
        <v>37</v>
      </c>
      <c r="H3326" t="s">
        <v>424</v>
      </c>
      <c r="I3326">
        <v>0</v>
      </c>
      <c r="J3326">
        <v>0</v>
      </c>
      <c r="K3326">
        <v>0</v>
      </c>
      <c r="L3326" s="8">
        <v>1012</v>
      </c>
      <c r="M3326" s="8">
        <v>1012</v>
      </c>
    </row>
    <row r="3327" spans="1:13" x14ac:dyDescent="0.25">
      <c r="A3327">
        <v>0</v>
      </c>
      <c r="B3327" s="40">
        <f t="shared" si="136"/>
        <v>43983</v>
      </c>
      <c r="C3327">
        <v>6</v>
      </c>
      <c r="D3327">
        <f t="shared" si="137"/>
        <v>2020</v>
      </c>
      <c r="E3327" t="s">
        <v>467</v>
      </c>
      <c r="F3327" t="s">
        <v>339</v>
      </c>
      <c r="G3327" t="s">
        <v>37</v>
      </c>
      <c r="H3327" t="s">
        <v>423</v>
      </c>
      <c r="I3327">
        <v>67</v>
      </c>
      <c r="J3327">
        <v>79</v>
      </c>
      <c r="K3327">
        <v>146</v>
      </c>
      <c r="L3327" s="8">
        <v>67140</v>
      </c>
      <c r="M3327" s="8">
        <v>67286</v>
      </c>
    </row>
    <row r="3328" spans="1:13" x14ac:dyDescent="0.25">
      <c r="A3328">
        <v>0</v>
      </c>
      <c r="B3328" s="40">
        <f t="shared" si="136"/>
        <v>43983</v>
      </c>
      <c r="C3328">
        <v>6</v>
      </c>
      <c r="D3328">
        <f t="shared" si="137"/>
        <v>2020</v>
      </c>
      <c r="E3328" t="s">
        <v>467</v>
      </c>
      <c r="F3328" t="s">
        <v>339</v>
      </c>
      <c r="G3328" t="s">
        <v>37</v>
      </c>
      <c r="H3328" t="s">
        <v>424</v>
      </c>
      <c r="I3328">
        <v>0</v>
      </c>
      <c r="J3328">
        <v>0</v>
      </c>
      <c r="K3328">
        <v>0</v>
      </c>
      <c r="L3328" s="8">
        <v>27984</v>
      </c>
      <c r="M3328" s="8">
        <v>27984</v>
      </c>
    </row>
    <row r="3329" spans="1:13" x14ac:dyDescent="0.25">
      <c r="A3329">
        <v>0</v>
      </c>
      <c r="B3329" s="40">
        <f t="shared" si="136"/>
        <v>43983</v>
      </c>
      <c r="C3329">
        <v>6</v>
      </c>
      <c r="D3329">
        <f t="shared" si="137"/>
        <v>2020</v>
      </c>
      <c r="E3329" t="s">
        <v>467</v>
      </c>
      <c r="F3329" t="s">
        <v>425</v>
      </c>
      <c r="G3329" t="s">
        <v>37</v>
      </c>
      <c r="H3329" t="s">
        <v>423</v>
      </c>
      <c r="I3329">
        <v>135</v>
      </c>
      <c r="J3329">
        <v>119</v>
      </c>
      <c r="K3329">
        <v>254</v>
      </c>
      <c r="L3329" s="8">
        <v>49406</v>
      </c>
      <c r="M3329" s="8">
        <v>49660</v>
      </c>
    </row>
    <row r="3330" spans="1:13" x14ac:dyDescent="0.25">
      <c r="A3330">
        <v>0</v>
      </c>
      <c r="B3330" s="40">
        <f t="shared" si="136"/>
        <v>43983</v>
      </c>
      <c r="C3330">
        <v>6</v>
      </c>
      <c r="D3330">
        <f t="shared" si="137"/>
        <v>2020</v>
      </c>
      <c r="E3330" t="s">
        <v>467</v>
      </c>
      <c r="F3330" t="s">
        <v>425</v>
      </c>
      <c r="G3330" t="s">
        <v>37</v>
      </c>
      <c r="H3330" t="s">
        <v>424</v>
      </c>
      <c r="I3330">
        <v>0</v>
      </c>
      <c r="J3330">
        <v>0</v>
      </c>
      <c r="K3330">
        <v>0</v>
      </c>
      <c r="L3330" s="8">
        <v>21411</v>
      </c>
      <c r="M3330" s="8">
        <v>21411</v>
      </c>
    </row>
    <row r="3331" spans="1:13" x14ac:dyDescent="0.25">
      <c r="A3331">
        <v>0</v>
      </c>
      <c r="B3331" s="40">
        <f t="shared" si="136"/>
        <v>43983</v>
      </c>
      <c r="C3331">
        <v>6</v>
      </c>
      <c r="D3331">
        <f t="shared" si="137"/>
        <v>2020</v>
      </c>
      <c r="E3331" t="s">
        <v>467</v>
      </c>
      <c r="F3331" t="s">
        <v>341</v>
      </c>
      <c r="G3331" t="s">
        <v>37</v>
      </c>
      <c r="H3331" t="s">
        <v>423</v>
      </c>
      <c r="I3331">
        <v>463</v>
      </c>
      <c r="J3331">
        <v>286</v>
      </c>
      <c r="K3331">
        <v>749</v>
      </c>
      <c r="L3331" s="8">
        <v>65251</v>
      </c>
      <c r="M3331" s="8">
        <v>66000</v>
      </c>
    </row>
    <row r="3332" spans="1:13" x14ac:dyDescent="0.25">
      <c r="A3332">
        <v>0</v>
      </c>
      <c r="B3332" s="40">
        <f t="shared" si="136"/>
        <v>43983</v>
      </c>
      <c r="C3332">
        <v>6</v>
      </c>
      <c r="D3332">
        <f t="shared" si="137"/>
        <v>2020</v>
      </c>
      <c r="E3332" t="s">
        <v>467</v>
      </c>
      <c r="F3332" t="s">
        <v>341</v>
      </c>
      <c r="G3332" t="s">
        <v>37</v>
      </c>
      <c r="H3332" t="s">
        <v>424</v>
      </c>
      <c r="I3332">
        <v>1</v>
      </c>
      <c r="J3332">
        <v>0</v>
      </c>
      <c r="K3332">
        <v>1</v>
      </c>
      <c r="L3332" s="8">
        <v>21961</v>
      </c>
      <c r="M3332" s="8">
        <v>21962</v>
      </c>
    </row>
    <row r="3333" spans="1:13" x14ac:dyDescent="0.25">
      <c r="A3333">
        <v>0</v>
      </c>
      <c r="B3333" s="40">
        <f t="shared" si="136"/>
        <v>43983</v>
      </c>
      <c r="C3333">
        <v>6</v>
      </c>
      <c r="D3333">
        <f t="shared" si="137"/>
        <v>2020</v>
      </c>
      <c r="E3333" t="s">
        <v>467</v>
      </c>
      <c r="F3333" t="s">
        <v>126</v>
      </c>
      <c r="G3333" t="s">
        <v>37</v>
      </c>
      <c r="H3333" t="s">
        <v>423</v>
      </c>
      <c r="I3333">
        <v>258</v>
      </c>
      <c r="J3333">
        <v>158</v>
      </c>
      <c r="K3333">
        <v>416</v>
      </c>
      <c r="L3333" s="8">
        <v>25426</v>
      </c>
      <c r="M3333" s="8">
        <v>25842</v>
      </c>
    </row>
    <row r="3334" spans="1:13" x14ac:dyDescent="0.25">
      <c r="A3334">
        <v>0</v>
      </c>
      <c r="B3334" s="40">
        <f t="shared" si="136"/>
        <v>43983</v>
      </c>
      <c r="C3334">
        <v>6</v>
      </c>
      <c r="D3334">
        <f t="shared" si="137"/>
        <v>2020</v>
      </c>
      <c r="E3334" t="s">
        <v>467</v>
      </c>
      <c r="F3334" t="s">
        <v>126</v>
      </c>
      <c r="G3334" t="s">
        <v>37</v>
      </c>
      <c r="H3334" t="s">
        <v>424</v>
      </c>
      <c r="I3334">
        <v>0</v>
      </c>
      <c r="J3334">
        <v>0</v>
      </c>
      <c r="K3334">
        <v>0</v>
      </c>
      <c r="L3334" s="8">
        <v>9808</v>
      </c>
      <c r="M3334" s="8">
        <v>9808</v>
      </c>
    </row>
    <row r="3335" spans="1:13" x14ac:dyDescent="0.25">
      <c r="A3335">
        <v>0</v>
      </c>
      <c r="B3335" s="40">
        <f t="shared" si="136"/>
        <v>43983</v>
      </c>
      <c r="C3335">
        <v>6</v>
      </c>
      <c r="D3335">
        <f t="shared" si="137"/>
        <v>2020</v>
      </c>
      <c r="E3335" t="s">
        <v>467</v>
      </c>
      <c r="F3335" t="s">
        <v>342</v>
      </c>
      <c r="G3335" t="s">
        <v>37</v>
      </c>
      <c r="H3335" t="s">
        <v>423</v>
      </c>
      <c r="I3335" s="8">
        <v>24675</v>
      </c>
      <c r="J3335" s="8">
        <v>7872</v>
      </c>
      <c r="K3335" s="8">
        <v>32547</v>
      </c>
      <c r="L3335" s="8">
        <v>1384904</v>
      </c>
      <c r="M3335" s="8">
        <v>1417451</v>
      </c>
    </row>
    <row r="3336" spans="1:13" x14ac:dyDescent="0.25">
      <c r="A3336">
        <v>0</v>
      </c>
      <c r="B3336" s="40">
        <f t="shared" si="136"/>
        <v>43983</v>
      </c>
      <c r="C3336">
        <v>6</v>
      </c>
      <c r="D3336">
        <f t="shared" si="137"/>
        <v>2020</v>
      </c>
      <c r="E3336" t="s">
        <v>467</v>
      </c>
      <c r="F3336" t="s">
        <v>342</v>
      </c>
      <c r="G3336" t="s">
        <v>37</v>
      </c>
      <c r="H3336" t="s">
        <v>424</v>
      </c>
      <c r="I3336">
        <v>5</v>
      </c>
      <c r="J3336">
        <v>1</v>
      </c>
      <c r="K3336">
        <v>6</v>
      </c>
      <c r="L3336" s="8">
        <v>184670</v>
      </c>
      <c r="M3336" s="8">
        <v>184676</v>
      </c>
    </row>
    <row r="3337" spans="1:13" x14ac:dyDescent="0.25">
      <c r="A3337">
        <v>0</v>
      </c>
      <c r="B3337" s="40">
        <f t="shared" si="136"/>
        <v>43983</v>
      </c>
      <c r="C3337">
        <v>6</v>
      </c>
      <c r="D3337">
        <f t="shared" si="137"/>
        <v>2020</v>
      </c>
      <c r="E3337" t="s">
        <v>467</v>
      </c>
      <c r="F3337" t="s">
        <v>343</v>
      </c>
      <c r="G3337" t="s">
        <v>37</v>
      </c>
      <c r="H3337" t="s">
        <v>423</v>
      </c>
      <c r="I3337" s="8">
        <v>1456</v>
      </c>
      <c r="J3337">
        <v>720</v>
      </c>
      <c r="K3337" s="8">
        <v>2176</v>
      </c>
      <c r="L3337" s="8">
        <v>185063</v>
      </c>
      <c r="M3337" s="8">
        <v>187239</v>
      </c>
    </row>
    <row r="3338" spans="1:13" x14ac:dyDescent="0.25">
      <c r="A3338">
        <v>0</v>
      </c>
      <c r="B3338" s="40">
        <f t="shared" si="136"/>
        <v>43983</v>
      </c>
      <c r="C3338">
        <v>6</v>
      </c>
      <c r="D3338">
        <f t="shared" si="137"/>
        <v>2020</v>
      </c>
      <c r="E3338" t="s">
        <v>467</v>
      </c>
      <c r="F3338" t="s">
        <v>343</v>
      </c>
      <c r="G3338" t="s">
        <v>37</v>
      </c>
      <c r="H3338" t="s">
        <v>424</v>
      </c>
      <c r="I3338">
        <v>0</v>
      </c>
      <c r="J3338">
        <v>0</v>
      </c>
      <c r="K3338">
        <v>0</v>
      </c>
      <c r="L3338" s="8">
        <v>55407</v>
      </c>
      <c r="M3338" s="8">
        <v>55407</v>
      </c>
    </row>
    <row r="3339" spans="1:13" x14ac:dyDescent="0.25">
      <c r="A3339">
        <v>0</v>
      </c>
      <c r="B3339" s="40">
        <f t="shared" si="136"/>
        <v>43983</v>
      </c>
      <c r="C3339">
        <v>6</v>
      </c>
      <c r="D3339">
        <f t="shared" si="137"/>
        <v>2020</v>
      </c>
      <c r="E3339" t="s">
        <v>467</v>
      </c>
      <c r="F3339" t="s">
        <v>344</v>
      </c>
      <c r="G3339" t="s">
        <v>37</v>
      </c>
      <c r="H3339" t="s">
        <v>423</v>
      </c>
      <c r="I3339">
        <v>114</v>
      </c>
      <c r="J3339">
        <v>52</v>
      </c>
      <c r="K3339">
        <v>166</v>
      </c>
      <c r="L3339" s="8">
        <v>30877</v>
      </c>
      <c r="M3339" s="8">
        <v>31043</v>
      </c>
    </row>
    <row r="3340" spans="1:13" x14ac:dyDescent="0.25">
      <c r="A3340">
        <v>0</v>
      </c>
      <c r="B3340" s="40">
        <f t="shared" si="136"/>
        <v>43983</v>
      </c>
      <c r="C3340">
        <v>6</v>
      </c>
      <c r="D3340">
        <f t="shared" si="137"/>
        <v>2020</v>
      </c>
      <c r="E3340" t="s">
        <v>467</v>
      </c>
      <c r="F3340" t="s">
        <v>344</v>
      </c>
      <c r="G3340" t="s">
        <v>37</v>
      </c>
      <c r="H3340" t="s">
        <v>424</v>
      </c>
      <c r="I3340">
        <v>0</v>
      </c>
      <c r="J3340">
        <v>0</v>
      </c>
      <c r="K3340">
        <v>0</v>
      </c>
      <c r="L3340" s="8">
        <v>15143</v>
      </c>
      <c r="M3340" s="8">
        <v>15143</v>
      </c>
    </row>
    <row r="3341" spans="1:13" x14ac:dyDescent="0.25">
      <c r="A3341">
        <v>0</v>
      </c>
      <c r="B3341" s="40">
        <f t="shared" si="136"/>
        <v>43983</v>
      </c>
      <c r="C3341">
        <v>6</v>
      </c>
      <c r="D3341">
        <f t="shared" si="137"/>
        <v>2020</v>
      </c>
      <c r="E3341" t="s">
        <v>467</v>
      </c>
      <c r="F3341" t="s">
        <v>345</v>
      </c>
      <c r="G3341" t="s">
        <v>37</v>
      </c>
      <c r="H3341" t="s">
        <v>423</v>
      </c>
      <c r="I3341">
        <v>58</v>
      </c>
      <c r="J3341">
        <v>42</v>
      </c>
      <c r="K3341">
        <v>100</v>
      </c>
      <c r="L3341" s="8">
        <v>15600</v>
      </c>
      <c r="M3341" s="8">
        <v>15700</v>
      </c>
    </row>
    <row r="3342" spans="1:13" x14ac:dyDescent="0.25">
      <c r="A3342">
        <v>0</v>
      </c>
      <c r="B3342" s="40">
        <f t="shared" si="136"/>
        <v>43983</v>
      </c>
      <c r="C3342">
        <v>6</v>
      </c>
      <c r="D3342">
        <f t="shared" si="137"/>
        <v>2020</v>
      </c>
      <c r="E3342" t="s">
        <v>467</v>
      </c>
      <c r="F3342" t="s">
        <v>345</v>
      </c>
      <c r="G3342" t="s">
        <v>37</v>
      </c>
      <c r="H3342" t="s">
        <v>424</v>
      </c>
      <c r="I3342">
        <v>0</v>
      </c>
      <c r="J3342">
        <v>0</v>
      </c>
      <c r="K3342">
        <v>0</v>
      </c>
      <c r="L3342" s="8">
        <v>8381</v>
      </c>
      <c r="M3342" s="8">
        <v>8381</v>
      </c>
    </row>
    <row r="3343" spans="1:13" x14ac:dyDescent="0.25">
      <c r="A3343">
        <v>0</v>
      </c>
      <c r="B3343" s="40">
        <f t="shared" si="136"/>
        <v>43983</v>
      </c>
      <c r="C3343">
        <v>6</v>
      </c>
      <c r="D3343">
        <f t="shared" si="137"/>
        <v>2020</v>
      </c>
      <c r="E3343" t="s">
        <v>467</v>
      </c>
      <c r="F3343" t="s">
        <v>346</v>
      </c>
      <c r="G3343" t="s">
        <v>37</v>
      </c>
      <c r="H3343" t="s">
        <v>423</v>
      </c>
      <c r="I3343">
        <v>119</v>
      </c>
      <c r="J3343">
        <v>125</v>
      </c>
      <c r="K3343">
        <v>244</v>
      </c>
      <c r="L3343" s="8">
        <v>59664</v>
      </c>
      <c r="M3343" s="8">
        <v>59908</v>
      </c>
    </row>
    <row r="3344" spans="1:13" x14ac:dyDescent="0.25">
      <c r="A3344">
        <v>0</v>
      </c>
      <c r="B3344" s="40">
        <f t="shared" si="136"/>
        <v>43983</v>
      </c>
      <c r="C3344">
        <v>6</v>
      </c>
      <c r="D3344">
        <f t="shared" si="137"/>
        <v>2020</v>
      </c>
      <c r="E3344" t="s">
        <v>467</v>
      </c>
      <c r="F3344" t="s">
        <v>346</v>
      </c>
      <c r="G3344" t="s">
        <v>37</v>
      </c>
      <c r="H3344" t="s">
        <v>424</v>
      </c>
      <c r="I3344">
        <v>0</v>
      </c>
      <c r="J3344">
        <v>0</v>
      </c>
      <c r="K3344">
        <v>0</v>
      </c>
      <c r="L3344" s="8">
        <v>27058</v>
      </c>
      <c r="M3344" s="8">
        <v>27058</v>
      </c>
    </row>
    <row r="3345" spans="1:13" x14ac:dyDescent="0.25">
      <c r="A3345">
        <v>1</v>
      </c>
      <c r="B3345" s="40">
        <f t="shared" si="136"/>
        <v>43983</v>
      </c>
      <c r="C3345">
        <v>6</v>
      </c>
      <c r="D3345">
        <f t="shared" si="137"/>
        <v>2020</v>
      </c>
      <c r="E3345" t="s">
        <v>467</v>
      </c>
      <c r="F3345" t="s">
        <v>53</v>
      </c>
      <c r="G3345" t="s">
        <v>37</v>
      </c>
      <c r="H3345" t="s">
        <v>423</v>
      </c>
      <c r="I3345">
        <v>6</v>
      </c>
      <c r="J3345">
        <v>12</v>
      </c>
      <c r="K3345">
        <v>18</v>
      </c>
      <c r="L3345" s="8">
        <v>7956</v>
      </c>
      <c r="M3345" s="8">
        <v>7974</v>
      </c>
    </row>
    <row r="3346" spans="1:13" x14ac:dyDescent="0.25">
      <c r="A3346">
        <v>1</v>
      </c>
      <c r="B3346" s="40">
        <f t="shared" si="136"/>
        <v>43983</v>
      </c>
      <c r="C3346">
        <v>6</v>
      </c>
      <c r="D3346">
        <f t="shared" si="137"/>
        <v>2020</v>
      </c>
      <c r="E3346" t="s">
        <v>467</v>
      </c>
      <c r="F3346" t="s">
        <v>53</v>
      </c>
      <c r="G3346" t="s">
        <v>37</v>
      </c>
      <c r="H3346" t="s">
        <v>424</v>
      </c>
      <c r="I3346">
        <v>0</v>
      </c>
      <c r="J3346">
        <v>0</v>
      </c>
      <c r="K3346">
        <v>0</v>
      </c>
      <c r="L3346" s="8">
        <v>4825</v>
      </c>
      <c r="M3346" s="8">
        <v>4825</v>
      </c>
    </row>
    <row r="3347" spans="1:13" x14ac:dyDescent="0.25">
      <c r="A3347">
        <v>0</v>
      </c>
      <c r="B3347" s="40">
        <f t="shared" si="136"/>
        <v>43983</v>
      </c>
      <c r="C3347">
        <v>6</v>
      </c>
      <c r="D3347">
        <f t="shared" si="137"/>
        <v>2020</v>
      </c>
      <c r="E3347" t="s">
        <v>467</v>
      </c>
      <c r="F3347" t="s">
        <v>347</v>
      </c>
      <c r="G3347" t="s">
        <v>37</v>
      </c>
      <c r="H3347" t="s">
        <v>423</v>
      </c>
      <c r="I3347">
        <v>200</v>
      </c>
      <c r="J3347">
        <v>142</v>
      </c>
      <c r="K3347">
        <v>342</v>
      </c>
      <c r="L3347" s="8">
        <v>48847</v>
      </c>
      <c r="M3347" s="8">
        <v>49189</v>
      </c>
    </row>
    <row r="3348" spans="1:13" x14ac:dyDescent="0.25">
      <c r="A3348">
        <v>0</v>
      </c>
      <c r="B3348" s="40">
        <f t="shared" si="136"/>
        <v>43983</v>
      </c>
      <c r="C3348">
        <v>6</v>
      </c>
      <c r="D3348">
        <f t="shared" si="137"/>
        <v>2020</v>
      </c>
      <c r="E3348" t="s">
        <v>467</v>
      </c>
      <c r="F3348" t="s">
        <v>347</v>
      </c>
      <c r="G3348" t="s">
        <v>37</v>
      </c>
      <c r="H3348" t="s">
        <v>424</v>
      </c>
      <c r="I3348">
        <v>0</v>
      </c>
      <c r="J3348">
        <v>0</v>
      </c>
      <c r="K3348">
        <v>0</v>
      </c>
      <c r="L3348" s="8">
        <v>21302</v>
      </c>
      <c r="M3348" s="8">
        <v>21302</v>
      </c>
    </row>
    <row r="3349" spans="1:13" x14ac:dyDescent="0.25">
      <c r="A3349">
        <v>0</v>
      </c>
      <c r="B3349" s="40">
        <f t="shared" si="136"/>
        <v>43983</v>
      </c>
      <c r="C3349">
        <v>6</v>
      </c>
      <c r="D3349">
        <f t="shared" si="137"/>
        <v>2020</v>
      </c>
      <c r="E3349" t="s">
        <v>467</v>
      </c>
      <c r="F3349" t="s">
        <v>348</v>
      </c>
      <c r="G3349" t="s">
        <v>37</v>
      </c>
      <c r="H3349" t="s">
        <v>423</v>
      </c>
      <c r="I3349">
        <v>41</v>
      </c>
      <c r="J3349">
        <v>34</v>
      </c>
      <c r="K3349">
        <v>75</v>
      </c>
      <c r="L3349" s="8">
        <v>26843</v>
      </c>
      <c r="M3349" s="8">
        <v>26918</v>
      </c>
    </row>
    <row r="3350" spans="1:13" x14ac:dyDescent="0.25">
      <c r="A3350">
        <v>0</v>
      </c>
      <c r="B3350" s="40">
        <f t="shared" si="136"/>
        <v>43983</v>
      </c>
      <c r="C3350">
        <v>6</v>
      </c>
      <c r="D3350">
        <f t="shared" si="137"/>
        <v>2020</v>
      </c>
      <c r="E3350" t="s">
        <v>467</v>
      </c>
      <c r="F3350" t="s">
        <v>348</v>
      </c>
      <c r="G3350" t="s">
        <v>37</v>
      </c>
      <c r="H3350" t="s">
        <v>424</v>
      </c>
      <c r="I3350">
        <v>0</v>
      </c>
      <c r="J3350">
        <v>0</v>
      </c>
      <c r="K3350">
        <v>0</v>
      </c>
      <c r="L3350" s="8">
        <v>17164</v>
      </c>
      <c r="M3350" s="8">
        <v>17164</v>
      </c>
    </row>
    <row r="3351" spans="1:13" x14ac:dyDescent="0.25">
      <c r="A3351">
        <v>0</v>
      </c>
      <c r="B3351" s="40">
        <f t="shared" si="136"/>
        <v>43983</v>
      </c>
      <c r="C3351">
        <v>6</v>
      </c>
      <c r="D3351">
        <f t="shared" si="137"/>
        <v>2020</v>
      </c>
      <c r="E3351" t="s">
        <v>467</v>
      </c>
      <c r="F3351" t="s">
        <v>349</v>
      </c>
      <c r="G3351" t="s">
        <v>37</v>
      </c>
      <c r="H3351" t="s">
        <v>423</v>
      </c>
      <c r="I3351">
        <v>46</v>
      </c>
      <c r="J3351">
        <v>39</v>
      </c>
      <c r="K3351">
        <v>85</v>
      </c>
      <c r="L3351" s="8">
        <v>16180</v>
      </c>
      <c r="M3351" s="8">
        <v>16265</v>
      </c>
    </row>
    <row r="3352" spans="1:13" x14ac:dyDescent="0.25">
      <c r="A3352">
        <v>0</v>
      </c>
      <c r="B3352" s="40">
        <f t="shared" si="136"/>
        <v>43983</v>
      </c>
      <c r="C3352">
        <v>6</v>
      </c>
      <c r="D3352">
        <f t="shared" si="137"/>
        <v>2020</v>
      </c>
      <c r="E3352" t="s">
        <v>467</v>
      </c>
      <c r="F3352" t="s">
        <v>349</v>
      </c>
      <c r="G3352" t="s">
        <v>37</v>
      </c>
      <c r="H3352" t="s">
        <v>424</v>
      </c>
      <c r="I3352">
        <v>0</v>
      </c>
      <c r="J3352">
        <v>0</v>
      </c>
      <c r="K3352">
        <v>0</v>
      </c>
      <c r="L3352" s="8">
        <v>7956</v>
      </c>
      <c r="M3352" s="8">
        <v>7956</v>
      </c>
    </row>
    <row r="3353" spans="1:13" x14ac:dyDescent="0.25">
      <c r="A3353">
        <v>0</v>
      </c>
      <c r="B3353" s="40">
        <f t="shared" si="136"/>
        <v>43983</v>
      </c>
      <c r="C3353">
        <v>6</v>
      </c>
      <c r="D3353">
        <f t="shared" si="137"/>
        <v>2020</v>
      </c>
      <c r="E3353" t="s">
        <v>467</v>
      </c>
      <c r="F3353" t="s">
        <v>426</v>
      </c>
      <c r="G3353" t="s">
        <v>37</v>
      </c>
      <c r="H3353" t="s">
        <v>423</v>
      </c>
      <c r="I3353">
        <v>7</v>
      </c>
      <c r="J3353">
        <v>7</v>
      </c>
      <c r="K3353">
        <v>14</v>
      </c>
      <c r="L3353" s="8">
        <v>9612</v>
      </c>
      <c r="M3353" s="8">
        <v>9626</v>
      </c>
    </row>
    <row r="3354" spans="1:13" x14ac:dyDescent="0.25">
      <c r="A3354">
        <v>0</v>
      </c>
      <c r="B3354" s="40">
        <f t="shared" si="136"/>
        <v>43983</v>
      </c>
      <c r="C3354">
        <v>6</v>
      </c>
      <c r="D3354">
        <f t="shared" si="137"/>
        <v>2020</v>
      </c>
      <c r="E3354" t="s">
        <v>467</v>
      </c>
      <c r="F3354" t="s">
        <v>426</v>
      </c>
      <c r="G3354" t="s">
        <v>37</v>
      </c>
      <c r="H3354" t="s">
        <v>424</v>
      </c>
      <c r="I3354">
        <v>0</v>
      </c>
      <c r="J3354">
        <v>0</v>
      </c>
      <c r="K3354">
        <v>0</v>
      </c>
      <c r="L3354" s="8">
        <v>5987</v>
      </c>
      <c r="M3354" s="8">
        <v>5987</v>
      </c>
    </row>
    <row r="3355" spans="1:13" x14ac:dyDescent="0.25">
      <c r="A3355">
        <v>0</v>
      </c>
      <c r="B3355" s="40">
        <f t="shared" si="136"/>
        <v>43983</v>
      </c>
      <c r="C3355">
        <v>6</v>
      </c>
      <c r="D3355">
        <f t="shared" si="137"/>
        <v>2020</v>
      </c>
      <c r="E3355" t="s">
        <v>467</v>
      </c>
      <c r="F3355" t="s">
        <v>350</v>
      </c>
      <c r="G3355" t="s">
        <v>37</v>
      </c>
      <c r="H3355" t="s">
        <v>423</v>
      </c>
      <c r="I3355" s="8">
        <v>2673</v>
      </c>
      <c r="J3355" s="8">
        <v>1803</v>
      </c>
      <c r="K3355" s="8">
        <v>4476</v>
      </c>
      <c r="L3355" s="8">
        <v>563938</v>
      </c>
      <c r="M3355" s="8">
        <v>568414</v>
      </c>
    </row>
    <row r="3356" spans="1:13" x14ac:dyDescent="0.25">
      <c r="A3356">
        <v>0</v>
      </c>
      <c r="B3356" s="40">
        <f t="shared" ref="B3356:B3419" si="138">DATE(D3356,C3356,1)</f>
        <v>43983</v>
      </c>
      <c r="C3356">
        <v>6</v>
      </c>
      <c r="D3356">
        <f t="shared" ref="D3356:D3419" si="139">VALUE(RIGHT(E3356,4))</f>
        <v>2020</v>
      </c>
      <c r="E3356" t="s">
        <v>467</v>
      </c>
      <c r="F3356" t="s">
        <v>350</v>
      </c>
      <c r="G3356" t="s">
        <v>37</v>
      </c>
      <c r="H3356" t="s">
        <v>424</v>
      </c>
      <c r="I3356">
        <v>0</v>
      </c>
      <c r="J3356">
        <v>0</v>
      </c>
      <c r="K3356">
        <v>0</v>
      </c>
      <c r="L3356" s="8">
        <v>146106</v>
      </c>
      <c r="M3356" s="8">
        <v>146106</v>
      </c>
    </row>
    <row r="3357" spans="1:13" x14ac:dyDescent="0.25">
      <c r="A3357">
        <v>0</v>
      </c>
      <c r="B3357" s="40">
        <f t="shared" si="138"/>
        <v>43983</v>
      </c>
      <c r="C3357">
        <v>6</v>
      </c>
      <c r="D3357">
        <f t="shared" si="139"/>
        <v>2020</v>
      </c>
      <c r="E3357" t="s">
        <v>467</v>
      </c>
      <c r="F3357" t="s">
        <v>41</v>
      </c>
      <c r="G3357" t="s">
        <v>37</v>
      </c>
      <c r="H3357" t="s">
        <v>423</v>
      </c>
      <c r="I3357">
        <v>321</v>
      </c>
      <c r="J3357">
        <v>92</v>
      </c>
      <c r="K3357">
        <v>413</v>
      </c>
      <c r="L3357" s="8">
        <v>14450</v>
      </c>
      <c r="M3357" s="8">
        <v>14863</v>
      </c>
    </row>
    <row r="3358" spans="1:13" x14ac:dyDescent="0.25">
      <c r="A3358">
        <v>0</v>
      </c>
      <c r="B3358" s="40">
        <f t="shared" si="138"/>
        <v>43983</v>
      </c>
      <c r="C3358">
        <v>6</v>
      </c>
      <c r="D3358">
        <f t="shared" si="139"/>
        <v>2020</v>
      </c>
      <c r="E3358" t="s">
        <v>467</v>
      </c>
      <c r="F3358" t="s">
        <v>41</v>
      </c>
      <c r="G3358" t="s">
        <v>37</v>
      </c>
      <c r="H3358" t="s">
        <v>424</v>
      </c>
      <c r="I3358">
        <v>0</v>
      </c>
      <c r="J3358">
        <v>0</v>
      </c>
      <c r="K3358">
        <v>0</v>
      </c>
      <c r="L3358" s="8">
        <v>6020</v>
      </c>
      <c r="M3358" s="8">
        <v>6020</v>
      </c>
    </row>
    <row r="3359" spans="1:13" x14ac:dyDescent="0.25">
      <c r="A3359">
        <v>0</v>
      </c>
      <c r="B3359" s="40">
        <f t="shared" si="138"/>
        <v>43983</v>
      </c>
      <c r="C3359">
        <v>6</v>
      </c>
      <c r="D3359">
        <f t="shared" si="139"/>
        <v>2020</v>
      </c>
      <c r="E3359" t="s">
        <v>467</v>
      </c>
      <c r="F3359" t="s">
        <v>351</v>
      </c>
      <c r="G3359" t="s">
        <v>37</v>
      </c>
      <c r="H3359" t="s">
        <v>423</v>
      </c>
      <c r="I3359">
        <v>457</v>
      </c>
      <c r="J3359">
        <v>242</v>
      </c>
      <c r="K3359">
        <v>699</v>
      </c>
      <c r="L3359" s="8">
        <v>93334</v>
      </c>
      <c r="M3359" s="8">
        <v>94033</v>
      </c>
    </row>
    <row r="3360" spans="1:13" x14ac:dyDescent="0.25">
      <c r="A3360">
        <v>0</v>
      </c>
      <c r="B3360" s="40">
        <f t="shared" si="138"/>
        <v>43983</v>
      </c>
      <c r="C3360">
        <v>6</v>
      </c>
      <c r="D3360">
        <f t="shared" si="139"/>
        <v>2020</v>
      </c>
      <c r="E3360" t="s">
        <v>467</v>
      </c>
      <c r="F3360" t="s">
        <v>351</v>
      </c>
      <c r="G3360" t="s">
        <v>37</v>
      </c>
      <c r="H3360" t="s">
        <v>424</v>
      </c>
      <c r="I3360">
        <v>1</v>
      </c>
      <c r="J3360">
        <v>0</v>
      </c>
      <c r="K3360">
        <v>1</v>
      </c>
      <c r="L3360" s="8">
        <v>33413</v>
      </c>
      <c r="M3360" s="8">
        <v>33414</v>
      </c>
    </row>
    <row r="3361" spans="1:13" x14ac:dyDescent="0.25">
      <c r="A3361">
        <v>0</v>
      </c>
      <c r="B3361" s="40">
        <f t="shared" si="138"/>
        <v>43983</v>
      </c>
      <c r="C3361">
        <v>6</v>
      </c>
      <c r="D3361">
        <f t="shared" si="139"/>
        <v>2020</v>
      </c>
      <c r="E3361" t="s">
        <v>467</v>
      </c>
      <c r="F3361" t="s">
        <v>352</v>
      </c>
      <c r="G3361" t="s">
        <v>37</v>
      </c>
      <c r="H3361" t="s">
        <v>423</v>
      </c>
      <c r="I3361">
        <v>36</v>
      </c>
      <c r="J3361">
        <v>20</v>
      </c>
      <c r="K3361">
        <v>56</v>
      </c>
      <c r="L3361" s="8">
        <v>8689</v>
      </c>
      <c r="M3361" s="8">
        <v>8745</v>
      </c>
    </row>
    <row r="3362" spans="1:13" x14ac:dyDescent="0.25">
      <c r="A3362">
        <v>0</v>
      </c>
      <c r="B3362" s="40">
        <f t="shared" si="138"/>
        <v>43983</v>
      </c>
      <c r="C3362">
        <v>6</v>
      </c>
      <c r="D3362">
        <f t="shared" si="139"/>
        <v>2020</v>
      </c>
      <c r="E3362" t="s">
        <v>467</v>
      </c>
      <c r="F3362" t="s">
        <v>352</v>
      </c>
      <c r="G3362" t="s">
        <v>37</v>
      </c>
      <c r="H3362" t="s">
        <v>424</v>
      </c>
      <c r="I3362">
        <v>0</v>
      </c>
      <c r="J3362">
        <v>0</v>
      </c>
      <c r="K3362">
        <v>0</v>
      </c>
      <c r="L3362" s="8">
        <v>4149</v>
      </c>
      <c r="M3362" s="8">
        <v>4149</v>
      </c>
    </row>
    <row r="3363" spans="1:13" x14ac:dyDescent="0.25">
      <c r="A3363">
        <v>0</v>
      </c>
      <c r="B3363" s="40">
        <f t="shared" si="138"/>
        <v>43983</v>
      </c>
      <c r="C3363">
        <v>6</v>
      </c>
      <c r="D3363">
        <f t="shared" si="139"/>
        <v>2020</v>
      </c>
      <c r="E3363" t="s">
        <v>467</v>
      </c>
      <c r="F3363" t="s">
        <v>146</v>
      </c>
      <c r="G3363" t="s">
        <v>37</v>
      </c>
      <c r="H3363" t="s">
        <v>423</v>
      </c>
      <c r="I3363" s="8">
        <v>4650</v>
      </c>
      <c r="J3363" s="8">
        <v>1895</v>
      </c>
      <c r="K3363" s="8">
        <v>6545</v>
      </c>
      <c r="L3363" s="8">
        <v>545799</v>
      </c>
      <c r="M3363" s="8">
        <v>552344</v>
      </c>
    </row>
    <row r="3364" spans="1:13" x14ac:dyDescent="0.25">
      <c r="A3364">
        <v>0</v>
      </c>
      <c r="B3364" s="40">
        <f t="shared" si="138"/>
        <v>43983</v>
      </c>
      <c r="C3364">
        <v>6</v>
      </c>
      <c r="D3364">
        <f t="shared" si="139"/>
        <v>2020</v>
      </c>
      <c r="E3364" t="s">
        <v>467</v>
      </c>
      <c r="F3364" t="s">
        <v>146</v>
      </c>
      <c r="G3364" t="s">
        <v>37</v>
      </c>
      <c r="H3364" t="s">
        <v>424</v>
      </c>
      <c r="I3364">
        <v>0</v>
      </c>
      <c r="J3364">
        <v>0</v>
      </c>
      <c r="K3364">
        <v>0</v>
      </c>
      <c r="L3364" s="8">
        <v>126704</v>
      </c>
      <c r="M3364" s="8">
        <v>126704</v>
      </c>
    </row>
    <row r="3365" spans="1:13" x14ac:dyDescent="0.25">
      <c r="A3365">
        <v>1</v>
      </c>
      <c r="B3365" s="40">
        <f t="shared" si="138"/>
        <v>43983</v>
      </c>
      <c r="C3365">
        <v>6</v>
      </c>
      <c r="D3365">
        <f t="shared" si="139"/>
        <v>2020</v>
      </c>
      <c r="E3365" t="s">
        <v>467</v>
      </c>
      <c r="F3365" t="s">
        <v>42</v>
      </c>
      <c r="G3365" t="s">
        <v>37</v>
      </c>
      <c r="H3365" t="s">
        <v>423</v>
      </c>
      <c r="I3365">
        <v>791</v>
      </c>
      <c r="J3365">
        <v>535</v>
      </c>
      <c r="K3365" s="8">
        <v>1326</v>
      </c>
      <c r="L3365" s="8">
        <v>322760</v>
      </c>
      <c r="M3365" s="8">
        <v>324086</v>
      </c>
    </row>
    <row r="3366" spans="1:13" x14ac:dyDescent="0.25">
      <c r="A3366">
        <v>1</v>
      </c>
      <c r="B3366" s="40">
        <f t="shared" si="138"/>
        <v>43983</v>
      </c>
      <c r="C3366">
        <v>6</v>
      </c>
      <c r="D3366">
        <f t="shared" si="139"/>
        <v>2020</v>
      </c>
      <c r="E3366" t="s">
        <v>467</v>
      </c>
      <c r="F3366" t="s">
        <v>42</v>
      </c>
      <c r="G3366" t="s">
        <v>37</v>
      </c>
      <c r="H3366" t="s">
        <v>424</v>
      </c>
      <c r="I3366">
        <v>1</v>
      </c>
      <c r="J3366">
        <v>0</v>
      </c>
      <c r="K3366">
        <v>1</v>
      </c>
      <c r="L3366" s="8">
        <v>100971</v>
      </c>
      <c r="M3366" s="8">
        <v>100972</v>
      </c>
    </row>
    <row r="3367" spans="1:13" x14ac:dyDescent="0.25">
      <c r="A3367">
        <v>1</v>
      </c>
      <c r="B3367" s="40">
        <f t="shared" si="138"/>
        <v>43983</v>
      </c>
      <c r="C3367">
        <v>6</v>
      </c>
      <c r="D3367">
        <f t="shared" si="139"/>
        <v>2020</v>
      </c>
      <c r="E3367" t="s">
        <v>467</v>
      </c>
      <c r="F3367" t="s">
        <v>353</v>
      </c>
      <c r="G3367" t="s">
        <v>37</v>
      </c>
      <c r="H3367" t="s">
        <v>423</v>
      </c>
      <c r="I3367">
        <v>39</v>
      </c>
      <c r="J3367">
        <v>34</v>
      </c>
      <c r="K3367">
        <v>73</v>
      </c>
      <c r="L3367" s="8">
        <v>31554</v>
      </c>
      <c r="M3367" s="8">
        <v>31627</v>
      </c>
    </row>
    <row r="3368" spans="1:13" x14ac:dyDescent="0.25">
      <c r="A3368">
        <v>1</v>
      </c>
      <c r="B3368" s="40">
        <f t="shared" si="138"/>
        <v>43983</v>
      </c>
      <c r="C3368">
        <v>6</v>
      </c>
      <c r="D3368">
        <f t="shared" si="139"/>
        <v>2020</v>
      </c>
      <c r="E3368" t="s">
        <v>467</v>
      </c>
      <c r="F3368" t="s">
        <v>353</v>
      </c>
      <c r="G3368" t="s">
        <v>37</v>
      </c>
      <c r="H3368" t="s">
        <v>424</v>
      </c>
      <c r="I3368">
        <v>0</v>
      </c>
      <c r="J3368">
        <v>0</v>
      </c>
      <c r="K3368">
        <v>0</v>
      </c>
      <c r="L3368" s="8">
        <v>19273</v>
      </c>
      <c r="M3368" s="8">
        <v>19273</v>
      </c>
    </row>
    <row r="3369" spans="1:13" x14ac:dyDescent="0.25">
      <c r="A3369">
        <v>0</v>
      </c>
      <c r="B3369" s="40">
        <f t="shared" si="138"/>
        <v>43983</v>
      </c>
      <c r="C3369">
        <v>6</v>
      </c>
      <c r="D3369">
        <f t="shared" si="139"/>
        <v>2020</v>
      </c>
      <c r="E3369" t="s">
        <v>467</v>
      </c>
      <c r="F3369" t="s">
        <v>354</v>
      </c>
      <c r="G3369" t="s">
        <v>37</v>
      </c>
      <c r="H3369" t="s">
        <v>423</v>
      </c>
      <c r="I3369" s="8">
        <v>1266</v>
      </c>
      <c r="J3369">
        <v>792</v>
      </c>
      <c r="K3369" s="8">
        <v>2058</v>
      </c>
      <c r="L3369" s="8">
        <v>202051</v>
      </c>
      <c r="M3369" s="8">
        <v>204109</v>
      </c>
    </row>
    <row r="3370" spans="1:13" x14ac:dyDescent="0.25">
      <c r="A3370">
        <v>0</v>
      </c>
      <c r="B3370" s="40">
        <f t="shared" si="138"/>
        <v>43983</v>
      </c>
      <c r="C3370">
        <v>6</v>
      </c>
      <c r="D3370">
        <f t="shared" si="139"/>
        <v>2020</v>
      </c>
      <c r="E3370" t="s">
        <v>467</v>
      </c>
      <c r="F3370" t="s">
        <v>354</v>
      </c>
      <c r="G3370" t="s">
        <v>37</v>
      </c>
      <c r="H3370" t="s">
        <v>424</v>
      </c>
      <c r="I3370">
        <v>0</v>
      </c>
      <c r="J3370">
        <v>0</v>
      </c>
      <c r="K3370">
        <v>0</v>
      </c>
      <c r="L3370" s="8">
        <v>57114</v>
      </c>
      <c r="M3370" s="8">
        <v>57114</v>
      </c>
    </row>
    <row r="3371" spans="1:13" x14ac:dyDescent="0.25">
      <c r="A3371">
        <v>0</v>
      </c>
      <c r="B3371" s="40">
        <f t="shared" si="138"/>
        <v>43983</v>
      </c>
      <c r="C3371">
        <v>6</v>
      </c>
      <c r="D3371">
        <f t="shared" si="139"/>
        <v>2020</v>
      </c>
      <c r="E3371" t="s">
        <v>467</v>
      </c>
      <c r="F3371" t="s">
        <v>355</v>
      </c>
      <c r="G3371" t="s">
        <v>37</v>
      </c>
      <c r="H3371" t="s">
        <v>423</v>
      </c>
      <c r="I3371">
        <v>5</v>
      </c>
      <c r="J3371">
        <v>7</v>
      </c>
      <c r="K3371">
        <v>12</v>
      </c>
      <c r="L3371" s="8">
        <v>3091</v>
      </c>
      <c r="M3371" s="8">
        <v>3103</v>
      </c>
    </row>
    <row r="3372" spans="1:13" x14ac:dyDescent="0.25">
      <c r="A3372">
        <v>0</v>
      </c>
      <c r="B3372" s="40">
        <f t="shared" si="138"/>
        <v>43983</v>
      </c>
      <c r="C3372">
        <v>6</v>
      </c>
      <c r="D3372">
        <f t="shared" si="139"/>
        <v>2020</v>
      </c>
      <c r="E3372" t="s">
        <v>467</v>
      </c>
      <c r="F3372" t="s">
        <v>355</v>
      </c>
      <c r="G3372" t="s">
        <v>37</v>
      </c>
      <c r="H3372" t="s">
        <v>424</v>
      </c>
      <c r="I3372">
        <v>0</v>
      </c>
      <c r="J3372">
        <v>0</v>
      </c>
      <c r="K3372">
        <v>0</v>
      </c>
      <c r="L3372" s="8">
        <v>1797</v>
      </c>
      <c r="M3372" s="8">
        <v>1797</v>
      </c>
    </row>
    <row r="3373" spans="1:13" x14ac:dyDescent="0.25">
      <c r="A3373">
        <v>0</v>
      </c>
      <c r="B3373" s="40">
        <f t="shared" si="138"/>
        <v>43983</v>
      </c>
      <c r="C3373">
        <v>6</v>
      </c>
      <c r="D3373">
        <f t="shared" si="139"/>
        <v>2020</v>
      </c>
      <c r="E3373" t="s">
        <v>467</v>
      </c>
      <c r="F3373" t="s">
        <v>59</v>
      </c>
      <c r="G3373" t="s">
        <v>37</v>
      </c>
      <c r="H3373" t="s">
        <v>423</v>
      </c>
      <c r="I3373">
        <v>84</v>
      </c>
      <c r="J3373">
        <v>58</v>
      </c>
      <c r="K3373">
        <v>142</v>
      </c>
      <c r="L3373" s="8">
        <v>36639</v>
      </c>
      <c r="M3373" s="8">
        <v>36781</v>
      </c>
    </row>
    <row r="3374" spans="1:13" x14ac:dyDescent="0.25">
      <c r="A3374">
        <v>0</v>
      </c>
      <c r="B3374" s="40">
        <f t="shared" si="138"/>
        <v>43983</v>
      </c>
      <c r="C3374">
        <v>6</v>
      </c>
      <c r="D3374">
        <f t="shared" si="139"/>
        <v>2020</v>
      </c>
      <c r="E3374" t="s">
        <v>467</v>
      </c>
      <c r="F3374" t="s">
        <v>59</v>
      </c>
      <c r="G3374" t="s">
        <v>37</v>
      </c>
      <c r="H3374" t="s">
        <v>424</v>
      </c>
      <c r="I3374">
        <v>0</v>
      </c>
      <c r="J3374">
        <v>0</v>
      </c>
      <c r="K3374">
        <v>0</v>
      </c>
      <c r="L3374" s="8">
        <v>14057</v>
      </c>
      <c r="M3374" s="8">
        <v>14057</v>
      </c>
    </row>
    <row r="3375" spans="1:13" x14ac:dyDescent="0.25">
      <c r="A3375">
        <v>0</v>
      </c>
      <c r="B3375" s="40">
        <f t="shared" si="138"/>
        <v>43983</v>
      </c>
      <c r="C3375">
        <v>6</v>
      </c>
      <c r="D3375">
        <f t="shared" si="139"/>
        <v>2020</v>
      </c>
      <c r="E3375" t="s">
        <v>467</v>
      </c>
      <c r="F3375" t="s">
        <v>356</v>
      </c>
      <c r="G3375" t="s">
        <v>37</v>
      </c>
      <c r="H3375" t="s">
        <v>423</v>
      </c>
      <c r="I3375" s="8">
        <v>1144</v>
      </c>
      <c r="J3375">
        <v>522</v>
      </c>
      <c r="K3375" s="8">
        <v>1666</v>
      </c>
      <c r="L3375" s="8">
        <v>152110</v>
      </c>
      <c r="M3375" s="8">
        <v>153776</v>
      </c>
    </row>
    <row r="3376" spans="1:13" x14ac:dyDescent="0.25">
      <c r="A3376">
        <v>0</v>
      </c>
      <c r="B3376" s="40">
        <f t="shared" si="138"/>
        <v>43983</v>
      </c>
      <c r="C3376">
        <v>6</v>
      </c>
      <c r="D3376">
        <f t="shared" si="139"/>
        <v>2020</v>
      </c>
      <c r="E3376" t="s">
        <v>467</v>
      </c>
      <c r="F3376" t="s">
        <v>356</v>
      </c>
      <c r="G3376" t="s">
        <v>37</v>
      </c>
      <c r="H3376" t="s">
        <v>424</v>
      </c>
      <c r="I3376">
        <v>3</v>
      </c>
      <c r="J3376">
        <v>0</v>
      </c>
      <c r="K3376">
        <v>3</v>
      </c>
      <c r="L3376" s="8">
        <v>43995</v>
      </c>
      <c r="M3376" s="8">
        <v>43998</v>
      </c>
    </row>
    <row r="3377" spans="1:13" x14ac:dyDescent="0.25">
      <c r="A3377">
        <v>1</v>
      </c>
      <c r="B3377" s="40">
        <f t="shared" si="138"/>
        <v>43983</v>
      </c>
      <c r="C3377">
        <v>6</v>
      </c>
      <c r="D3377">
        <f t="shared" si="139"/>
        <v>2020</v>
      </c>
      <c r="E3377" t="s">
        <v>467</v>
      </c>
      <c r="F3377" t="s">
        <v>357</v>
      </c>
      <c r="G3377" t="s">
        <v>37</v>
      </c>
      <c r="H3377" t="s">
        <v>423</v>
      </c>
      <c r="I3377">
        <v>47</v>
      </c>
      <c r="J3377">
        <v>49</v>
      </c>
      <c r="K3377">
        <v>96</v>
      </c>
      <c r="L3377" s="8">
        <v>22659</v>
      </c>
      <c r="M3377" s="8">
        <v>22755</v>
      </c>
    </row>
    <row r="3378" spans="1:13" x14ac:dyDescent="0.25">
      <c r="A3378">
        <v>1</v>
      </c>
      <c r="B3378" s="40">
        <f t="shared" si="138"/>
        <v>43983</v>
      </c>
      <c r="C3378">
        <v>6</v>
      </c>
      <c r="D3378">
        <f t="shared" si="139"/>
        <v>2020</v>
      </c>
      <c r="E3378" t="s">
        <v>467</v>
      </c>
      <c r="F3378" t="s">
        <v>357</v>
      </c>
      <c r="G3378" t="s">
        <v>37</v>
      </c>
      <c r="H3378" t="s">
        <v>424</v>
      </c>
      <c r="I3378">
        <v>0</v>
      </c>
      <c r="J3378">
        <v>0</v>
      </c>
      <c r="K3378">
        <v>0</v>
      </c>
      <c r="L3378" s="8">
        <v>8716</v>
      </c>
      <c r="M3378" s="8">
        <v>8716</v>
      </c>
    </row>
    <row r="3379" spans="1:13" x14ac:dyDescent="0.25">
      <c r="A3379">
        <v>0</v>
      </c>
      <c r="B3379" s="40">
        <f t="shared" si="138"/>
        <v>43983</v>
      </c>
      <c r="C3379">
        <v>6</v>
      </c>
      <c r="D3379">
        <f t="shared" si="139"/>
        <v>2020</v>
      </c>
      <c r="E3379" t="s">
        <v>467</v>
      </c>
      <c r="F3379" t="s">
        <v>56</v>
      </c>
      <c r="G3379" t="s">
        <v>37</v>
      </c>
      <c r="H3379" t="s">
        <v>423</v>
      </c>
      <c r="I3379">
        <v>153</v>
      </c>
      <c r="J3379">
        <v>124</v>
      </c>
      <c r="K3379">
        <v>277</v>
      </c>
      <c r="L3379" s="8">
        <v>169025</v>
      </c>
      <c r="M3379" s="8">
        <v>169302</v>
      </c>
    </row>
    <row r="3380" spans="1:13" x14ac:dyDescent="0.25">
      <c r="A3380">
        <v>0</v>
      </c>
      <c r="B3380" s="40">
        <f t="shared" si="138"/>
        <v>43983</v>
      </c>
      <c r="C3380">
        <v>6</v>
      </c>
      <c r="D3380">
        <f t="shared" si="139"/>
        <v>2020</v>
      </c>
      <c r="E3380" t="s">
        <v>467</v>
      </c>
      <c r="F3380" t="s">
        <v>56</v>
      </c>
      <c r="G3380" t="s">
        <v>37</v>
      </c>
      <c r="H3380" t="s">
        <v>424</v>
      </c>
      <c r="I3380">
        <v>0</v>
      </c>
      <c r="J3380">
        <v>0</v>
      </c>
      <c r="K3380">
        <v>0</v>
      </c>
      <c r="L3380" s="8">
        <v>61676</v>
      </c>
      <c r="M3380" s="8">
        <v>61676</v>
      </c>
    </row>
    <row r="3381" spans="1:13" x14ac:dyDescent="0.25">
      <c r="A3381">
        <v>0</v>
      </c>
      <c r="B3381" s="40">
        <f t="shared" si="138"/>
        <v>44013</v>
      </c>
      <c r="C3381">
        <v>7</v>
      </c>
      <c r="D3381">
        <f t="shared" si="139"/>
        <v>2020</v>
      </c>
      <c r="E3381" t="s">
        <v>468</v>
      </c>
      <c r="F3381" t="s">
        <v>422</v>
      </c>
      <c r="G3381" t="s">
        <v>37</v>
      </c>
      <c r="H3381" t="s">
        <v>423</v>
      </c>
      <c r="I3381">
        <v>0</v>
      </c>
      <c r="J3381">
        <v>0</v>
      </c>
      <c r="K3381">
        <v>0</v>
      </c>
      <c r="L3381">
        <v>1</v>
      </c>
      <c r="M3381">
        <v>1</v>
      </c>
    </row>
    <row r="3382" spans="1:13" x14ac:dyDescent="0.25">
      <c r="A3382">
        <v>1</v>
      </c>
      <c r="B3382" s="40">
        <f t="shared" si="138"/>
        <v>44013</v>
      </c>
      <c r="C3382">
        <v>7</v>
      </c>
      <c r="D3382">
        <f t="shared" si="139"/>
        <v>2020</v>
      </c>
      <c r="E3382" t="s">
        <v>468</v>
      </c>
      <c r="F3382" t="s">
        <v>331</v>
      </c>
      <c r="G3382" t="s">
        <v>37</v>
      </c>
      <c r="H3382" t="s">
        <v>423</v>
      </c>
      <c r="I3382">
        <v>10</v>
      </c>
      <c r="J3382">
        <v>7</v>
      </c>
      <c r="K3382">
        <v>17</v>
      </c>
      <c r="L3382" s="8">
        <v>13111</v>
      </c>
      <c r="M3382" s="8">
        <v>13128</v>
      </c>
    </row>
    <row r="3383" spans="1:13" x14ac:dyDescent="0.25">
      <c r="A3383">
        <v>1</v>
      </c>
      <c r="B3383" s="40">
        <f t="shared" si="138"/>
        <v>44013</v>
      </c>
      <c r="C3383">
        <v>7</v>
      </c>
      <c r="D3383">
        <f t="shared" si="139"/>
        <v>2020</v>
      </c>
      <c r="E3383" t="s">
        <v>468</v>
      </c>
      <c r="F3383" t="s">
        <v>331</v>
      </c>
      <c r="G3383" t="s">
        <v>37</v>
      </c>
      <c r="H3383" t="s">
        <v>424</v>
      </c>
      <c r="I3383">
        <v>0</v>
      </c>
      <c r="J3383">
        <v>0</v>
      </c>
      <c r="K3383">
        <v>0</v>
      </c>
      <c r="L3383" s="8">
        <v>5428</v>
      </c>
      <c r="M3383" s="8">
        <v>5428</v>
      </c>
    </row>
    <row r="3384" spans="1:13" x14ac:dyDescent="0.25">
      <c r="A3384">
        <v>1</v>
      </c>
      <c r="B3384" s="40">
        <f t="shared" si="138"/>
        <v>44013</v>
      </c>
      <c r="C3384">
        <v>7</v>
      </c>
      <c r="D3384">
        <f t="shared" si="139"/>
        <v>2020</v>
      </c>
      <c r="E3384" t="s">
        <v>468</v>
      </c>
      <c r="F3384" t="s">
        <v>332</v>
      </c>
      <c r="G3384" t="s">
        <v>37</v>
      </c>
      <c r="H3384" t="s">
        <v>423</v>
      </c>
      <c r="I3384">
        <v>16</v>
      </c>
      <c r="J3384">
        <v>13</v>
      </c>
      <c r="K3384">
        <v>29</v>
      </c>
      <c r="L3384" s="8">
        <v>12721</v>
      </c>
      <c r="M3384" s="8">
        <v>12750</v>
      </c>
    </row>
    <row r="3385" spans="1:13" x14ac:dyDescent="0.25">
      <c r="A3385">
        <v>1</v>
      </c>
      <c r="B3385" s="40">
        <f t="shared" si="138"/>
        <v>44013</v>
      </c>
      <c r="C3385">
        <v>7</v>
      </c>
      <c r="D3385">
        <f t="shared" si="139"/>
        <v>2020</v>
      </c>
      <c r="E3385" t="s">
        <v>468</v>
      </c>
      <c r="F3385" t="s">
        <v>332</v>
      </c>
      <c r="G3385" t="s">
        <v>37</v>
      </c>
      <c r="H3385" t="s">
        <v>424</v>
      </c>
      <c r="I3385">
        <v>0</v>
      </c>
      <c r="J3385">
        <v>0</v>
      </c>
      <c r="K3385">
        <v>0</v>
      </c>
      <c r="L3385" s="8">
        <v>6842</v>
      </c>
      <c r="M3385" s="8">
        <v>6842</v>
      </c>
    </row>
    <row r="3386" spans="1:13" x14ac:dyDescent="0.25">
      <c r="A3386">
        <v>0</v>
      </c>
      <c r="B3386" s="40">
        <f t="shared" si="138"/>
        <v>44013</v>
      </c>
      <c r="C3386">
        <v>7</v>
      </c>
      <c r="D3386">
        <f t="shared" si="139"/>
        <v>2020</v>
      </c>
      <c r="E3386" t="s">
        <v>468</v>
      </c>
      <c r="F3386" t="s">
        <v>333</v>
      </c>
      <c r="G3386" t="s">
        <v>37</v>
      </c>
      <c r="H3386" t="s">
        <v>423</v>
      </c>
      <c r="I3386">
        <v>397</v>
      </c>
      <c r="J3386">
        <v>319</v>
      </c>
      <c r="K3386">
        <v>716</v>
      </c>
      <c r="L3386" s="8">
        <v>136977</v>
      </c>
      <c r="M3386" s="8">
        <v>137693</v>
      </c>
    </row>
    <row r="3387" spans="1:13" x14ac:dyDescent="0.25">
      <c r="A3387">
        <v>0</v>
      </c>
      <c r="B3387" s="40">
        <f t="shared" si="138"/>
        <v>44013</v>
      </c>
      <c r="C3387">
        <v>7</v>
      </c>
      <c r="D3387">
        <f t="shared" si="139"/>
        <v>2020</v>
      </c>
      <c r="E3387" t="s">
        <v>468</v>
      </c>
      <c r="F3387" t="s">
        <v>333</v>
      </c>
      <c r="G3387" t="s">
        <v>37</v>
      </c>
      <c r="H3387" t="s">
        <v>424</v>
      </c>
      <c r="I3387">
        <v>0</v>
      </c>
      <c r="J3387">
        <v>0</v>
      </c>
      <c r="K3387">
        <v>0</v>
      </c>
      <c r="L3387" s="8">
        <v>43819</v>
      </c>
      <c r="M3387" s="8">
        <v>43819</v>
      </c>
    </row>
    <row r="3388" spans="1:13" x14ac:dyDescent="0.25">
      <c r="A3388">
        <v>0</v>
      </c>
      <c r="B3388" s="40">
        <f t="shared" si="138"/>
        <v>44013</v>
      </c>
      <c r="C3388">
        <v>7</v>
      </c>
      <c r="D3388">
        <f t="shared" si="139"/>
        <v>2020</v>
      </c>
      <c r="E3388" t="s">
        <v>468</v>
      </c>
      <c r="F3388" t="s">
        <v>119</v>
      </c>
      <c r="G3388" t="s">
        <v>37</v>
      </c>
      <c r="H3388" t="s">
        <v>423</v>
      </c>
      <c r="I3388">
        <v>261</v>
      </c>
      <c r="J3388">
        <v>91</v>
      </c>
      <c r="K3388">
        <v>352</v>
      </c>
      <c r="L3388" s="8">
        <v>55505</v>
      </c>
      <c r="M3388" s="8">
        <v>55857</v>
      </c>
    </row>
    <row r="3389" spans="1:13" x14ac:dyDescent="0.25">
      <c r="A3389">
        <v>0</v>
      </c>
      <c r="B3389" s="40">
        <f t="shared" si="138"/>
        <v>44013</v>
      </c>
      <c r="C3389">
        <v>7</v>
      </c>
      <c r="D3389">
        <f t="shared" si="139"/>
        <v>2020</v>
      </c>
      <c r="E3389" t="s">
        <v>468</v>
      </c>
      <c r="F3389" t="s">
        <v>119</v>
      </c>
      <c r="G3389" t="s">
        <v>37</v>
      </c>
      <c r="H3389" t="s">
        <v>424</v>
      </c>
      <c r="I3389">
        <v>0</v>
      </c>
      <c r="J3389">
        <v>0</v>
      </c>
      <c r="K3389">
        <v>0</v>
      </c>
      <c r="L3389" s="8">
        <v>23189</v>
      </c>
      <c r="M3389" s="8">
        <v>23189</v>
      </c>
    </row>
    <row r="3390" spans="1:13" x14ac:dyDescent="0.25">
      <c r="A3390">
        <v>0</v>
      </c>
      <c r="B3390" s="40">
        <f t="shared" si="138"/>
        <v>44013</v>
      </c>
      <c r="C3390">
        <v>7</v>
      </c>
      <c r="D3390">
        <f t="shared" si="139"/>
        <v>2020</v>
      </c>
      <c r="E3390" t="s">
        <v>468</v>
      </c>
      <c r="F3390" t="s">
        <v>334</v>
      </c>
      <c r="G3390" t="s">
        <v>37</v>
      </c>
      <c r="H3390" t="s">
        <v>423</v>
      </c>
      <c r="I3390">
        <v>259</v>
      </c>
      <c r="J3390">
        <v>175</v>
      </c>
      <c r="K3390">
        <v>434</v>
      </c>
      <c r="L3390" s="8">
        <v>51217</v>
      </c>
      <c r="M3390" s="8">
        <v>51651</v>
      </c>
    </row>
    <row r="3391" spans="1:13" x14ac:dyDescent="0.25">
      <c r="A3391">
        <v>0</v>
      </c>
      <c r="B3391" s="40">
        <f t="shared" si="138"/>
        <v>44013</v>
      </c>
      <c r="C3391">
        <v>7</v>
      </c>
      <c r="D3391">
        <f t="shared" si="139"/>
        <v>2020</v>
      </c>
      <c r="E3391" t="s">
        <v>468</v>
      </c>
      <c r="F3391" t="s">
        <v>334</v>
      </c>
      <c r="G3391" t="s">
        <v>37</v>
      </c>
      <c r="H3391" t="s">
        <v>424</v>
      </c>
      <c r="I3391">
        <v>1</v>
      </c>
      <c r="J3391">
        <v>0</v>
      </c>
      <c r="K3391">
        <v>1</v>
      </c>
      <c r="L3391" s="8">
        <v>22253</v>
      </c>
      <c r="M3391" s="8">
        <v>22254</v>
      </c>
    </row>
    <row r="3392" spans="1:13" x14ac:dyDescent="0.25">
      <c r="A3392">
        <v>0</v>
      </c>
      <c r="B3392" s="40">
        <f t="shared" si="138"/>
        <v>44013</v>
      </c>
      <c r="C3392">
        <v>7</v>
      </c>
      <c r="D3392">
        <f t="shared" si="139"/>
        <v>2020</v>
      </c>
      <c r="E3392" t="s">
        <v>468</v>
      </c>
      <c r="F3392" t="s">
        <v>335</v>
      </c>
      <c r="G3392" t="s">
        <v>37</v>
      </c>
      <c r="H3392" t="s">
        <v>423</v>
      </c>
      <c r="I3392" s="8">
        <v>2237</v>
      </c>
      <c r="J3392" s="8">
        <v>1094</v>
      </c>
      <c r="K3392" s="8">
        <v>3331</v>
      </c>
      <c r="L3392" s="8">
        <v>323318</v>
      </c>
      <c r="M3392" s="8">
        <v>326649</v>
      </c>
    </row>
    <row r="3393" spans="1:13" x14ac:dyDescent="0.25">
      <c r="A3393">
        <v>0</v>
      </c>
      <c r="B3393" s="40">
        <f t="shared" si="138"/>
        <v>44013</v>
      </c>
      <c r="C3393">
        <v>7</v>
      </c>
      <c r="D3393">
        <f t="shared" si="139"/>
        <v>2020</v>
      </c>
      <c r="E3393" t="s">
        <v>468</v>
      </c>
      <c r="F3393" t="s">
        <v>335</v>
      </c>
      <c r="G3393" t="s">
        <v>37</v>
      </c>
      <c r="H3393" t="s">
        <v>424</v>
      </c>
      <c r="I3393">
        <v>0</v>
      </c>
      <c r="J3393">
        <v>0</v>
      </c>
      <c r="K3393">
        <v>0</v>
      </c>
      <c r="L3393" s="8">
        <v>84002</v>
      </c>
      <c r="M3393" s="8">
        <v>84002</v>
      </c>
    </row>
    <row r="3394" spans="1:13" x14ac:dyDescent="0.25">
      <c r="A3394">
        <v>0</v>
      </c>
      <c r="B3394" s="40">
        <f t="shared" si="138"/>
        <v>44013</v>
      </c>
      <c r="C3394">
        <v>7</v>
      </c>
      <c r="D3394">
        <f t="shared" si="139"/>
        <v>2020</v>
      </c>
      <c r="E3394" t="s">
        <v>468</v>
      </c>
      <c r="F3394" t="s">
        <v>44</v>
      </c>
      <c r="G3394" t="s">
        <v>37</v>
      </c>
      <c r="H3394" t="s">
        <v>423</v>
      </c>
      <c r="I3394">
        <v>5</v>
      </c>
      <c r="J3394">
        <v>3</v>
      </c>
      <c r="K3394">
        <v>8</v>
      </c>
      <c r="L3394" s="8">
        <v>2471</v>
      </c>
      <c r="M3394" s="8">
        <v>2479</v>
      </c>
    </row>
    <row r="3395" spans="1:13" x14ac:dyDescent="0.25">
      <c r="A3395">
        <v>0</v>
      </c>
      <c r="B3395" s="40">
        <f t="shared" si="138"/>
        <v>44013</v>
      </c>
      <c r="C3395">
        <v>7</v>
      </c>
      <c r="D3395">
        <f t="shared" si="139"/>
        <v>2020</v>
      </c>
      <c r="E3395" t="s">
        <v>468</v>
      </c>
      <c r="F3395" t="s">
        <v>44</v>
      </c>
      <c r="G3395" t="s">
        <v>37</v>
      </c>
      <c r="H3395" t="s">
        <v>424</v>
      </c>
      <c r="I3395">
        <v>0</v>
      </c>
      <c r="J3395">
        <v>0</v>
      </c>
      <c r="K3395">
        <v>0</v>
      </c>
      <c r="L3395" s="8">
        <v>1604</v>
      </c>
      <c r="M3395" s="8">
        <v>1604</v>
      </c>
    </row>
    <row r="3396" spans="1:13" x14ac:dyDescent="0.25">
      <c r="A3396">
        <v>0</v>
      </c>
      <c r="B3396" s="40">
        <f t="shared" si="138"/>
        <v>44013</v>
      </c>
      <c r="C3396">
        <v>7</v>
      </c>
      <c r="D3396">
        <f t="shared" si="139"/>
        <v>2020</v>
      </c>
      <c r="E3396" t="s">
        <v>468</v>
      </c>
      <c r="F3396" t="s">
        <v>336</v>
      </c>
      <c r="G3396" t="s">
        <v>37</v>
      </c>
      <c r="H3396" t="s">
        <v>423</v>
      </c>
      <c r="I3396">
        <v>159</v>
      </c>
      <c r="J3396">
        <v>129</v>
      </c>
      <c r="K3396">
        <v>288</v>
      </c>
      <c r="L3396" s="8">
        <v>73513</v>
      </c>
      <c r="M3396" s="8">
        <v>73801</v>
      </c>
    </row>
    <row r="3397" spans="1:13" x14ac:dyDescent="0.25">
      <c r="A3397">
        <v>0</v>
      </c>
      <c r="B3397" s="40">
        <f t="shared" si="138"/>
        <v>44013</v>
      </c>
      <c r="C3397">
        <v>7</v>
      </c>
      <c r="D3397">
        <f t="shared" si="139"/>
        <v>2020</v>
      </c>
      <c r="E3397" t="s">
        <v>468</v>
      </c>
      <c r="F3397" t="s">
        <v>336</v>
      </c>
      <c r="G3397" t="s">
        <v>37</v>
      </c>
      <c r="H3397" t="s">
        <v>424</v>
      </c>
      <c r="I3397">
        <v>0</v>
      </c>
      <c r="J3397">
        <v>0</v>
      </c>
      <c r="K3397">
        <v>0</v>
      </c>
      <c r="L3397" s="8">
        <v>29556</v>
      </c>
      <c r="M3397" s="8">
        <v>29556</v>
      </c>
    </row>
    <row r="3398" spans="1:13" x14ac:dyDescent="0.25">
      <c r="A3398">
        <v>0</v>
      </c>
      <c r="B3398" s="40">
        <f t="shared" si="138"/>
        <v>44013</v>
      </c>
      <c r="C3398">
        <v>7</v>
      </c>
      <c r="D3398">
        <f t="shared" si="139"/>
        <v>2020</v>
      </c>
      <c r="E3398" t="s">
        <v>468</v>
      </c>
      <c r="F3398" t="s">
        <v>125</v>
      </c>
      <c r="G3398" t="s">
        <v>37</v>
      </c>
      <c r="H3398" t="s">
        <v>423</v>
      </c>
      <c r="I3398">
        <v>78</v>
      </c>
      <c r="J3398">
        <v>42</v>
      </c>
      <c r="K3398">
        <v>120</v>
      </c>
      <c r="L3398" s="8">
        <v>28657</v>
      </c>
      <c r="M3398" s="8">
        <v>28777</v>
      </c>
    </row>
    <row r="3399" spans="1:13" x14ac:dyDescent="0.25">
      <c r="A3399">
        <v>0</v>
      </c>
      <c r="B3399" s="40">
        <f t="shared" si="138"/>
        <v>44013</v>
      </c>
      <c r="C3399">
        <v>7</v>
      </c>
      <c r="D3399">
        <f t="shared" si="139"/>
        <v>2020</v>
      </c>
      <c r="E3399" t="s">
        <v>468</v>
      </c>
      <c r="F3399" t="s">
        <v>125</v>
      </c>
      <c r="G3399" t="s">
        <v>37</v>
      </c>
      <c r="H3399" t="s">
        <v>424</v>
      </c>
      <c r="I3399">
        <v>0</v>
      </c>
      <c r="J3399">
        <v>0</v>
      </c>
      <c r="K3399">
        <v>0</v>
      </c>
      <c r="L3399" s="8">
        <v>12640</v>
      </c>
      <c r="M3399" s="8">
        <v>12640</v>
      </c>
    </row>
    <row r="3400" spans="1:13" x14ac:dyDescent="0.25">
      <c r="A3400">
        <v>1</v>
      </c>
      <c r="B3400" s="40">
        <f t="shared" si="138"/>
        <v>44013</v>
      </c>
      <c r="C3400">
        <v>7</v>
      </c>
      <c r="D3400">
        <f t="shared" si="139"/>
        <v>2020</v>
      </c>
      <c r="E3400" t="s">
        <v>468</v>
      </c>
      <c r="F3400" t="s">
        <v>337</v>
      </c>
      <c r="G3400" t="s">
        <v>37</v>
      </c>
      <c r="H3400" t="s">
        <v>423</v>
      </c>
      <c r="I3400">
        <v>7</v>
      </c>
      <c r="J3400">
        <v>3</v>
      </c>
      <c r="K3400">
        <v>10</v>
      </c>
      <c r="L3400" s="8">
        <v>4519</v>
      </c>
      <c r="M3400" s="8">
        <v>4529</v>
      </c>
    </row>
    <row r="3401" spans="1:13" x14ac:dyDescent="0.25">
      <c r="A3401">
        <v>1</v>
      </c>
      <c r="B3401" s="40">
        <f t="shared" si="138"/>
        <v>44013</v>
      </c>
      <c r="C3401">
        <v>7</v>
      </c>
      <c r="D3401">
        <f t="shared" si="139"/>
        <v>2020</v>
      </c>
      <c r="E3401" t="s">
        <v>468</v>
      </c>
      <c r="F3401" t="s">
        <v>337</v>
      </c>
      <c r="G3401" t="s">
        <v>37</v>
      </c>
      <c r="H3401" t="s">
        <v>424</v>
      </c>
      <c r="I3401">
        <v>0</v>
      </c>
      <c r="J3401">
        <v>0</v>
      </c>
      <c r="K3401">
        <v>0</v>
      </c>
      <c r="L3401" s="8">
        <v>3690</v>
      </c>
      <c r="M3401" s="8">
        <v>3690</v>
      </c>
    </row>
    <row r="3402" spans="1:13" x14ac:dyDescent="0.25">
      <c r="A3402">
        <v>0</v>
      </c>
      <c r="B3402" s="40">
        <f t="shared" si="138"/>
        <v>44013</v>
      </c>
      <c r="C3402">
        <v>7</v>
      </c>
      <c r="D3402">
        <f t="shared" si="139"/>
        <v>2020</v>
      </c>
      <c r="E3402" t="s">
        <v>468</v>
      </c>
      <c r="F3402" t="s">
        <v>105</v>
      </c>
      <c r="G3402" t="s">
        <v>37</v>
      </c>
      <c r="H3402" t="s">
        <v>423</v>
      </c>
      <c r="I3402">
        <v>75</v>
      </c>
      <c r="J3402">
        <v>83</v>
      </c>
      <c r="K3402">
        <v>158</v>
      </c>
      <c r="L3402" s="8">
        <v>61888</v>
      </c>
      <c r="M3402" s="8">
        <v>62046</v>
      </c>
    </row>
    <row r="3403" spans="1:13" x14ac:dyDescent="0.25">
      <c r="A3403">
        <v>0</v>
      </c>
      <c r="B3403" s="40">
        <f t="shared" si="138"/>
        <v>44013</v>
      </c>
      <c r="C3403">
        <v>7</v>
      </c>
      <c r="D3403">
        <f t="shared" si="139"/>
        <v>2020</v>
      </c>
      <c r="E3403" t="s">
        <v>468</v>
      </c>
      <c r="F3403" t="s">
        <v>105</v>
      </c>
      <c r="G3403" t="s">
        <v>37</v>
      </c>
      <c r="H3403" t="s">
        <v>424</v>
      </c>
      <c r="I3403">
        <v>0</v>
      </c>
      <c r="J3403">
        <v>0</v>
      </c>
      <c r="K3403">
        <v>0</v>
      </c>
      <c r="L3403" s="8">
        <v>20582</v>
      </c>
      <c r="M3403" s="8">
        <v>20582</v>
      </c>
    </row>
    <row r="3404" spans="1:13" x14ac:dyDescent="0.25">
      <c r="A3404">
        <v>0</v>
      </c>
      <c r="B3404" s="40">
        <f t="shared" si="138"/>
        <v>44013</v>
      </c>
      <c r="C3404">
        <v>7</v>
      </c>
      <c r="D3404">
        <f t="shared" si="139"/>
        <v>2020</v>
      </c>
      <c r="E3404" t="s">
        <v>468</v>
      </c>
      <c r="F3404" t="s">
        <v>338</v>
      </c>
      <c r="G3404" t="s">
        <v>37</v>
      </c>
      <c r="H3404" t="s">
        <v>423</v>
      </c>
      <c r="I3404">
        <v>0</v>
      </c>
      <c r="J3404">
        <v>1</v>
      </c>
      <c r="K3404">
        <v>1</v>
      </c>
      <c r="L3404" s="8">
        <v>1380</v>
      </c>
      <c r="M3404" s="8">
        <v>1381</v>
      </c>
    </row>
    <row r="3405" spans="1:13" x14ac:dyDescent="0.25">
      <c r="A3405">
        <v>0</v>
      </c>
      <c r="B3405" s="40">
        <f t="shared" si="138"/>
        <v>44013</v>
      </c>
      <c r="C3405">
        <v>7</v>
      </c>
      <c r="D3405">
        <f t="shared" si="139"/>
        <v>2020</v>
      </c>
      <c r="E3405" t="s">
        <v>468</v>
      </c>
      <c r="F3405" t="s">
        <v>338</v>
      </c>
      <c r="G3405" t="s">
        <v>37</v>
      </c>
      <c r="H3405" t="s">
        <v>424</v>
      </c>
      <c r="I3405">
        <v>0</v>
      </c>
      <c r="J3405">
        <v>0</v>
      </c>
      <c r="K3405">
        <v>0</v>
      </c>
      <c r="L3405" s="8">
        <v>1016</v>
      </c>
      <c r="M3405" s="8">
        <v>1016</v>
      </c>
    </row>
    <row r="3406" spans="1:13" x14ac:dyDescent="0.25">
      <c r="A3406">
        <v>0</v>
      </c>
      <c r="B3406" s="40">
        <f t="shared" si="138"/>
        <v>44013</v>
      </c>
      <c r="C3406">
        <v>7</v>
      </c>
      <c r="D3406">
        <f t="shared" si="139"/>
        <v>2020</v>
      </c>
      <c r="E3406" t="s">
        <v>468</v>
      </c>
      <c r="F3406" t="s">
        <v>339</v>
      </c>
      <c r="G3406" t="s">
        <v>37</v>
      </c>
      <c r="H3406" t="s">
        <v>423</v>
      </c>
      <c r="I3406">
        <v>70</v>
      </c>
      <c r="J3406">
        <v>82</v>
      </c>
      <c r="K3406">
        <v>152</v>
      </c>
      <c r="L3406" s="8">
        <v>67155</v>
      </c>
      <c r="M3406" s="8">
        <v>67307</v>
      </c>
    </row>
    <row r="3407" spans="1:13" x14ac:dyDescent="0.25">
      <c r="A3407">
        <v>0</v>
      </c>
      <c r="B3407" s="40">
        <f t="shared" si="138"/>
        <v>44013</v>
      </c>
      <c r="C3407">
        <v>7</v>
      </c>
      <c r="D3407">
        <f t="shared" si="139"/>
        <v>2020</v>
      </c>
      <c r="E3407" t="s">
        <v>468</v>
      </c>
      <c r="F3407" t="s">
        <v>339</v>
      </c>
      <c r="G3407" t="s">
        <v>37</v>
      </c>
      <c r="H3407" t="s">
        <v>424</v>
      </c>
      <c r="I3407">
        <v>0</v>
      </c>
      <c r="J3407">
        <v>0</v>
      </c>
      <c r="K3407">
        <v>0</v>
      </c>
      <c r="L3407" s="8">
        <v>28027</v>
      </c>
      <c r="M3407" s="8">
        <v>28027</v>
      </c>
    </row>
    <row r="3408" spans="1:13" x14ac:dyDescent="0.25">
      <c r="A3408">
        <v>0</v>
      </c>
      <c r="B3408" s="40">
        <f t="shared" si="138"/>
        <v>44013</v>
      </c>
      <c r="C3408">
        <v>7</v>
      </c>
      <c r="D3408">
        <f t="shared" si="139"/>
        <v>2020</v>
      </c>
      <c r="E3408" t="s">
        <v>468</v>
      </c>
      <c r="F3408" t="s">
        <v>425</v>
      </c>
      <c r="G3408" t="s">
        <v>37</v>
      </c>
      <c r="H3408" t="s">
        <v>423</v>
      </c>
      <c r="I3408">
        <v>139</v>
      </c>
      <c r="J3408">
        <v>121</v>
      </c>
      <c r="K3408">
        <v>260</v>
      </c>
      <c r="L3408" s="8">
        <v>49483</v>
      </c>
      <c r="M3408" s="8">
        <v>49743</v>
      </c>
    </row>
    <row r="3409" spans="1:13" x14ac:dyDescent="0.25">
      <c r="A3409">
        <v>0</v>
      </c>
      <c r="B3409" s="40">
        <f t="shared" si="138"/>
        <v>44013</v>
      </c>
      <c r="C3409">
        <v>7</v>
      </c>
      <c r="D3409">
        <f t="shared" si="139"/>
        <v>2020</v>
      </c>
      <c r="E3409" t="s">
        <v>468</v>
      </c>
      <c r="F3409" t="s">
        <v>425</v>
      </c>
      <c r="G3409" t="s">
        <v>37</v>
      </c>
      <c r="H3409" t="s">
        <v>424</v>
      </c>
      <c r="I3409">
        <v>0</v>
      </c>
      <c r="J3409">
        <v>0</v>
      </c>
      <c r="K3409">
        <v>0</v>
      </c>
      <c r="L3409" s="8">
        <v>21450</v>
      </c>
      <c r="M3409" s="8">
        <v>21450</v>
      </c>
    </row>
    <row r="3410" spans="1:13" x14ac:dyDescent="0.25">
      <c r="A3410">
        <v>0</v>
      </c>
      <c r="B3410" s="40">
        <f t="shared" si="138"/>
        <v>44013</v>
      </c>
      <c r="C3410">
        <v>7</v>
      </c>
      <c r="D3410">
        <f t="shared" si="139"/>
        <v>2020</v>
      </c>
      <c r="E3410" t="s">
        <v>468</v>
      </c>
      <c r="F3410" t="s">
        <v>341</v>
      </c>
      <c r="G3410" t="s">
        <v>37</v>
      </c>
      <c r="H3410" t="s">
        <v>423</v>
      </c>
      <c r="I3410">
        <v>473</v>
      </c>
      <c r="J3410">
        <v>288</v>
      </c>
      <c r="K3410">
        <v>761</v>
      </c>
      <c r="L3410" s="8">
        <v>65251</v>
      </c>
      <c r="M3410" s="8">
        <v>66012</v>
      </c>
    </row>
    <row r="3411" spans="1:13" x14ac:dyDescent="0.25">
      <c r="A3411">
        <v>0</v>
      </c>
      <c r="B3411" s="40">
        <f t="shared" si="138"/>
        <v>44013</v>
      </c>
      <c r="C3411">
        <v>7</v>
      </c>
      <c r="D3411">
        <f t="shared" si="139"/>
        <v>2020</v>
      </c>
      <c r="E3411" t="s">
        <v>468</v>
      </c>
      <c r="F3411" t="s">
        <v>341</v>
      </c>
      <c r="G3411" t="s">
        <v>37</v>
      </c>
      <c r="H3411" t="s">
        <v>424</v>
      </c>
      <c r="I3411">
        <v>1</v>
      </c>
      <c r="J3411">
        <v>0</v>
      </c>
      <c r="K3411">
        <v>1</v>
      </c>
      <c r="L3411" s="8">
        <v>21963</v>
      </c>
      <c r="M3411" s="8">
        <v>21964</v>
      </c>
    </row>
    <row r="3412" spans="1:13" x14ac:dyDescent="0.25">
      <c r="A3412">
        <v>0</v>
      </c>
      <c r="B3412" s="40">
        <f t="shared" si="138"/>
        <v>44013</v>
      </c>
      <c r="C3412">
        <v>7</v>
      </c>
      <c r="D3412">
        <f t="shared" si="139"/>
        <v>2020</v>
      </c>
      <c r="E3412" t="s">
        <v>468</v>
      </c>
      <c r="F3412" t="s">
        <v>126</v>
      </c>
      <c r="G3412" t="s">
        <v>37</v>
      </c>
      <c r="H3412" t="s">
        <v>423</v>
      </c>
      <c r="I3412">
        <v>271</v>
      </c>
      <c r="J3412">
        <v>158</v>
      </c>
      <c r="K3412">
        <v>429</v>
      </c>
      <c r="L3412" s="8">
        <v>25358</v>
      </c>
      <c r="M3412" s="8">
        <v>25787</v>
      </c>
    </row>
    <row r="3413" spans="1:13" x14ac:dyDescent="0.25">
      <c r="A3413">
        <v>0</v>
      </c>
      <c r="B3413" s="40">
        <f t="shared" si="138"/>
        <v>44013</v>
      </c>
      <c r="C3413">
        <v>7</v>
      </c>
      <c r="D3413">
        <f t="shared" si="139"/>
        <v>2020</v>
      </c>
      <c r="E3413" t="s">
        <v>468</v>
      </c>
      <c r="F3413" t="s">
        <v>126</v>
      </c>
      <c r="G3413" t="s">
        <v>37</v>
      </c>
      <c r="H3413" t="s">
        <v>424</v>
      </c>
      <c r="I3413">
        <v>0</v>
      </c>
      <c r="J3413">
        <v>0</v>
      </c>
      <c r="K3413">
        <v>0</v>
      </c>
      <c r="L3413" s="8">
        <v>9793</v>
      </c>
      <c r="M3413" s="8">
        <v>9793</v>
      </c>
    </row>
    <row r="3414" spans="1:13" x14ac:dyDescent="0.25">
      <c r="A3414">
        <v>0</v>
      </c>
      <c r="B3414" s="40">
        <f t="shared" si="138"/>
        <v>44013</v>
      </c>
      <c r="C3414">
        <v>7</v>
      </c>
      <c r="D3414">
        <f t="shared" si="139"/>
        <v>2020</v>
      </c>
      <c r="E3414" t="s">
        <v>468</v>
      </c>
      <c r="F3414" t="s">
        <v>342</v>
      </c>
      <c r="G3414" t="s">
        <v>37</v>
      </c>
      <c r="H3414" t="s">
        <v>423</v>
      </c>
      <c r="I3414" s="8">
        <v>25476</v>
      </c>
      <c r="J3414" s="8">
        <v>7901</v>
      </c>
      <c r="K3414" s="8">
        <v>33377</v>
      </c>
      <c r="L3414" s="8">
        <v>1384431</v>
      </c>
      <c r="M3414" s="8">
        <v>1417808</v>
      </c>
    </row>
    <row r="3415" spans="1:13" x14ac:dyDescent="0.25">
      <c r="A3415">
        <v>0</v>
      </c>
      <c r="B3415" s="40">
        <f t="shared" si="138"/>
        <v>44013</v>
      </c>
      <c r="C3415">
        <v>7</v>
      </c>
      <c r="D3415">
        <f t="shared" si="139"/>
        <v>2020</v>
      </c>
      <c r="E3415" t="s">
        <v>468</v>
      </c>
      <c r="F3415" t="s">
        <v>342</v>
      </c>
      <c r="G3415" t="s">
        <v>37</v>
      </c>
      <c r="H3415" t="s">
        <v>424</v>
      </c>
      <c r="I3415">
        <v>7</v>
      </c>
      <c r="J3415">
        <v>1</v>
      </c>
      <c r="K3415">
        <v>8</v>
      </c>
      <c r="L3415" s="8">
        <v>185196</v>
      </c>
      <c r="M3415" s="8">
        <v>185204</v>
      </c>
    </row>
    <row r="3416" spans="1:13" x14ac:dyDescent="0.25">
      <c r="A3416">
        <v>0</v>
      </c>
      <c r="B3416" s="40">
        <f t="shared" si="138"/>
        <v>44013</v>
      </c>
      <c r="C3416">
        <v>7</v>
      </c>
      <c r="D3416">
        <f t="shared" si="139"/>
        <v>2020</v>
      </c>
      <c r="E3416" t="s">
        <v>468</v>
      </c>
      <c r="F3416" t="s">
        <v>343</v>
      </c>
      <c r="G3416" t="s">
        <v>37</v>
      </c>
      <c r="H3416" t="s">
        <v>423</v>
      </c>
      <c r="I3416" s="8">
        <v>1499</v>
      </c>
      <c r="J3416">
        <v>727</v>
      </c>
      <c r="K3416" s="8">
        <v>2226</v>
      </c>
      <c r="L3416" s="8">
        <v>185005</v>
      </c>
      <c r="M3416" s="8">
        <v>187231</v>
      </c>
    </row>
    <row r="3417" spans="1:13" x14ac:dyDescent="0.25">
      <c r="A3417">
        <v>0</v>
      </c>
      <c r="B3417" s="40">
        <f t="shared" si="138"/>
        <v>44013</v>
      </c>
      <c r="C3417">
        <v>7</v>
      </c>
      <c r="D3417">
        <f t="shared" si="139"/>
        <v>2020</v>
      </c>
      <c r="E3417" t="s">
        <v>468</v>
      </c>
      <c r="F3417" t="s">
        <v>343</v>
      </c>
      <c r="G3417" t="s">
        <v>37</v>
      </c>
      <c r="H3417" t="s">
        <v>424</v>
      </c>
      <c r="I3417">
        <v>0</v>
      </c>
      <c r="J3417">
        <v>0</v>
      </c>
      <c r="K3417">
        <v>0</v>
      </c>
      <c r="L3417" s="8">
        <v>55455</v>
      </c>
      <c r="M3417" s="8">
        <v>55455</v>
      </c>
    </row>
    <row r="3418" spans="1:13" x14ac:dyDescent="0.25">
      <c r="A3418">
        <v>0</v>
      </c>
      <c r="B3418" s="40">
        <f t="shared" si="138"/>
        <v>44013</v>
      </c>
      <c r="C3418">
        <v>7</v>
      </c>
      <c r="D3418">
        <f t="shared" si="139"/>
        <v>2020</v>
      </c>
      <c r="E3418" t="s">
        <v>468</v>
      </c>
      <c r="F3418" t="s">
        <v>344</v>
      </c>
      <c r="G3418" t="s">
        <v>37</v>
      </c>
      <c r="H3418" t="s">
        <v>423</v>
      </c>
      <c r="I3418">
        <v>119</v>
      </c>
      <c r="J3418">
        <v>53</v>
      </c>
      <c r="K3418">
        <v>172</v>
      </c>
      <c r="L3418" s="8">
        <v>30788</v>
      </c>
      <c r="M3418" s="8">
        <v>30960</v>
      </c>
    </row>
    <row r="3419" spans="1:13" x14ac:dyDescent="0.25">
      <c r="A3419">
        <v>0</v>
      </c>
      <c r="B3419" s="40">
        <f t="shared" si="138"/>
        <v>44013</v>
      </c>
      <c r="C3419">
        <v>7</v>
      </c>
      <c r="D3419">
        <f t="shared" si="139"/>
        <v>2020</v>
      </c>
      <c r="E3419" t="s">
        <v>468</v>
      </c>
      <c r="F3419" t="s">
        <v>344</v>
      </c>
      <c r="G3419" t="s">
        <v>37</v>
      </c>
      <c r="H3419" t="s">
        <v>424</v>
      </c>
      <c r="I3419">
        <v>0</v>
      </c>
      <c r="J3419">
        <v>0</v>
      </c>
      <c r="K3419">
        <v>0</v>
      </c>
      <c r="L3419" s="8">
        <v>15103</v>
      </c>
      <c r="M3419" s="8">
        <v>15103</v>
      </c>
    </row>
    <row r="3420" spans="1:13" x14ac:dyDescent="0.25">
      <c r="A3420">
        <v>0</v>
      </c>
      <c r="B3420" s="40">
        <f t="shared" ref="B3420:B3483" si="140">DATE(D3420,C3420,1)</f>
        <v>44013</v>
      </c>
      <c r="C3420">
        <v>7</v>
      </c>
      <c r="D3420">
        <f t="shared" ref="D3420:D3483" si="141">VALUE(RIGHT(E3420,4))</f>
        <v>2020</v>
      </c>
      <c r="E3420" t="s">
        <v>468</v>
      </c>
      <c r="F3420" t="s">
        <v>345</v>
      </c>
      <c r="G3420" t="s">
        <v>37</v>
      </c>
      <c r="H3420" t="s">
        <v>423</v>
      </c>
      <c r="I3420">
        <v>60</v>
      </c>
      <c r="J3420">
        <v>43</v>
      </c>
      <c r="K3420">
        <v>103</v>
      </c>
      <c r="L3420" s="8">
        <v>15536</v>
      </c>
      <c r="M3420" s="8">
        <v>15639</v>
      </c>
    </row>
    <row r="3421" spans="1:13" x14ac:dyDescent="0.25">
      <c r="A3421">
        <v>0</v>
      </c>
      <c r="B3421" s="40">
        <f t="shared" si="140"/>
        <v>44013</v>
      </c>
      <c r="C3421">
        <v>7</v>
      </c>
      <c r="D3421">
        <f t="shared" si="141"/>
        <v>2020</v>
      </c>
      <c r="E3421" t="s">
        <v>468</v>
      </c>
      <c r="F3421" t="s">
        <v>345</v>
      </c>
      <c r="G3421" t="s">
        <v>37</v>
      </c>
      <c r="H3421" t="s">
        <v>424</v>
      </c>
      <c r="I3421">
        <v>0</v>
      </c>
      <c r="J3421">
        <v>0</v>
      </c>
      <c r="K3421">
        <v>0</v>
      </c>
      <c r="L3421" s="8">
        <v>8396</v>
      </c>
      <c r="M3421" s="8">
        <v>8396</v>
      </c>
    </row>
    <row r="3422" spans="1:13" x14ac:dyDescent="0.25">
      <c r="A3422">
        <v>0</v>
      </c>
      <c r="B3422" s="40">
        <f t="shared" si="140"/>
        <v>44013</v>
      </c>
      <c r="C3422">
        <v>7</v>
      </c>
      <c r="D3422">
        <f t="shared" si="141"/>
        <v>2020</v>
      </c>
      <c r="E3422" t="s">
        <v>468</v>
      </c>
      <c r="F3422" t="s">
        <v>346</v>
      </c>
      <c r="G3422" t="s">
        <v>37</v>
      </c>
      <c r="H3422" t="s">
        <v>423</v>
      </c>
      <c r="I3422">
        <v>125</v>
      </c>
      <c r="J3422">
        <v>127</v>
      </c>
      <c r="K3422">
        <v>252</v>
      </c>
      <c r="L3422" s="8">
        <v>59570</v>
      </c>
      <c r="M3422" s="8">
        <v>59822</v>
      </c>
    </row>
    <row r="3423" spans="1:13" x14ac:dyDescent="0.25">
      <c r="A3423">
        <v>0</v>
      </c>
      <c r="B3423" s="40">
        <f t="shared" si="140"/>
        <v>44013</v>
      </c>
      <c r="C3423">
        <v>7</v>
      </c>
      <c r="D3423">
        <f t="shared" si="141"/>
        <v>2020</v>
      </c>
      <c r="E3423" t="s">
        <v>468</v>
      </c>
      <c r="F3423" t="s">
        <v>346</v>
      </c>
      <c r="G3423" t="s">
        <v>37</v>
      </c>
      <c r="H3423" t="s">
        <v>424</v>
      </c>
      <c r="I3423">
        <v>0</v>
      </c>
      <c r="J3423">
        <v>0</v>
      </c>
      <c r="K3423">
        <v>0</v>
      </c>
      <c r="L3423" s="8">
        <v>27074</v>
      </c>
      <c r="M3423" s="8">
        <v>27074</v>
      </c>
    </row>
    <row r="3424" spans="1:13" x14ac:dyDescent="0.25">
      <c r="A3424">
        <v>1</v>
      </c>
      <c r="B3424" s="40">
        <f t="shared" si="140"/>
        <v>44013</v>
      </c>
      <c r="C3424">
        <v>7</v>
      </c>
      <c r="D3424">
        <f t="shared" si="141"/>
        <v>2020</v>
      </c>
      <c r="E3424" t="s">
        <v>468</v>
      </c>
      <c r="F3424" t="s">
        <v>53</v>
      </c>
      <c r="G3424" t="s">
        <v>37</v>
      </c>
      <c r="H3424" t="s">
        <v>423</v>
      </c>
      <c r="I3424">
        <v>6</v>
      </c>
      <c r="J3424">
        <v>11</v>
      </c>
      <c r="K3424">
        <v>17</v>
      </c>
      <c r="L3424" s="8">
        <v>7949</v>
      </c>
      <c r="M3424" s="8">
        <v>7966</v>
      </c>
    </row>
    <row r="3425" spans="1:13" x14ac:dyDescent="0.25">
      <c r="A3425">
        <v>1</v>
      </c>
      <c r="B3425" s="40">
        <f t="shared" si="140"/>
        <v>44013</v>
      </c>
      <c r="C3425">
        <v>7</v>
      </c>
      <c r="D3425">
        <f t="shared" si="141"/>
        <v>2020</v>
      </c>
      <c r="E3425" t="s">
        <v>468</v>
      </c>
      <c r="F3425" t="s">
        <v>53</v>
      </c>
      <c r="G3425" t="s">
        <v>37</v>
      </c>
      <c r="H3425" t="s">
        <v>424</v>
      </c>
      <c r="I3425">
        <v>0</v>
      </c>
      <c r="J3425">
        <v>0</v>
      </c>
      <c r="K3425">
        <v>0</v>
      </c>
      <c r="L3425" s="8">
        <v>4854</v>
      </c>
      <c r="M3425" s="8">
        <v>4854</v>
      </c>
    </row>
    <row r="3426" spans="1:13" x14ac:dyDescent="0.25">
      <c r="A3426">
        <v>0</v>
      </c>
      <c r="B3426" s="40">
        <f t="shared" si="140"/>
        <v>44013</v>
      </c>
      <c r="C3426">
        <v>7</v>
      </c>
      <c r="D3426">
        <f t="shared" si="141"/>
        <v>2020</v>
      </c>
      <c r="E3426" t="s">
        <v>468</v>
      </c>
      <c r="F3426" t="s">
        <v>347</v>
      </c>
      <c r="G3426" t="s">
        <v>37</v>
      </c>
      <c r="H3426" t="s">
        <v>423</v>
      </c>
      <c r="I3426">
        <v>201</v>
      </c>
      <c r="J3426">
        <v>141</v>
      </c>
      <c r="K3426">
        <v>342</v>
      </c>
      <c r="L3426" s="8">
        <v>48867</v>
      </c>
      <c r="M3426" s="8">
        <v>49209</v>
      </c>
    </row>
    <row r="3427" spans="1:13" x14ac:dyDescent="0.25">
      <c r="A3427">
        <v>0</v>
      </c>
      <c r="B3427" s="40">
        <f t="shared" si="140"/>
        <v>44013</v>
      </c>
      <c r="C3427">
        <v>7</v>
      </c>
      <c r="D3427">
        <f t="shared" si="141"/>
        <v>2020</v>
      </c>
      <c r="E3427" t="s">
        <v>468</v>
      </c>
      <c r="F3427" t="s">
        <v>347</v>
      </c>
      <c r="G3427" t="s">
        <v>37</v>
      </c>
      <c r="H3427" t="s">
        <v>424</v>
      </c>
      <c r="I3427">
        <v>0</v>
      </c>
      <c r="J3427">
        <v>0</v>
      </c>
      <c r="K3427">
        <v>0</v>
      </c>
      <c r="L3427" s="8">
        <v>21383</v>
      </c>
      <c r="M3427" s="8">
        <v>21383</v>
      </c>
    </row>
    <row r="3428" spans="1:13" x14ac:dyDescent="0.25">
      <c r="A3428">
        <v>0</v>
      </c>
      <c r="B3428" s="40">
        <f t="shared" si="140"/>
        <v>44013</v>
      </c>
      <c r="C3428">
        <v>7</v>
      </c>
      <c r="D3428">
        <f t="shared" si="141"/>
        <v>2020</v>
      </c>
      <c r="E3428" t="s">
        <v>468</v>
      </c>
      <c r="F3428" t="s">
        <v>348</v>
      </c>
      <c r="G3428" t="s">
        <v>37</v>
      </c>
      <c r="H3428" t="s">
        <v>423</v>
      </c>
      <c r="I3428">
        <v>43</v>
      </c>
      <c r="J3428">
        <v>35</v>
      </c>
      <c r="K3428">
        <v>78</v>
      </c>
      <c r="L3428" s="8">
        <v>26863</v>
      </c>
      <c r="M3428" s="8">
        <v>26941</v>
      </c>
    </row>
    <row r="3429" spans="1:13" x14ac:dyDescent="0.25">
      <c r="A3429">
        <v>0</v>
      </c>
      <c r="B3429" s="40">
        <f t="shared" si="140"/>
        <v>44013</v>
      </c>
      <c r="C3429">
        <v>7</v>
      </c>
      <c r="D3429">
        <f t="shared" si="141"/>
        <v>2020</v>
      </c>
      <c r="E3429" t="s">
        <v>468</v>
      </c>
      <c r="F3429" t="s">
        <v>348</v>
      </c>
      <c r="G3429" t="s">
        <v>37</v>
      </c>
      <c r="H3429" t="s">
        <v>424</v>
      </c>
      <c r="I3429">
        <v>0</v>
      </c>
      <c r="J3429">
        <v>0</v>
      </c>
      <c r="K3429">
        <v>0</v>
      </c>
      <c r="L3429" s="8">
        <v>17177</v>
      </c>
      <c r="M3429" s="8">
        <v>17177</v>
      </c>
    </row>
    <row r="3430" spans="1:13" x14ac:dyDescent="0.25">
      <c r="A3430">
        <v>0</v>
      </c>
      <c r="B3430" s="40">
        <f t="shared" si="140"/>
        <v>44013</v>
      </c>
      <c r="C3430">
        <v>7</v>
      </c>
      <c r="D3430">
        <f t="shared" si="141"/>
        <v>2020</v>
      </c>
      <c r="E3430" t="s">
        <v>468</v>
      </c>
      <c r="F3430" t="s">
        <v>349</v>
      </c>
      <c r="G3430" t="s">
        <v>37</v>
      </c>
      <c r="H3430" t="s">
        <v>423</v>
      </c>
      <c r="I3430">
        <v>45</v>
      </c>
      <c r="J3430">
        <v>39</v>
      </c>
      <c r="K3430">
        <v>84</v>
      </c>
      <c r="L3430" s="8">
        <v>16179</v>
      </c>
      <c r="M3430" s="8">
        <v>16263</v>
      </c>
    </row>
    <row r="3431" spans="1:13" x14ac:dyDescent="0.25">
      <c r="A3431">
        <v>0</v>
      </c>
      <c r="B3431" s="40">
        <f t="shared" si="140"/>
        <v>44013</v>
      </c>
      <c r="C3431">
        <v>7</v>
      </c>
      <c r="D3431">
        <f t="shared" si="141"/>
        <v>2020</v>
      </c>
      <c r="E3431" t="s">
        <v>468</v>
      </c>
      <c r="F3431" t="s">
        <v>349</v>
      </c>
      <c r="G3431" t="s">
        <v>37</v>
      </c>
      <c r="H3431" t="s">
        <v>424</v>
      </c>
      <c r="I3431">
        <v>0</v>
      </c>
      <c r="J3431">
        <v>0</v>
      </c>
      <c r="K3431">
        <v>0</v>
      </c>
      <c r="L3431" s="8">
        <v>7959</v>
      </c>
      <c r="M3431" s="8">
        <v>7959</v>
      </c>
    </row>
    <row r="3432" spans="1:13" x14ac:dyDescent="0.25">
      <c r="A3432">
        <v>0</v>
      </c>
      <c r="B3432" s="40">
        <f t="shared" si="140"/>
        <v>44013</v>
      </c>
      <c r="C3432">
        <v>7</v>
      </c>
      <c r="D3432">
        <f t="shared" si="141"/>
        <v>2020</v>
      </c>
      <c r="E3432" t="s">
        <v>468</v>
      </c>
      <c r="F3432" t="s">
        <v>426</v>
      </c>
      <c r="G3432" t="s">
        <v>37</v>
      </c>
      <c r="H3432" t="s">
        <v>423</v>
      </c>
      <c r="I3432">
        <v>7</v>
      </c>
      <c r="J3432">
        <v>6</v>
      </c>
      <c r="K3432">
        <v>13</v>
      </c>
      <c r="L3432" s="8">
        <v>9607</v>
      </c>
      <c r="M3432" s="8">
        <v>9620</v>
      </c>
    </row>
    <row r="3433" spans="1:13" x14ac:dyDescent="0.25">
      <c r="A3433">
        <v>0</v>
      </c>
      <c r="B3433" s="40">
        <f t="shared" si="140"/>
        <v>44013</v>
      </c>
      <c r="C3433">
        <v>7</v>
      </c>
      <c r="D3433">
        <f t="shared" si="141"/>
        <v>2020</v>
      </c>
      <c r="E3433" t="s">
        <v>468</v>
      </c>
      <c r="F3433" t="s">
        <v>426</v>
      </c>
      <c r="G3433" t="s">
        <v>37</v>
      </c>
      <c r="H3433" t="s">
        <v>424</v>
      </c>
      <c r="I3433">
        <v>0</v>
      </c>
      <c r="J3433">
        <v>0</v>
      </c>
      <c r="K3433">
        <v>0</v>
      </c>
      <c r="L3433" s="8">
        <v>5966</v>
      </c>
      <c r="M3433" s="8">
        <v>5966</v>
      </c>
    </row>
    <row r="3434" spans="1:13" x14ac:dyDescent="0.25">
      <c r="A3434">
        <v>0</v>
      </c>
      <c r="B3434" s="40">
        <f t="shared" si="140"/>
        <v>44013</v>
      </c>
      <c r="C3434">
        <v>7</v>
      </c>
      <c r="D3434">
        <f t="shared" si="141"/>
        <v>2020</v>
      </c>
      <c r="E3434" t="s">
        <v>468</v>
      </c>
      <c r="F3434" t="s">
        <v>350</v>
      </c>
      <c r="G3434" t="s">
        <v>37</v>
      </c>
      <c r="H3434" t="s">
        <v>423</v>
      </c>
      <c r="I3434" s="8">
        <v>2766</v>
      </c>
      <c r="J3434" s="8">
        <v>1803</v>
      </c>
      <c r="K3434" s="8">
        <v>4569</v>
      </c>
      <c r="L3434" s="8">
        <v>565062</v>
      </c>
      <c r="M3434" s="8">
        <v>569631</v>
      </c>
    </row>
    <row r="3435" spans="1:13" x14ac:dyDescent="0.25">
      <c r="A3435">
        <v>0</v>
      </c>
      <c r="B3435" s="40">
        <f t="shared" si="140"/>
        <v>44013</v>
      </c>
      <c r="C3435">
        <v>7</v>
      </c>
      <c r="D3435">
        <f t="shared" si="141"/>
        <v>2020</v>
      </c>
      <c r="E3435" t="s">
        <v>468</v>
      </c>
      <c r="F3435" t="s">
        <v>350</v>
      </c>
      <c r="G3435" t="s">
        <v>37</v>
      </c>
      <c r="H3435" t="s">
        <v>424</v>
      </c>
      <c r="I3435">
        <v>0</v>
      </c>
      <c r="J3435">
        <v>0</v>
      </c>
      <c r="K3435">
        <v>0</v>
      </c>
      <c r="L3435" s="8">
        <v>146575</v>
      </c>
      <c r="M3435" s="8">
        <v>146575</v>
      </c>
    </row>
    <row r="3436" spans="1:13" x14ac:dyDescent="0.25">
      <c r="A3436">
        <v>0</v>
      </c>
      <c r="B3436" s="40">
        <f t="shared" si="140"/>
        <v>44013</v>
      </c>
      <c r="C3436">
        <v>7</v>
      </c>
      <c r="D3436">
        <f t="shared" si="141"/>
        <v>2020</v>
      </c>
      <c r="E3436" t="s">
        <v>468</v>
      </c>
      <c r="F3436" t="s">
        <v>41</v>
      </c>
      <c r="G3436" t="s">
        <v>37</v>
      </c>
      <c r="H3436" t="s">
        <v>423</v>
      </c>
      <c r="I3436">
        <v>329</v>
      </c>
      <c r="J3436">
        <v>91</v>
      </c>
      <c r="K3436">
        <v>420</v>
      </c>
      <c r="L3436" s="8">
        <v>14433</v>
      </c>
      <c r="M3436" s="8">
        <v>14853</v>
      </c>
    </row>
    <row r="3437" spans="1:13" x14ac:dyDescent="0.25">
      <c r="A3437">
        <v>0</v>
      </c>
      <c r="B3437" s="40">
        <f t="shared" si="140"/>
        <v>44013</v>
      </c>
      <c r="C3437">
        <v>7</v>
      </c>
      <c r="D3437">
        <f t="shared" si="141"/>
        <v>2020</v>
      </c>
      <c r="E3437" t="s">
        <v>468</v>
      </c>
      <c r="F3437" t="s">
        <v>41</v>
      </c>
      <c r="G3437" t="s">
        <v>37</v>
      </c>
      <c r="H3437" t="s">
        <v>424</v>
      </c>
      <c r="I3437">
        <v>0</v>
      </c>
      <c r="J3437">
        <v>0</v>
      </c>
      <c r="K3437">
        <v>0</v>
      </c>
      <c r="L3437" s="8">
        <v>6001</v>
      </c>
      <c r="M3437" s="8">
        <v>6001</v>
      </c>
    </row>
    <row r="3438" spans="1:13" x14ac:dyDescent="0.25">
      <c r="A3438">
        <v>0</v>
      </c>
      <c r="B3438" s="40">
        <f t="shared" si="140"/>
        <v>44013</v>
      </c>
      <c r="C3438">
        <v>7</v>
      </c>
      <c r="D3438">
        <f t="shared" si="141"/>
        <v>2020</v>
      </c>
      <c r="E3438" t="s">
        <v>468</v>
      </c>
      <c r="F3438" t="s">
        <v>351</v>
      </c>
      <c r="G3438" t="s">
        <v>37</v>
      </c>
      <c r="H3438" t="s">
        <v>423</v>
      </c>
      <c r="I3438">
        <v>472</v>
      </c>
      <c r="J3438">
        <v>244</v>
      </c>
      <c r="K3438">
        <v>716</v>
      </c>
      <c r="L3438" s="8">
        <v>93413</v>
      </c>
      <c r="M3438" s="8">
        <v>94129</v>
      </c>
    </row>
    <row r="3439" spans="1:13" x14ac:dyDescent="0.25">
      <c r="A3439">
        <v>0</v>
      </c>
      <c r="B3439" s="40">
        <f t="shared" si="140"/>
        <v>44013</v>
      </c>
      <c r="C3439">
        <v>7</v>
      </c>
      <c r="D3439">
        <f t="shared" si="141"/>
        <v>2020</v>
      </c>
      <c r="E3439" t="s">
        <v>468</v>
      </c>
      <c r="F3439" t="s">
        <v>351</v>
      </c>
      <c r="G3439" t="s">
        <v>37</v>
      </c>
      <c r="H3439" t="s">
        <v>424</v>
      </c>
      <c r="I3439">
        <v>1</v>
      </c>
      <c r="J3439">
        <v>0</v>
      </c>
      <c r="K3439">
        <v>1</v>
      </c>
      <c r="L3439" s="8">
        <v>33501</v>
      </c>
      <c r="M3439" s="8">
        <v>33502</v>
      </c>
    </row>
    <row r="3440" spans="1:13" x14ac:dyDescent="0.25">
      <c r="A3440">
        <v>0</v>
      </c>
      <c r="B3440" s="40">
        <f t="shared" si="140"/>
        <v>44013</v>
      </c>
      <c r="C3440">
        <v>7</v>
      </c>
      <c r="D3440">
        <f t="shared" si="141"/>
        <v>2020</v>
      </c>
      <c r="E3440" t="s">
        <v>468</v>
      </c>
      <c r="F3440" t="s">
        <v>352</v>
      </c>
      <c r="G3440" t="s">
        <v>37</v>
      </c>
      <c r="H3440" t="s">
        <v>423</v>
      </c>
      <c r="I3440">
        <v>36</v>
      </c>
      <c r="J3440">
        <v>20</v>
      </c>
      <c r="K3440">
        <v>56</v>
      </c>
      <c r="L3440" s="8">
        <v>8642</v>
      </c>
      <c r="M3440" s="8">
        <v>8698</v>
      </c>
    </row>
    <row r="3441" spans="1:13" x14ac:dyDescent="0.25">
      <c r="A3441">
        <v>0</v>
      </c>
      <c r="B3441" s="40">
        <f t="shared" si="140"/>
        <v>44013</v>
      </c>
      <c r="C3441">
        <v>7</v>
      </c>
      <c r="D3441">
        <f t="shared" si="141"/>
        <v>2020</v>
      </c>
      <c r="E3441" t="s">
        <v>468</v>
      </c>
      <c r="F3441" t="s">
        <v>352</v>
      </c>
      <c r="G3441" t="s">
        <v>37</v>
      </c>
      <c r="H3441" t="s">
        <v>424</v>
      </c>
      <c r="I3441">
        <v>0</v>
      </c>
      <c r="J3441">
        <v>0</v>
      </c>
      <c r="K3441">
        <v>0</v>
      </c>
      <c r="L3441" s="8">
        <v>4160</v>
      </c>
      <c r="M3441" s="8">
        <v>4160</v>
      </c>
    </row>
    <row r="3442" spans="1:13" x14ac:dyDescent="0.25">
      <c r="A3442">
        <v>0</v>
      </c>
      <c r="B3442" s="40">
        <f t="shared" si="140"/>
        <v>44013</v>
      </c>
      <c r="C3442">
        <v>7</v>
      </c>
      <c r="D3442">
        <f t="shared" si="141"/>
        <v>2020</v>
      </c>
      <c r="E3442" t="s">
        <v>468</v>
      </c>
      <c r="F3442" t="s">
        <v>146</v>
      </c>
      <c r="G3442" t="s">
        <v>37</v>
      </c>
      <c r="H3442" t="s">
        <v>423</v>
      </c>
      <c r="I3442" s="8">
        <v>4800</v>
      </c>
      <c r="J3442" s="8">
        <v>1906</v>
      </c>
      <c r="K3442" s="8">
        <v>6706</v>
      </c>
      <c r="L3442" s="8">
        <v>546385</v>
      </c>
      <c r="M3442" s="8">
        <v>553091</v>
      </c>
    </row>
    <row r="3443" spans="1:13" x14ac:dyDescent="0.25">
      <c r="A3443">
        <v>0</v>
      </c>
      <c r="B3443" s="40">
        <f t="shared" si="140"/>
        <v>44013</v>
      </c>
      <c r="C3443">
        <v>7</v>
      </c>
      <c r="D3443">
        <f t="shared" si="141"/>
        <v>2020</v>
      </c>
      <c r="E3443" t="s">
        <v>468</v>
      </c>
      <c r="F3443" t="s">
        <v>146</v>
      </c>
      <c r="G3443" t="s">
        <v>37</v>
      </c>
      <c r="H3443" t="s">
        <v>424</v>
      </c>
      <c r="I3443">
        <v>0</v>
      </c>
      <c r="J3443">
        <v>0</v>
      </c>
      <c r="K3443">
        <v>0</v>
      </c>
      <c r="L3443" s="8">
        <v>126930</v>
      </c>
      <c r="M3443" s="8">
        <v>126930</v>
      </c>
    </row>
    <row r="3444" spans="1:13" x14ac:dyDescent="0.25">
      <c r="A3444">
        <v>1</v>
      </c>
      <c r="B3444" s="40">
        <f t="shared" si="140"/>
        <v>44013</v>
      </c>
      <c r="C3444">
        <v>7</v>
      </c>
      <c r="D3444">
        <f t="shared" si="141"/>
        <v>2020</v>
      </c>
      <c r="E3444" t="s">
        <v>468</v>
      </c>
      <c r="F3444" t="s">
        <v>42</v>
      </c>
      <c r="G3444" t="s">
        <v>37</v>
      </c>
      <c r="H3444" t="s">
        <v>423</v>
      </c>
      <c r="I3444">
        <v>817</v>
      </c>
      <c r="J3444">
        <v>538</v>
      </c>
      <c r="K3444" s="8">
        <v>1355</v>
      </c>
      <c r="L3444" s="8">
        <v>323327</v>
      </c>
      <c r="M3444" s="8">
        <v>324682</v>
      </c>
    </row>
    <row r="3445" spans="1:13" x14ac:dyDescent="0.25">
      <c r="A3445">
        <v>1</v>
      </c>
      <c r="B3445" s="40">
        <f t="shared" si="140"/>
        <v>44013</v>
      </c>
      <c r="C3445">
        <v>7</v>
      </c>
      <c r="D3445">
        <f t="shared" si="141"/>
        <v>2020</v>
      </c>
      <c r="E3445" t="s">
        <v>468</v>
      </c>
      <c r="F3445" t="s">
        <v>42</v>
      </c>
      <c r="G3445" t="s">
        <v>37</v>
      </c>
      <c r="H3445" t="s">
        <v>424</v>
      </c>
      <c r="I3445">
        <v>1</v>
      </c>
      <c r="J3445">
        <v>0</v>
      </c>
      <c r="K3445">
        <v>1</v>
      </c>
      <c r="L3445" s="8">
        <v>101430</v>
      </c>
      <c r="M3445" s="8">
        <v>101431</v>
      </c>
    </row>
    <row r="3446" spans="1:13" x14ac:dyDescent="0.25">
      <c r="A3446">
        <v>1</v>
      </c>
      <c r="B3446" s="40">
        <f t="shared" si="140"/>
        <v>44013</v>
      </c>
      <c r="C3446">
        <v>7</v>
      </c>
      <c r="D3446">
        <f t="shared" si="141"/>
        <v>2020</v>
      </c>
      <c r="E3446" t="s">
        <v>468</v>
      </c>
      <c r="F3446" t="s">
        <v>353</v>
      </c>
      <c r="G3446" t="s">
        <v>37</v>
      </c>
      <c r="H3446" t="s">
        <v>423</v>
      </c>
      <c r="I3446">
        <v>40</v>
      </c>
      <c r="J3446">
        <v>36</v>
      </c>
      <c r="K3446">
        <v>76</v>
      </c>
      <c r="L3446" s="8">
        <v>31507</v>
      </c>
      <c r="M3446" s="8">
        <v>31583</v>
      </c>
    </row>
    <row r="3447" spans="1:13" x14ac:dyDescent="0.25">
      <c r="A3447">
        <v>1</v>
      </c>
      <c r="B3447" s="40">
        <f t="shared" si="140"/>
        <v>44013</v>
      </c>
      <c r="C3447">
        <v>7</v>
      </c>
      <c r="D3447">
        <f t="shared" si="141"/>
        <v>2020</v>
      </c>
      <c r="E3447" t="s">
        <v>468</v>
      </c>
      <c r="F3447" t="s">
        <v>353</v>
      </c>
      <c r="G3447" t="s">
        <v>37</v>
      </c>
      <c r="H3447" t="s">
        <v>424</v>
      </c>
      <c r="I3447">
        <v>0</v>
      </c>
      <c r="J3447">
        <v>0</v>
      </c>
      <c r="K3447">
        <v>0</v>
      </c>
      <c r="L3447" s="8">
        <v>19299</v>
      </c>
      <c r="M3447" s="8">
        <v>19299</v>
      </c>
    </row>
    <row r="3448" spans="1:13" x14ac:dyDescent="0.25">
      <c r="A3448">
        <v>0</v>
      </c>
      <c r="B3448" s="40">
        <f t="shared" si="140"/>
        <v>44013</v>
      </c>
      <c r="C3448">
        <v>7</v>
      </c>
      <c r="D3448">
        <f t="shared" si="141"/>
        <v>2020</v>
      </c>
      <c r="E3448" t="s">
        <v>468</v>
      </c>
      <c r="F3448" t="s">
        <v>354</v>
      </c>
      <c r="G3448" t="s">
        <v>37</v>
      </c>
      <c r="H3448" t="s">
        <v>423</v>
      </c>
      <c r="I3448" s="8">
        <v>1296</v>
      </c>
      <c r="J3448">
        <v>800</v>
      </c>
      <c r="K3448" s="8">
        <v>2096</v>
      </c>
      <c r="L3448" s="8">
        <v>202220</v>
      </c>
      <c r="M3448" s="8">
        <v>204316</v>
      </c>
    </row>
    <row r="3449" spans="1:13" x14ac:dyDescent="0.25">
      <c r="A3449">
        <v>0</v>
      </c>
      <c r="B3449" s="40">
        <f t="shared" si="140"/>
        <v>44013</v>
      </c>
      <c r="C3449">
        <v>7</v>
      </c>
      <c r="D3449">
        <f t="shared" si="141"/>
        <v>2020</v>
      </c>
      <c r="E3449" t="s">
        <v>468</v>
      </c>
      <c r="F3449" t="s">
        <v>354</v>
      </c>
      <c r="G3449" t="s">
        <v>37</v>
      </c>
      <c r="H3449" t="s">
        <v>424</v>
      </c>
      <c r="I3449">
        <v>0</v>
      </c>
      <c r="J3449">
        <v>0</v>
      </c>
      <c r="K3449">
        <v>0</v>
      </c>
      <c r="L3449" s="8">
        <v>57166</v>
      </c>
      <c r="M3449" s="8">
        <v>57166</v>
      </c>
    </row>
    <row r="3450" spans="1:13" x14ac:dyDescent="0.25">
      <c r="A3450">
        <v>0</v>
      </c>
      <c r="B3450" s="40">
        <f t="shared" si="140"/>
        <v>44013</v>
      </c>
      <c r="C3450">
        <v>7</v>
      </c>
      <c r="D3450">
        <f t="shared" si="141"/>
        <v>2020</v>
      </c>
      <c r="E3450" t="s">
        <v>468</v>
      </c>
      <c r="F3450" t="s">
        <v>355</v>
      </c>
      <c r="G3450" t="s">
        <v>37</v>
      </c>
      <c r="H3450" t="s">
        <v>423</v>
      </c>
      <c r="I3450">
        <v>6</v>
      </c>
      <c r="J3450">
        <v>7</v>
      </c>
      <c r="K3450">
        <v>13</v>
      </c>
      <c r="L3450" s="8">
        <v>3104</v>
      </c>
      <c r="M3450" s="8">
        <v>3117</v>
      </c>
    </row>
    <row r="3451" spans="1:13" x14ac:dyDescent="0.25">
      <c r="A3451">
        <v>0</v>
      </c>
      <c r="B3451" s="40">
        <f t="shared" si="140"/>
        <v>44013</v>
      </c>
      <c r="C3451">
        <v>7</v>
      </c>
      <c r="D3451">
        <f t="shared" si="141"/>
        <v>2020</v>
      </c>
      <c r="E3451" t="s">
        <v>468</v>
      </c>
      <c r="F3451" t="s">
        <v>355</v>
      </c>
      <c r="G3451" t="s">
        <v>37</v>
      </c>
      <c r="H3451" t="s">
        <v>424</v>
      </c>
      <c r="I3451">
        <v>0</v>
      </c>
      <c r="J3451">
        <v>0</v>
      </c>
      <c r="K3451">
        <v>0</v>
      </c>
      <c r="L3451" s="8">
        <v>1802</v>
      </c>
      <c r="M3451" s="8">
        <v>1802</v>
      </c>
    </row>
    <row r="3452" spans="1:13" x14ac:dyDescent="0.25">
      <c r="A3452">
        <v>0</v>
      </c>
      <c r="B3452" s="40">
        <f t="shared" si="140"/>
        <v>44013</v>
      </c>
      <c r="C3452">
        <v>7</v>
      </c>
      <c r="D3452">
        <f t="shared" si="141"/>
        <v>2020</v>
      </c>
      <c r="E3452" t="s">
        <v>468</v>
      </c>
      <c r="F3452" t="s">
        <v>59</v>
      </c>
      <c r="G3452" t="s">
        <v>37</v>
      </c>
      <c r="H3452" t="s">
        <v>423</v>
      </c>
      <c r="I3452">
        <v>89</v>
      </c>
      <c r="J3452">
        <v>61</v>
      </c>
      <c r="K3452">
        <v>150</v>
      </c>
      <c r="L3452" s="8">
        <v>36681</v>
      </c>
      <c r="M3452" s="8">
        <v>36831</v>
      </c>
    </row>
    <row r="3453" spans="1:13" x14ac:dyDescent="0.25">
      <c r="A3453">
        <v>0</v>
      </c>
      <c r="B3453" s="40">
        <f t="shared" si="140"/>
        <v>44013</v>
      </c>
      <c r="C3453">
        <v>7</v>
      </c>
      <c r="D3453">
        <f t="shared" si="141"/>
        <v>2020</v>
      </c>
      <c r="E3453" t="s">
        <v>468</v>
      </c>
      <c r="F3453" t="s">
        <v>59</v>
      </c>
      <c r="G3453" t="s">
        <v>37</v>
      </c>
      <c r="H3453" t="s">
        <v>424</v>
      </c>
      <c r="I3453">
        <v>0</v>
      </c>
      <c r="J3453">
        <v>0</v>
      </c>
      <c r="K3453">
        <v>0</v>
      </c>
      <c r="L3453" s="8">
        <v>14055</v>
      </c>
      <c r="M3453" s="8">
        <v>14055</v>
      </c>
    </row>
    <row r="3454" spans="1:13" x14ac:dyDescent="0.25">
      <c r="A3454">
        <v>0</v>
      </c>
      <c r="B3454" s="40">
        <f t="shared" si="140"/>
        <v>44013</v>
      </c>
      <c r="C3454">
        <v>7</v>
      </c>
      <c r="D3454">
        <f t="shared" si="141"/>
        <v>2020</v>
      </c>
      <c r="E3454" t="s">
        <v>468</v>
      </c>
      <c r="F3454" t="s">
        <v>356</v>
      </c>
      <c r="G3454" t="s">
        <v>37</v>
      </c>
      <c r="H3454" t="s">
        <v>423</v>
      </c>
      <c r="I3454" s="8">
        <v>1173</v>
      </c>
      <c r="J3454">
        <v>523</v>
      </c>
      <c r="K3454" s="8">
        <v>1696</v>
      </c>
      <c r="L3454" s="8">
        <v>152176</v>
      </c>
      <c r="M3454" s="8">
        <v>153872</v>
      </c>
    </row>
    <row r="3455" spans="1:13" x14ac:dyDescent="0.25">
      <c r="A3455">
        <v>0</v>
      </c>
      <c r="B3455" s="40">
        <f t="shared" si="140"/>
        <v>44013</v>
      </c>
      <c r="C3455">
        <v>7</v>
      </c>
      <c r="D3455">
        <f t="shared" si="141"/>
        <v>2020</v>
      </c>
      <c r="E3455" t="s">
        <v>468</v>
      </c>
      <c r="F3455" t="s">
        <v>356</v>
      </c>
      <c r="G3455" t="s">
        <v>37</v>
      </c>
      <c r="H3455" t="s">
        <v>424</v>
      </c>
      <c r="I3455">
        <v>3</v>
      </c>
      <c r="J3455">
        <v>0</v>
      </c>
      <c r="K3455">
        <v>3</v>
      </c>
      <c r="L3455" s="8">
        <v>44099</v>
      </c>
      <c r="M3455" s="8">
        <v>44102</v>
      </c>
    </row>
    <row r="3456" spans="1:13" x14ac:dyDescent="0.25">
      <c r="A3456">
        <v>1</v>
      </c>
      <c r="B3456" s="40">
        <f t="shared" si="140"/>
        <v>44013</v>
      </c>
      <c r="C3456">
        <v>7</v>
      </c>
      <c r="D3456">
        <f t="shared" si="141"/>
        <v>2020</v>
      </c>
      <c r="E3456" t="s">
        <v>468</v>
      </c>
      <c r="F3456" t="s">
        <v>357</v>
      </c>
      <c r="G3456" t="s">
        <v>37</v>
      </c>
      <c r="H3456" t="s">
        <v>423</v>
      </c>
      <c r="I3456">
        <v>49</v>
      </c>
      <c r="J3456">
        <v>49</v>
      </c>
      <c r="K3456">
        <v>98</v>
      </c>
      <c r="L3456" s="8">
        <v>22666</v>
      </c>
      <c r="M3456" s="8">
        <v>22764</v>
      </c>
    </row>
    <row r="3457" spans="1:13" x14ac:dyDescent="0.25">
      <c r="A3457">
        <v>1</v>
      </c>
      <c r="B3457" s="40">
        <f t="shared" si="140"/>
        <v>44013</v>
      </c>
      <c r="C3457">
        <v>7</v>
      </c>
      <c r="D3457">
        <f t="shared" si="141"/>
        <v>2020</v>
      </c>
      <c r="E3457" t="s">
        <v>468</v>
      </c>
      <c r="F3457" t="s">
        <v>357</v>
      </c>
      <c r="G3457" t="s">
        <v>37</v>
      </c>
      <c r="H3457" t="s">
        <v>424</v>
      </c>
      <c r="I3457">
        <v>0</v>
      </c>
      <c r="J3457">
        <v>0</v>
      </c>
      <c r="K3457">
        <v>0</v>
      </c>
      <c r="L3457" s="8">
        <v>8704</v>
      </c>
      <c r="M3457" s="8">
        <v>8704</v>
      </c>
    </row>
    <row r="3458" spans="1:13" x14ac:dyDescent="0.25">
      <c r="A3458">
        <v>0</v>
      </c>
      <c r="B3458" s="40">
        <f t="shared" si="140"/>
        <v>44013</v>
      </c>
      <c r="C3458">
        <v>7</v>
      </c>
      <c r="D3458">
        <f t="shared" si="141"/>
        <v>2020</v>
      </c>
      <c r="E3458" t="s">
        <v>468</v>
      </c>
      <c r="F3458" t="s">
        <v>56</v>
      </c>
      <c r="G3458" t="s">
        <v>37</v>
      </c>
      <c r="H3458" t="s">
        <v>423</v>
      </c>
      <c r="I3458">
        <v>161</v>
      </c>
      <c r="J3458">
        <v>123</v>
      </c>
      <c r="K3458">
        <v>284</v>
      </c>
      <c r="L3458" s="8">
        <v>169318</v>
      </c>
      <c r="M3458" s="8">
        <v>169602</v>
      </c>
    </row>
    <row r="3459" spans="1:13" x14ac:dyDescent="0.25">
      <c r="A3459">
        <v>0</v>
      </c>
      <c r="B3459" s="40">
        <f t="shared" si="140"/>
        <v>44013</v>
      </c>
      <c r="C3459">
        <v>7</v>
      </c>
      <c r="D3459">
        <f t="shared" si="141"/>
        <v>2020</v>
      </c>
      <c r="E3459" t="s">
        <v>468</v>
      </c>
      <c r="F3459" t="s">
        <v>56</v>
      </c>
      <c r="G3459" t="s">
        <v>37</v>
      </c>
      <c r="H3459" t="s">
        <v>424</v>
      </c>
      <c r="I3459">
        <v>0</v>
      </c>
      <c r="J3459">
        <v>0</v>
      </c>
      <c r="K3459">
        <v>0</v>
      </c>
      <c r="L3459" s="8">
        <v>61877</v>
      </c>
      <c r="M3459" s="8">
        <v>61877</v>
      </c>
    </row>
    <row r="3460" spans="1:13" x14ac:dyDescent="0.25">
      <c r="A3460">
        <v>0</v>
      </c>
      <c r="B3460" s="40">
        <f t="shared" si="140"/>
        <v>44013</v>
      </c>
      <c r="C3460">
        <v>7</v>
      </c>
      <c r="D3460">
        <f t="shared" si="141"/>
        <v>2020</v>
      </c>
      <c r="E3460" t="s">
        <v>469</v>
      </c>
      <c r="F3460" t="s">
        <v>422</v>
      </c>
      <c r="G3460" t="s">
        <v>37</v>
      </c>
      <c r="H3460" t="s">
        <v>423</v>
      </c>
      <c r="I3460">
        <v>0</v>
      </c>
      <c r="J3460">
        <v>0</v>
      </c>
      <c r="K3460">
        <v>0</v>
      </c>
      <c r="L3460">
        <v>1</v>
      </c>
      <c r="M3460">
        <v>1</v>
      </c>
    </row>
    <row r="3461" spans="1:13" x14ac:dyDescent="0.25">
      <c r="A3461">
        <v>1</v>
      </c>
      <c r="B3461" s="40">
        <f t="shared" si="140"/>
        <v>43922</v>
      </c>
      <c r="C3461">
        <v>4</v>
      </c>
      <c r="D3461">
        <f t="shared" si="141"/>
        <v>2020</v>
      </c>
      <c r="E3461" t="s">
        <v>469</v>
      </c>
      <c r="F3461" t="s">
        <v>331</v>
      </c>
      <c r="G3461" t="s">
        <v>37</v>
      </c>
      <c r="H3461" t="s">
        <v>423</v>
      </c>
      <c r="I3461">
        <v>10</v>
      </c>
      <c r="J3461">
        <v>7</v>
      </c>
      <c r="K3461">
        <v>17</v>
      </c>
      <c r="L3461" s="8">
        <v>13103</v>
      </c>
      <c r="M3461" s="8">
        <v>13120</v>
      </c>
    </row>
    <row r="3462" spans="1:13" x14ac:dyDescent="0.25">
      <c r="A3462">
        <v>1</v>
      </c>
      <c r="B3462" s="40">
        <f t="shared" si="140"/>
        <v>43922</v>
      </c>
      <c r="C3462">
        <v>4</v>
      </c>
      <c r="D3462">
        <f t="shared" si="141"/>
        <v>2020</v>
      </c>
      <c r="E3462" t="s">
        <v>469</v>
      </c>
      <c r="F3462" t="s">
        <v>331</v>
      </c>
      <c r="G3462" t="s">
        <v>37</v>
      </c>
      <c r="H3462" t="s">
        <v>424</v>
      </c>
      <c r="I3462">
        <v>0</v>
      </c>
      <c r="J3462">
        <v>0</v>
      </c>
      <c r="K3462">
        <v>0</v>
      </c>
      <c r="L3462" s="8">
        <v>5448</v>
      </c>
      <c r="M3462" s="8">
        <v>5448</v>
      </c>
    </row>
    <row r="3463" spans="1:13" x14ac:dyDescent="0.25">
      <c r="A3463">
        <v>1</v>
      </c>
      <c r="B3463" s="40">
        <f t="shared" si="140"/>
        <v>43922</v>
      </c>
      <c r="C3463">
        <v>4</v>
      </c>
      <c r="D3463">
        <f t="shared" si="141"/>
        <v>2020</v>
      </c>
      <c r="E3463" t="s">
        <v>469</v>
      </c>
      <c r="F3463" t="s">
        <v>332</v>
      </c>
      <c r="G3463" t="s">
        <v>37</v>
      </c>
      <c r="H3463" t="s">
        <v>423</v>
      </c>
      <c r="I3463">
        <v>17</v>
      </c>
      <c r="J3463">
        <v>15</v>
      </c>
      <c r="K3463">
        <v>32</v>
      </c>
      <c r="L3463" s="8">
        <v>12672</v>
      </c>
      <c r="M3463" s="8">
        <v>12704</v>
      </c>
    </row>
    <row r="3464" spans="1:13" x14ac:dyDescent="0.25">
      <c r="A3464">
        <v>1</v>
      </c>
      <c r="B3464" s="40">
        <f t="shared" si="140"/>
        <v>43922</v>
      </c>
      <c r="C3464">
        <v>4</v>
      </c>
      <c r="D3464">
        <f t="shared" si="141"/>
        <v>2020</v>
      </c>
      <c r="E3464" t="s">
        <v>469</v>
      </c>
      <c r="F3464" t="s">
        <v>332</v>
      </c>
      <c r="G3464" t="s">
        <v>37</v>
      </c>
      <c r="H3464" t="s">
        <v>424</v>
      </c>
      <c r="I3464">
        <v>0</v>
      </c>
      <c r="J3464">
        <v>0</v>
      </c>
      <c r="K3464">
        <v>0</v>
      </c>
      <c r="L3464" s="8">
        <v>6847</v>
      </c>
      <c r="M3464" s="8">
        <v>6847</v>
      </c>
    </row>
    <row r="3465" spans="1:13" x14ac:dyDescent="0.25">
      <c r="A3465">
        <v>0</v>
      </c>
      <c r="B3465" s="40">
        <f t="shared" si="140"/>
        <v>43922</v>
      </c>
      <c r="C3465">
        <v>4</v>
      </c>
      <c r="D3465">
        <f t="shared" si="141"/>
        <v>2020</v>
      </c>
      <c r="E3465" t="s">
        <v>469</v>
      </c>
      <c r="F3465" t="s">
        <v>333</v>
      </c>
      <c r="G3465" t="s">
        <v>37</v>
      </c>
      <c r="H3465" t="s">
        <v>423</v>
      </c>
      <c r="I3465">
        <v>404</v>
      </c>
      <c r="J3465">
        <v>321</v>
      </c>
      <c r="K3465">
        <v>725</v>
      </c>
      <c r="L3465" s="8">
        <v>136896</v>
      </c>
      <c r="M3465" s="8">
        <v>137621</v>
      </c>
    </row>
    <row r="3466" spans="1:13" x14ac:dyDescent="0.25">
      <c r="A3466">
        <v>0</v>
      </c>
      <c r="B3466" s="40">
        <f t="shared" si="140"/>
        <v>43922</v>
      </c>
      <c r="C3466">
        <v>4</v>
      </c>
      <c r="D3466">
        <f t="shared" si="141"/>
        <v>2020</v>
      </c>
      <c r="E3466" t="s">
        <v>469</v>
      </c>
      <c r="F3466" t="s">
        <v>333</v>
      </c>
      <c r="G3466" t="s">
        <v>37</v>
      </c>
      <c r="H3466" t="s">
        <v>424</v>
      </c>
      <c r="I3466">
        <v>0</v>
      </c>
      <c r="J3466">
        <v>0</v>
      </c>
      <c r="K3466">
        <v>0</v>
      </c>
      <c r="L3466" s="8">
        <v>43901</v>
      </c>
      <c r="M3466" s="8">
        <v>43901</v>
      </c>
    </row>
    <row r="3467" spans="1:13" x14ac:dyDescent="0.25">
      <c r="A3467">
        <v>0</v>
      </c>
      <c r="B3467" s="40">
        <f t="shared" si="140"/>
        <v>43922</v>
      </c>
      <c r="C3467">
        <v>4</v>
      </c>
      <c r="D3467">
        <f t="shared" si="141"/>
        <v>2020</v>
      </c>
      <c r="E3467" t="s">
        <v>469</v>
      </c>
      <c r="F3467" t="s">
        <v>119</v>
      </c>
      <c r="G3467" t="s">
        <v>37</v>
      </c>
      <c r="H3467" t="s">
        <v>423</v>
      </c>
      <c r="I3467">
        <v>267</v>
      </c>
      <c r="J3467">
        <v>90</v>
      </c>
      <c r="K3467">
        <v>357</v>
      </c>
      <c r="L3467" s="8">
        <v>55392</v>
      </c>
      <c r="M3467" s="8">
        <v>55749</v>
      </c>
    </row>
    <row r="3468" spans="1:13" x14ac:dyDescent="0.25">
      <c r="A3468">
        <v>0</v>
      </c>
      <c r="B3468" s="40">
        <f t="shared" si="140"/>
        <v>43922</v>
      </c>
      <c r="C3468">
        <v>4</v>
      </c>
      <c r="D3468">
        <f t="shared" si="141"/>
        <v>2020</v>
      </c>
      <c r="E3468" t="s">
        <v>469</v>
      </c>
      <c r="F3468" t="s">
        <v>119</v>
      </c>
      <c r="G3468" t="s">
        <v>37</v>
      </c>
      <c r="H3468" t="s">
        <v>424</v>
      </c>
      <c r="I3468">
        <v>0</v>
      </c>
      <c r="J3468">
        <v>0</v>
      </c>
      <c r="K3468">
        <v>0</v>
      </c>
      <c r="L3468" s="8">
        <v>23196</v>
      </c>
      <c r="M3468" s="8">
        <v>23196</v>
      </c>
    </row>
    <row r="3469" spans="1:13" x14ac:dyDescent="0.25">
      <c r="A3469">
        <v>0</v>
      </c>
      <c r="B3469" s="40">
        <f t="shared" si="140"/>
        <v>43922</v>
      </c>
      <c r="C3469">
        <v>4</v>
      </c>
      <c r="D3469">
        <f t="shared" si="141"/>
        <v>2020</v>
      </c>
      <c r="E3469" t="s">
        <v>469</v>
      </c>
      <c r="F3469" t="s">
        <v>334</v>
      </c>
      <c r="G3469" t="s">
        <v>37</v>
      </c>
      <c r="H3469" t="s">
        <v>423</v>
      </c>
      <c r="I3469">
        <v>264</v>
      </c>
      <c r="J3469">
        <v>176</v>
      </c>
      <c r="K3469">
        <v>440</v>
      </c>
      <c r="L3469" s="8">
        <v>51086</v>
      </c>
      <c r="M3469" s="8">
        <v>51526</v>
      </c>
    </row>
    <row r="3470" spans="1:13" x14ac:dyDescent="0.25">
      <c r="A3470">
        <v>0</v>
      </c>
      <c r="B3470" s="40">
        <f t="shared" si="140"/>
        <v>43922</v>
      </c>
      <c r="C3470">
        <v>4</v>
      </c>
      <c r="D3470">
        <f t="shared" si="141"/>
        <v>2020</v>
      </c>
      <c r="E3470" t="s">
        <v>469</v>
      </c>
      <c r="F3470" t="s">
        <v>334</v>
      </c>
      <c r="G3470" t="s">
        <v>37</v>
      </c>
      <c r="H3470" t="s">
        <v>424</v>
      </c>
      <c r="I3470">
        <v>1</v>
      </c>
      <c r="J3470">
        <v>0</v>
      </c>
      <c r="K3470">
        <v>1</v>
      </c>
      <c r="L3470" s="8">
        <v>22210</v>
      </c>
      <c r="M3470" s="8">
        <v>22211</v>
      </c>
    </row>
    <row r="3471" spans="1:13" x14ac:dyDescent="0.25">
      <c r="A3471">
        <v>0</v>
      </c>
      <c r="B3471" s="40">
        <f t="shared" si="140"/>
        <v>43922</v>
      </c>
      <c r="C3471">
        <v>4</v>
      </c>
      <c r="D3471">
        <f t="shared" si="141"/>
        <v>2020</v>
      </c>
      <c r="E3471" t="s">
        <v>469</v>
      </c>
      <c r="F3471" t="s">
        <v>335</v>
      </c>
      <c r="G3471" t="s">
        <v>37</v>
      </c>
      <c r="H3471" t="s">
        <v>423</v>
      </c>
      <c r="I3471" s="8">
        <v>2274</v>
      </c>
      <c r="J3471" s="8">
        <v>1105</v>
      </c>
      <c r="K3471" s="8">
        <v>3379</v>
      </c>
      <c r="L3471" s="8">
        <v>323323</v>
      </c>
      <c r="M3471" s="8">
        <v>326702</v>
      </c>
    </row>
    <row r="3472" spans="1:13" x14ac:dyDescent="0.25">
      <c r="A3472">
        <v>0</v>
      </c>
      <c r="B3472" s="40">
        <f t="shared" si="140"/>
        <v>43922</v>
      </c>
      <c r="C3472">
        <v>4</v>
      </c>
      <c r="D3472">
        <f t="shared" si="141"/>
        <v>2020</v>
      </c>
      <c r="E3472" t="s">
        <v>469</v>
      </c>
      <c r="F3472" t="s">
        <v>335</v>
      </c>
      <c r="G3472" t="s">
        <v>37</v>
      </c>
      <c r="H3472" t="s">
        <v>424</v>
      </c>
      <c r="I3472">
        <v>0</v>
      </c>
      <c r="J3472">
        <v>0</v>
      </c>
      <c r="K3472">
        <v>0</v>
      </c>
      <c r="L3472" s="8">
        <v>84160</v>
      </c>
      <c r="M3472" s="8">
        <v>84160</v>
      </c>
    </row>
    <row r="3473" spans="1:13" x14ac:dyDescent="0.25">
      <c r="A3473">
        <v>0</v>
      </c>
      <c r="B3473" s="40">
        <f t="shared" si="140"/>
        <v>43922</v>
      </c>
      <c r="C3473">
        <v>4</v>
      </c>
      <c r="D3473">
        <f t="shared" si="141"/>
        <v>2020</v>
      </c>
      <c r="E3473" t="s">
        <v>469</v>
      </c>
      <c r="F3473" t="s">
        <v>44</v>
      </c>
      <c r="G3473" t="s">
        <v>37</v>
      </c>
      <c r="H3473" t="s">
        <v>423</v>
      </c>
      <c r="I3473">
        <v>4</v>
      </c>
      <c r="J3473">
        <v>3</v>
      </c>
      <c r="K3473">
        <v>7</v>
      </c>
      <c r="L3473" s="8">
        <v>2479</v>
      </c>
      <c r="M3473" s="8">
        <v>2486</v>
      </c>
    </row>
    <row r="3474" spans="1:13" x14ac:dyDescent="0.25">
      <c r="A3474">
        <v>0</v>
      </c>
      <c r="B3474" s="40">
        <f t="shared" si="140"/>
        <v>43922</v>
      </c>
      <c r="C3474">
        <v>4</v>
      </c>
      <c r="D3474">
        <f t="shared" si="141"/>
        <v>2020</v>
      </c>
      <c r="E3474" t="s">
        <v>469</v>
      </c>
      <c r="F3474" t="s">
        <v>44</v>
      </c>
      <c r="G3474" t="s">
        <v>37</v>
      </c>
      <c r="H3474" t="s">
        <v>424</v>
      </c>
      <c r="I3474">
        <v>0</v>
      </c>
      <c r="J3474">
        <v>0</v>
      </c>
      <c r="K3474">
        <v>0</v>
      </c>
      <c r="L3474" s="8">
        <v>1591</v>
      </c>
      <c r="M3474" s="8">
        <v>1591</v>
      </c>
    </row>
    <row r="3475" spans="1:13" x14ac:dyDescent="0.25">
      <c r="A3475">
        <v>0</v>
      </c>
      <c r="B3475" s="40">
        <f t="shared" si="140"/>
        <v>43922</v>
      </c>
      <c r="C3475">
        <v>4</v>
      </c>
      <c r="D3475">
        <f t="shared" si="141"/>
        <v>2020</v>
      </c>
      <c r="E3475" t="s">
        <v>469</v>
      </c>
      <c r="F3475" t="s">
        <v>336</v>
      </c>
      <c r="G3475" t="s">
        <v>37</v>
      </c>
      <c r="H3475" t="s">
        <v>423</v>
      </c>
      <c r="I3475">
        <v>164</v>
      </c>
      <c r="J3475">
        <v>132</v>
      </c>
      <c r="K3475">
        <v>296</v>
      </c>
      <c r="L3475" s="8">
        <v>73370</v>
      </c>
      <c r="M3475" s="8">
        <v>73666</v>
      </c>
    </row>
    <row r="3476" spans="1:13" x14ac:dyDescent="0.25">
      <c r="A3476">
        <v>0</v>
      </c>
      <c r="B3476" s="40">
        <f t="shared" si="140"/>
        <v>43922</v>
      </c>
      <c r="C3476">
        <v>4</v>
      </c>
      <c r="D3476">
        <f t="shared" si="141"/>
        <v>2020</v>
      </c>
      <c r="E3476" t="s">
        <v>469</v>
      </c>
      <c r="F3476" t="s">
        <v>336</v>
      </c>
      <c r="G3476" t="s">
        <v>37</v>
      </c>
      <c r="H3476" t="s">
        <v>424</v>
      </c>
      <c r="I3476">
        <v>0</v>
      </c>
      <c r="J3476">
        <v>0</v>
      </c>
      <c r="K3476">
        <v>0</v>
      </c>
      <c r="L3476" s="8">
        <v>29559</v>
      </c>
      <c r="M3476" s="8">
        <v>29559</v>
      </c>
    </row>
    <row r="3477" spans="1:13" x14ac:dyDescent="0.25">
      <c r="A3477">
        <v>0</v>
      </c>
      <c r="B3477" s="40">
        <f t="shared" si="140"/>
        <v>43922</v>
      </c>
      <c r="C3477">
        <v>4</v>
      </c>
      <c r="D3477">
        <f t="shared" si="141"/>
        <v>2020</v>
      </c>
      <c r="E3477" t="s">
        <v>469</v>
      </c>
      <c r="F3477" t="s">
        <v>125</v>
      </c>
      <c r="G3477" t="s">
        <v>37</v>
      </c>
      <c r="H3477" t="s">
        <v>423</v>
      </c>
      <c r="I3477">
        <v>80</v>
      </c>
      <c r="J3477">
        <v>42</v>
      </c>
      <c r="K3477">
        <v>122</v>
      </c>
      <c r="L3477" s="8">
        <v>28602</v>
      </c>
      <c r="M3477" s="8">
        <v>28724</v>
      </c>
    </row>
    <row r="3478" spans="1:13" x14ac:dyDescent="0.25">
      <c r="A3478">
        <v>0</v>
      </c>
      <c r="B3478" s="40">
        <f t="shared" si="140"/>
        <v>43922</v>
      </c>
      <c r="C3478">
        <v>4</v>
      </c>
      <c r="D3478">
        <f t="shared" si="141"/>
        <v>2020</v>
      </c>
      <c r="E3478" t="s">
        <v>469</v>
      </c>
      <c r="F3478" t="s">
        <v>125</v>
      </c>
      <c r="G3478" t="s">
        <v>37</v>
      </c>
      <c r="H3478" t="s">
        <v>424</v>
      </c>
      <c r="I3478">
        <v>0</v>
      </c>
      <c r="J3478">
        <v>0</v>
      </c>
      <c r="K3478">
        <v>0</v>
      </c>
      <c r="L3478" s="8">
        <v>12633</v>
      </c>
      <c r="M3478" s="8">
        <v>12633</v>
      </c>
    </row>
    <row r="3479" spans="1:13" x14ac:dyDescent="0.25">
      <c r="A3479">
        <v>1</v>
      </c>
      <c r="B3479" s="40">
        <f t="shared" si="140"/>
        <v>43922</v>
      </c>
      <c r="C3479">
        <v>4</v>
      </c>
      <c r="D3479">
        <f t="shared" si="141"/>
        <v>2020</v>
      </c>
      <c r="E3479" t="s">
        <v>469</v>
      </c>
      <c r="F3479" t="s">
        <v>337</v>
      </c>
      <c r="G3479" t="s">
        <v>37</v>
      </c>
      <c r="H3479" t="s">
        <v>423</v>
      </c>
      <c r="I3479">
        <v>7</v>
      </c>
      <c r="J3479">
        <v>3</v>
      </c>
      <c r="K3479">
        <v>10</v>
      </c>
      <c r="L3479" s="8">
        <v>4484</v>
      </c>
      <c r="M3479" s="8">
        <v>4494</v>
      </c>
    </row>
    <row r="3480" spans="1:13" x14ac:dyDescent="0.25">
      <c r="A3480">
        <v>1</v>
      </c>
      <c r="B3480" s="40">
        <f t="shared" si="140"/>
        <v>43922</v>
      </c>
      <c r="C3480">
        <v>4</v>
      </c>
      <c r="D3480">
        <f t="shared" si="141"/>
        <v>2020</v>
      </c>
      <c r="E3480" t="s">
        <v>469</v>
      </c>
      <c r="F3480" t="s">
        <v>337</v>
      </c>
      <c r="G3480" t="s">
        <v>37</v>
      </c>
      <c r="H3480" t="s">
        <v>424</v>
      </c>
      <c r="I3480">
        <v>0</v>
      </c>
      <c r="J3480">
        <v>0</v>
      </c>
      <c r="K3480">
        <v>0</v>
      </c>
      <c r="L3480" s="8">
        <v>3688</v>
      </c>
      <c r="M3480" s="8">
        <v>3688</v>
      </c>
    </row>
    <row r="3481" spans="1:13" x14ac:dyDescent="0.25">
      <c r="A3481">
        <v>0</v>
      </c>
      <c r="B3481" s="40">
        <f t="shared" si="140"/>
        <v>43922</v>
      </c>
      <c r="C3481">
        <v>4</v>
      </c>
      <c r="D3481">
        <f t="shared" si="141"/>
        <v>2020</v>
      </c>
      <c r="E3481" t="s">
        <v>469</v>
      </c>
      <c r="F3481" t="s">
        <v>105</v>
      </c>
      <c r="G3481" t="s">
        <v>37</v>
      </c>
      <c r="H3481" t="s">
        <v>423</v>
      </c>
      <c r="I3481">
        <v>75</v>
      </c>
      <c r="J3481">
        <v>81</v>
      </c>
      <c r="K3481">
        <v>156</v>
      </c>
      <c r="L3481" s="8">
        <v>61873</v>
      </c>
      <c r="M3481" s="8">
        <v>62029</v>
      </c>
    </row>
    <row r="3482" spans="1:13" x14ac:dyDescent="0.25">
      <c r="A3482">
        <v>0</v>
      </c>
      <c r="B3482" s="40">
        <f t="shared" si="140"/>
        <v>43922</v>
      </c>
      <c r="C3482">
        <v>4</v>
      </c>
      <c r="D3482">
        <f t="shared" si="141"/>
        <v>2020</v>
      </c>
      <c r="E3482" t="s">
        <v>469</v>
      </c>
      <c r="F3482" t="s">
        <v>105</v>
      </c>
      <c r="G3482" t="s">
        <v>37</v>
      </c>
      <c r="H3482" t="s">
        <v>424</v>
      </c>
      <c r="I3482">
        <v>0</v>
      </c>
      <c r="J3482">
        <v>0</v>
      </c>
      <c r="K3482">
        <v>0</v>
      </c>
      <c r="L3482" s="8">
        <v>20626</v>
      </c>
      <c r="M3482" s="8">
        <v>20626</v>
      </c>
    </row>
    <row r="3483" spans="1:13" x14ac:dyDescent="0.25">
      <c r="A3483">
        <v>0</v>
      </c>
      <c r="B3483" s="40">
        <f t="shared" si="140"/>
        <v>43922</v>
      </c>
      <c r="C3483">
        <v>4</v>
      </c>
      <c r="D3483">
        <f t="shared" si="141"/>
        <v>2020</v>
      </c>
      <c r="E3483" t="s">
        <v>469</v>
      </c>
      <c r="F3483" t="s">
        <v>338</v>
      </c>
      <c r="G3483" t="s">
        <v>37</v>
      </c>
      <c r="H3483" t="s">
        <v>423</v>
      </c>
      <c r="I3483">
        <v>0</v>
      </c>
      <c r="J3483">
        <v>1</v>
      </c>
      <c r="K3483">
        <v>1</v>
      </c>
      <c r="L3483" s="8">
        <v>1382</v>
      </c>
      <c r="M3483" s="8">
        <v>1383</v>
      </c>
    </row>
    <row r="3484" spans="1:13" x14ac:dyDescent="0.25">
      <c r="A3484">
        <v>0</v>
      </c>
      <c r="B3484" s="40">
        <f t="shared" ref="B3484:B3547" si="142">DATE(D3484,C3484,1)</f>
        <v>43922</v>
      </c>
      <c r="C3484">
        <v>4</v>
      </c>
      <c r="D3484">
        <f t="shared" ref="D3484:D3547" si="143">VALUE(RIGHT(E3484,4))</f>
        <v>2020</v>
      </c>
      <c r="E3484" t="s">
        <v>469</v>
      </c>
      <c r="F3484" t="s">
        <v>338</v>
      </c>
      <c r="G3484" t="s">
        <v>37</v>
      </c>
      <c r="H3484" t="s">
        <v>424</v>
      </c>
      <c r="I3484">
        <v>0</v>
      </c>
      <c r="J3484">
        <v>0</v>
      </c>
      <c r="K3484">
        <v>0</v>
      </c>
      <c r="L3484" s="8">
        <v>1013</v>
      </c>
      <c r="M3484" s="8">
        <v>1013</v>
      </c>
    </row>
    <row r="3485" spans="1:13" x14ac:dyDescent="0.25">
      <c r="A3485">
        <v>0</v>
      </c>
      <c r="B3485" s="40">
        <f t="shared" si="142"/>
        <v>43922</v>
      </c>
      <c r="C3485">
        <v>4</v>
      </c>
      <c r="D3485">
        <f t="shared" si="143"/>
        <v>2020</v>
      </c>
      <c r="E3485" t="s">
        <v>469</v>
      </c>
      <c r="F3485" t="s">
        <v>339</v>
      </c>
      <c r="G3485" t="s">
        <v>37</v>
      </c>
      <c r="H3485" t="s">
        <v>423</v>
      </c>
      <c r="I3485">
        <v>75</v>
      </c>
      <c r="J3485">
        <v>82</v>
      </c>
      <c r="K3485">
        <v>157</v>
      </c>
      <c r="L3485" s="8">
        <v>67176</v>
      </c>
      <c r="M3485" s="8">
        <v>67333</v>
      </c>
    </row>
    <row r="3486" spans="1:13" x14ac:dyDescent="0.25">
      <c r="A3486">
        <v>0</v>
      </c>
      <c r="B3486" s="40">
        <f t="shared" si="142"/>
        <v>43922</v>
      </c>
      <c r="C3486">
        <v>4</v>
      </c>
      <c r="D3486">
        <f t="shared" si="143"/>
        <v>2020</v>
      </c>
      <c r="E3486" t="s">
        <v>469</v>
      </c>
      <c r="F3486" t="s">
        <v>339</v>
      </c>
      <c r="G3486" t="s">
        <v>37</v>
      </c>
      <c r="H3486" t="s">
        <v>424</v>
      </c>
      <c r="I3486">
        <v>0</v>
      </c>
      <c r="J3486">
        <v>0</v>
      </c>
      <c r="K3486">
        <v>0</v>
      </c>
      <c r="L3486" s="8">
        <v>28042</v>
      </c>
      <c r="M3486" s="8">
        <v>28042</v>
      </c>
    </row>
    <row r="3487" spans="1:13" x14ac:dyDescent="0.25">
      <c r="A3487">
        <v>0</v>
      </c>
      <c r="B3487" s="40">
        <f t="shared" si="142"/>
        <v>43922</v>
      </c>
      <c r="C3487">
        <v>4</v>
      </c>
      <c r="D3487">
        <f t="shared" si="143"/>
        <v>2020</v>
      </c>
      <c r="E3487" t="s">
        <v>469</v>
      </c>
      <c r="F3487" t="s">
        <v>425</v>
      </c>
      <c r="G3487" t="s">
        <v>37</v>
      </c>
      <c r="H3487" t="s">
        <v>423</v>
      </c>
      <c r="I3487">
        <v>143</v>
      </c>
      <c r="J3487">
        <v>124</v>
      </c>
      <c r="K3487">
        <v>267</v>
      </c>
      <c r="L3487" s="8">
        <v>49502</v>
      </c>
      <c r="M3487" s="8">
        <v>49769</v>
      </c>
    </row>
    <row r="3488" spans="1:13" x14ac:dyDescent="0.25">
      <c r="A3488">
        <v>0</v>
      </c>
      <c r="B3488" s="40">
        <f t="shared" si="142"/>
        <v>43922</v>
      </c>
      <c r="C3488">
        <v>4</v>
      </c>
      <c r="D3488">
        <f t="shared" si="143"/>
        <v>2020</v>
      </c>
      <c r="E3488" t="s">
        <v>469</v>
      </c>
      <c r="F3488" t="s">
        <v>425</v>
      </c>
      <c r="G3488" t="s">
        <v>37</v>
      </c>
      <c r="H3488" t="s">
        <v>424</v>
      </c>
      <c r="I3488">
        <v>0</v>
      </c>
      <c r="J3488">
        <v>0</v>
      </c>
      <c r="K3488">
        <v>0</v>
      </c>
      <c r="L3488" s="8">
        <v>21465</v>
      </c>
      <c r="M3488" s="8">
        <v>21465</v>
      </c>
    </row>
    <row r="3489" spans="1:13" x14ac:dyDescent="0.25">
      <c r="A3489">
        <v>0</v>
      </c>
      <c r="B3489" s="40">
        <f t="shared" si="142"/>
        <v>43922</v>
      </c>
      <c r="C3489">
        <v>4</v>
      </c>
      <c r="D3489">
        <f t="shared" si="143"/>
        <v>2020</v>
      </c>
      <c r="E3489" t="s">
        <v>469</v>
      </c>
      <c r="F3489" t="s">
        <v>341</v>
      </c>
      <c r="G3489" t="s">
        <v>37</v>
      </c>
      <c r="H3489" t="s">
        <v>423</v>
      </c>
      <c r="I3489">
        <v>478</v>
      </c>
      <c r="J3489">
        <v>289</v>
      </c>
      <c r="K3489">
        <v>767</v>
      </c>
      <c r="L3489" s="8">
        <v>65082</v>
      </c>
      <c r="M3489" s="8">
        <v>65849</v>
      </c>
    </row>
    <row r="3490" spans="1:13" x14ac:dyDescent="0.25">
      <c r="A3490">
        <v>0</v>
      </c>
      <c r="B3490" s="40">
        <f t="shared" si="142"/>
        <v>43922</v>
      </c>
      <c r="C3490">
        <v>4</v>
      </c>
      <c r="D3490">
        <f t="shared" si="143"/>
        <v>2020</v>
      </c>
      <c r="E3490" t="s">
        <v>469</v>
      </c>
      <c r="F3490" t="s">
        <v>341</v>
      </c>
      <c r="G3490" t="s">
        <v>37</v>
      </c>
      <c r="H3490" t="s">
        <v>424</v>
      </c>
      <c r="I3490">
        <v>1</v>
      </c>
      <c r="J3490">
        <v>0</v>
      </c>
      <c r="K3490">
        <v>1</v>
      </c>
      <c r="L3490" s="8">
        <v>21935</v>
      </c>
      <c r="M3490" s="8">
        <v>21936</v>
      </c>
    </row>
    <row r="3491" spans="1:13" x14ac:dyDescent="0.25">
      <c r="A3491">
        <v>0</v>
      </c>
      <c r="B3491" s="40">
        <f t="shared" si="142"/>
        <v>43922</v>
      </c>
      <c r="C3491">
        <v>4</v>
      </c>
      <c r="D3491">
        <f t="shared" si="143"/>
        <v>2020</v>
      </c>
      <c r="E3491" t="s">
        <v>469</v>
      </c>
      <c r="F3491" t="s">
        <v>126</v>
      </c>
      <c r="G3491" t="s">
        <v>37</v>
      </c>
      <c r="H3491" t="s">
        <v>423</v>
      </c>
      <c r="I3491">
        <v>271</v>
      </c>
      <c r="J3491">
        <v>161</v>
      </c>
      <c r="K3491">
        <v>432</v>
      </c>
      <c r="L3491" s="8">
        <v>25237</v>
      </c>
      <c r="M3491" s="8">
        <v>25669</v>
      </c>
    </row>
    <row r="3492" spans="1:13" x14ac:dyDescent="0.25">
      <c r="A3492">
        <v>0</v>
      </c>
      <c r="B3492" s="40">
        <f t="shared" si="142"/>
        <v>43922</v>
      </c>
      <c r="C3492">
        <v>4</v>
      </c>
      <c r="D3492">
        <f t="shared" si="143"/>
        <v>2020</v>
      </c>
      <c r="E3492" t="s">
        <v>469</v>
      </c>
      <c r="F3492" t="s">
        <v>126</v>
      </c>
      <c r="G3492" t="s">
        <v>37</v>
      </c>
      <c r="H3492" t="s">
        <v>424</v>
      </c>
      <c r="I3492">
        <v>0</v>
      </c>
      <c r="J3492">
        <v>0</v>
      </c>
      <c r="K3492">
        <v>0</v>
      </c>
      <c r="L3492" s="8">
        <v>9769</v>
      </c>
      <c r="M3492" s="8">
        <v>9769</v>
      </c>
    </row>
    <row r="3493" spans="1:13" x14ac:dyDescent="0.25">
      <c r="A3493">
        <v>0</v>
      </c>
      <c r="B3493" s="40">
        <f t="shared" si="142"/>
        <v>43922</v>
      </c>
      <c r="C3493">
        <v>4</v>
      </c>
      <c r="D3493">
        <f t="shared" si="143"/>
        <v>2020</v>
      </c>
      <c r="E3493" t="s">
        <v>469</v>
      </c>
      <c r="F3493" t="s">
        <v>342</v>
      </c>
      <c r="G3493" t="s">
        <v>37</v>
      </c>
      <c r="H3493" t="s">
        <v>423</v>
      </c>
      <c r="I3493" s="8">
        <v>25771</v>
      </c>
      <c r="J3493" s="8">
        <v>7946</v>
      </c>
      <c r="K3493" s="8">
        <v>33717</v>
      </c>
      <c r="L3493" s="8">
        <v>1383677</v>
      </c>
      <c r="M3493" s="8">
        <v>1417394</v>
      </c>
    </row>
    <row r="3494" spans="1:13" x14ac:dyDescent="0.25">
      <c r="A3494">
        <v>0</v>
      </c>
      <c r="B3494" s="40">
        <f t="shared" si="142"/>
        <v>43922</v>
      </c>
      <c r="C3494">
        <v>4</v>
      </c>
      <c r="D3494">
        <f t="shared" si="143"/>
        <v>2020</v>
      </c>
      <c r="E3494" t="s">
        <v>469</v>
      </c>
      <c r="F3494" t="s">
        <v>342</v>
      </c>
      <c r="G3494" t="s">
        <v>37</v>
      </c>
      <c r="H3494" t="s">
        <v>424</v>
      </c>
      <c r="I3494">
        <v>5</v>
      </c>
      <c r="J3494">
        <v>1</v>
      </c>
      <c r="K3494">
        <v>6</v>
      </c>
      <c r="L3494" s="8">
        <v>185384</v>
      </c>
      <c r="M3494" s="8">
        <v>185390</v>
      </c>
    </row>
    <row r="3495" spans="1:13" x14ac:dyDescent="0.25">
      <c r="A3495">
        <v>0</v>
      </c>
      <c r="B3495" s="40">
        <f t="shared" si="142"/>
        <v>43922</v>
      </c>
      <c r="C3495">
        <v>4</v>
      </c>
      <c r="D3495">
        <f t="shared" si="143"/>
        <v>2020</v>
      </c>
      <c r="E3495" t="s">
        <v>469</v>
      </c>
      <c r="F3495" t="s">
        <v>343</v>
      </c>
      <c r="G3495" t="s">
        <v>37</v>
      </c>
      <c r="H3495" t="s">
        <v>423</v>
      </c>
      <c r="I3495" s="8">
        <v>1520</v>
      </c>
      <c r="J3495">
        <v>730</v>
      </c>
      <c r="K3495" s="8">
        <v>2250</v>
      </c>
      <c r="L3495" s="8">
        <v>184681</v>
      </c>
      <c r="M3495" s="8">
        <v>186931</v>
      </c>
    </row>
    <row r="3496" spans="1:13" x14ac:dyDescent="0.25">
      <c r="A3496">
        <v>0</v>
      </c>
      <c r="B3496" s="40">
        <f t="shared" si="142"/>
        <v>43922</v>
      </c>
      <c r="C3496">
        <v>4</v>
      </c>
      <c r="D3496">
        <f t="shared" si="143"/>
        <v>2020</v>
      </c>
      <c r="E3496" t="s">
        <v>469</v>
      </c>
      <c r="F3496" t="s">
        <v>343</v>
      </c>
      <c r="G3496" t="s">
        <v>37</v>
      </c>
      <c r="H3496" t="s">
        <v>424</v>
      </c>
      <c r="I3496">
        <v>0</v>
      </c>
      <c r="J3496">
        <v>0</v>
      </c>
      <c r="K3496">
        <v>0</v>
      </c>
      <c r="L3496" s="8">
        <v>55417</v>
      </c>
      <c r="M3496" s="8">
        <v>55417</v>
      </c>
    </row>
    <row r="3497" spans="1:13" x14ac:dyDescent="0.25">
      <c r="A3497">
        <v>0</v>
      </c>
      <c r="B3497" s="40">
        <f t="shared" si="142"/>
        <v>43922</v>
      </c>
      <c r="C3497">
        <v>4</v>
      </c>
      <c r="D3497">
        <f t="shared" si="143"/>
        <v>2020</v>
      </c>
      <c r="E3497" t="s">
        <v>469</v>
      </c>
      <c r="F3497" t="s">
        <v>344</v>
      </c>
      <c r="G3497" t="s">
        <v>37</v>
      </c>
      <c r="H3497" t="s">
        <v>423</v>
      </c>
      <c r="I3497">
        <v>123</v>
      </c>
      <c r="J3497">
        <v>55</v>
      </c>
      <c r="K3497">
        <v>178</v>
      </c>
      <c r="L3497" s="8">
        <v>30736</v>
      </c>
      <c r="M3497" s="8">
        <v>30914</v>
      </c>
    </row>
    <row r="3498" spans="1:13" x14ac:dyDescent="0.25">
      <c r="A3498">
        <v>0</v>
      </c>
      <c r="B3498" s="40">
        <f t="shared" si="142"/>
        <v>43922</v>
      </c>
      <c r="C3498">
        <v>4</v>
      </c>
      <c r="D3498">
        <f t="shared" si="143"/>
        <v>2020</v>
      </c>
      <c r="E3498" t="s">
        <v>469</v>
      </c>
      <c r="F3498" t="s">
        <v>344</v>
      </c>
      <c r="G3498" t="s">
        <v>37</v>
      </c>
      <c r="H3498" t="s">
        <v>424</v>
      </c>
      <c r="I3498">
        <v>0</v>
      </c>
      <c r="J3498">
        <v>0</v>
      </c>
      <c r="K3498">
        <v>0</v>
      </c>
      <c r="L3498" s="8">
        <v>15090</v>
      </c>
      <c r="M3498" s="8">
        <v>15090</v>
      </c>
    </row>
    <row r="3499" spans="1:13" x14ac:dyDescent="0.25">
      <c r="A3499">
        <v>0</v>
      </c>
      <c r="B3499" s="40">
        <f t="shared" si="142"/>
        <v>43922</v>
      </c>
      <c r="C3499">
        <v>4</v>
      </c>
      <c r="D3499">
        <f t="shared" si="143"/>
        <v>2020</v>
      </c>
      <c r="E3499" t="s">
        <v>469</v>
      </c>
      <c r="F3499" t="s">
        <v>345</v>
      </c>
      <c r="G3499" t="s">
        <v>37</v>
      </c>
      <c r="H3499" t="s">
        <v>423</v>
      </c>
      <c r="I3499">
        <v>61</v>
      </c>
      <c r="J3499">
        <v>42</v>
      </c>
      <c r="K3499">
        <v>103</v>
      </c>
      <c r="L3499" s="8">
        <v>15444</v>
      </c>
      <c r="M3499" s="8">
        <v>15547</v>
      </c>
    </row>
    <row r="3500" spans="1:13" x14ac:dyDescent="0.25">
      <c r="A3500">
        <v>0</v>
      </c>
      <c r="B3500" s="40">
        <f t="shared" si="142"/>
        <v>43922</v>
      </c>
      <c r="C3500">
        <v>4</v>
      </c>
      <c r="D3500">
        <f t="shared" si="143"/>
        <v>2020</v>
      </c>
      <c r="E3500" t="s">
        <v>469</v>
      </c>
      <c r="F3500" t="s">
        <v>345</v>
      </c>
      <c r="G3500" t="s">
        <v>37</v>
      </c>
      <c r="H3500" t="s">
        <v>424</v>
      </c>
      <c r="I3500">
        <v>0</v>
      </c>
      <c r="J3500">
        <v>0</v>
      </c>
      <c r="K3500">
        <v>0</v>
      </c>
      <c r="L3500" s="8">
        <v>8365</v>
      </c>
      <c r="M3500" s="8">
        <v>8365</v>
      </c>
    </row>
    <row r="3501" spans="1:13" x14ac:dyDescent="0.25">
      <c r="A3501">
        <v>0</v>
      </c>
      <c r="B3501" s="40">
        <f t="shared" si="142"/>
        <v>43922</v>
      </c>
      <c r="C3501">
        <v>4</v>
      </c>
      <c r="D3501">
        <f t="shared" si="143"/>
        <v>2020</v>
      </c>
      <c r="E3501" t="s">
        <v>469</v>
      </c>
      <c r="F3501" t="s">
        <v>346</v>
      </c>
      <c r="G3501" t="s">
        <v>37</v>
      </c>
      <c r="H3501" t="s">
        <v>423</v>
      </c>
      <c r="I3501">
        <v>127</v>
      </c>
      <c r="J3501">
        <v>127</v>
      </c>
      <c r="K3501">
        <v>254</v>
      </c>
      <c r="L3501" s="8">
        <v>59539</v>
      </c>
      <c r="M3501" s="8">
        <v>59793</v>
      </c>
    </row>
    <row r="3502" spans="1:13" x14ac:dyDescent="0.25">
      <c r="A3502">
        <v>0</v>
      </c>
      <c r="B3502" s="40">
        <f t="shared" si="142"/>
        <v>43922</v>
      </c>
      <c r="C3502">
        <v>4</v>
      </c>
      <c r="D3502">
        <f t="shared" si="143"/>
        <v>2020</v>
      </c>
      <c r="E3502" t="s">
        <v>469</v>
      </c>
      <c r="F3502" t="s">
        <v>346</v>
      </c>
      <c r="G3502" t="s">
        <v>37</v>
      </c>
      <c r="H3502" t="s">
        <v>424</v>
      </c>
      <c r="I3502">
        <v>0</v>
      </c>
      <c r="J3502">
        <v>0</v>
      </c>
      <c r="K3502">
        <v>0</v>
      </c>
      <c r="L3502" s="8">
        <v>27074</v>
      </c>
      <c r="M3502" s="8">
        <v>27074</v>
      </c>
    </row>
    <row r="3503" spans="1:13" x14ac:dyDescent="0.25">
      <c r="A3503">
        <v>1</v>
      </c>
      <c r="B3503" s="40">
        <f t="shared" si="142"/>
        <v>43922</v>
      </c>
      <c r="C3503">
        <v>4</v>
      </c>
      <c r="D3503">
        <f t="shared" si="143"/>
        <v>2020</v>
      </c>
      <c r="E3503" t="s">
        <v>469</v>
      </c>
      <c r="F3503" t="s">
        <v>53</v>
      </c>
      <c r="G3503" t="s">
        <v>37</v>
      </c>
      <c r="H3503" t="s">
        <v>423</v>
      </c>
      <c r="I3503">
        <v>6</v>
      </c>
      <c r="J3503">
        <v>11</v>
      </c>
      <c r="K3503">
        <v>17</v>
      </c>
      <c r="L3503" s="8">
        <v>7922</v>
      </c>
      <c r="M3503" s="8">
        <v>7939</v>
      </c>
    </row>
    <row r="3504" spans="1:13" x14ac:dyDescent="0.25">
      <c r="A3504">
        <v>1</v>
      </c>
      <c r="B3504" s="40">
        <f t="shared" si="142"/>
        <v>43922</v>
      </c>
      <c r="C3504">
        <v>4</v>
      </c>
      <c r="D3504">
        <f t="shared" si="143"/>
        <v>2020</v>
      </c>
      <c r="E3504" t="s">
        <v>469</v>
      </c>
      <c r="F3504" t="s">
        <v>53</v>
      </c>
      <c r="G3504" t="s">
        <v>37</v>
      </c>
      <c r="H3504" t="s">
        <v>424</v>
      </c>
      <c r="I3504">
        <v>0</v>
      </c>
      <c r="J3504">
        <v>0</v>
      </c>
      <c r="K3504">
        <v>0</v>
      </c>
      <c r="L3504" s="8">
        <v>4834</v>
      </c>
      <c r="M3504" s="8">
        <v>4834</v>
      </c>
    </row>
    <row r="3505" spans="1:13" x14ac:dyDescent="0.25">
      <c r="A3505">
        <v>0</v>
      </c>
      <c r="B3505" s="40">
        <f t="shared" si="142"/>
        <v>43922</v>
      </c>
      <c r="C3505">
        <v>4</v>
      </c>
      <c r="D3505">
        <f t="shared" si="143"/>
        <v>2020</v>
      </c>
      <c r="E3505" t="s">
        <v>469</v>
      </c>
      <c r="F3505" t="s">
        <v>347</v>
      </c>
      <c r="G3505" t="s">
        <v>37</v>
      </c>
      <c r="H3505" t="s">
        <v>423</v>
      </c>
      <c r="I3505">
        <v>198</v>
      </c>
      <c r="J3505">
        <v>140</v>
      </c>
      <c r="K3505">
        <v>338</v>
      </c>
      <c r="L3505" s="8">
        <v>48811</v>
      </c>
      <c r="M3505" s="8">
        <v>49149</v>
      </c>
    </row>
    <row r="3506" spans="1:13" x14ac:dyDescent="0.25">
      <c r="A3506">
        <v>0</v>
      </c>
      <c r="B3506" s="40">
        <f t="shared" si="142"/>
        <v>43922</v>
      </c>
      <c r="C3506">
        <v>4</v>
      </c>
      <c r="D3506">
        <f t="shared" si="143"/>
        <v>2020</v>
      </c>
      <c r="E3506" t="s">
        <v>469</v>
      </c>
      <c r="F3506" t="s">
        <v>347</v>
      </c>
      <c r="G3506" t="s">
        <v>37</v>
      </c>
      <c r="H3506" t="s">
        <v>424</v>
      </c>
      <c r="I3506">
        <v>0</v>
      </c>
      <c r="J3506">
        <v>0</v>
      </c>
      <c r="K3506">
        <v>0</v>
      </c>
      <c r="L3506" s="8">
        <v>21395</v>
      </c>
      <c r="M3506" s="8">
        <v>21395</v>
      </c>
    </row>
    <row r="3507" spans="1:13" x14ac:dyDescent="0.25">
      <c r="A3507">
        <v>0</v>
      </c>
      <c r="B3507" s="40">
        <f t="shared" si="142"/>
        <v>43922</v>
      </c>
      <c r="C3507">
        <v>4</v>
      </c>
      <c r="D3507">
        <f t="shared" si="143"/>
        <v>2020</v>
      </c>
      <c r="E3507" t="s">
        <v>469</v>
      </c>
      <c r="F3507" t="s">
        <v>348</v>
      </c>
      <c r="G3507" t="s">
        <v>37</v>
      </c>
      <c r="H3507" t="s">
        <v>423</v>
      </c>
      <c r="I3507">
        <v>45</v>
      </c>
      <c r="J3507">
        <v>36</v>
      </c>
      <c r="K3507">
        <v>81</v>
      </c>
      <c r="L3507" s="8">
        <v>26866</v>
      </c>
      <c r="M3507" s="8">
        <v>26947</v>
      </c>
    </row>
    <row r="3508" spans="1:13" x14ac:dyDescent="0.25">
      <c r="A3508">
        <v>0</v>
      </c>
      <c r="B3508" s="40">
        <f t="shared" si="142"/>
        <v>43922</v>
      </c>
      <c r="C3508">
        <v>4</v>
      </c>
      <c r="D3508">
        <f t="shared" si="143"/>
        <v>2020</v>
      </c>
      <c r="E3508" t="s">
        <v>469</v>
      </c>
      <c r="F3508" t="s">
        <v>348</v>
      </c>
      <c r="G3508" t="s">
        <v>37</v>
      </c>
      <c r="H3508" t="s">
        <v>424</v>
      </c>
      <c r="I3508">
        <v>0</v>
      </c>
      <c r="J3508">
        <v>0</v>
      </c>
      <c r="K3508">
        <v>0</v>
      </c>
      <c r="L3508" s="8">
        <v>17184</v>
      </c>
      <c r="M3508" s="8">
        <v>17184</v>
      </c>
    </row>
    <row r="3509" spans="1:13" x14ac:dyDescent="0.25">
      <c r="A3509">
        <v>0</v>
      </c>
      <c r="B3509" s="40">
        <f t="shared" si="142"/>
        <v>43922</v>
      </c>
      <c r="C3509">
        <v>4</v>
      </c>
      <c r="D3509">
        <f t="shared" si="143"/>
        <v>2020</v>
      </c>
      <c r="E3509" t="s">
        <v>469</v>
      </c>
      <c r="F3509" t="s">
        <v>349</v>
      </c>
      <c r="G3509" t="s">
        <v>37</v>
      </c>
      <c r="H3509" t="s">
        <v>423</v>
      </c>
      <c r="I3509">
        <v>44</v>
      </c>
      <c r="J3509">
        <v>39</v>
      </c>
      <c r="K3509">
        <v>83</v>
      </c>
      <c r="L3509" s="8">
        <v>16099</v>
      </c>
      <c r="M3509" s="8">
        <v>16182</v>
      </c>
    </row>
    <row r="3510" spans="1:13" x14ac:dyDescent="0.25">
      <c r="A3510">
        <v>0</v>
      </c>
      <c r="B3510" s="40">
        <f t="shared" si="142"/>
        <v>43922</v>
      </c>
      <c r="C3510">
        <v>4</v>
      </c>
      <c r="D3510">
        <f t="shared" si="143"/>
        <v>2020</v>
      </c>
      <c r="E3510" t="s">
        <v>469</v>
      </c>
      <c r="F3510" t="s">
        <v>349</v>
      </c>
      <c r="G3510" t="s">
        <v>37</v>
      </c>
      <c r="H3510" t="s">
        <v>424</v>
      </c>
      <c r="I3510">
        <v>0</v>
      </c>
      <c r="J3510">
        <v>0</v>
      </c>
      <c r="K3510">
        <v>0</v>
      </c>
      <c r="L3510" s="8">
        <v>7947</v>
      </c>
      <c r="M3510" s="8">
        <v>7947</v>
      </c>
    </row>
    <row r="3511" spans="1:13" x14ac:dyDescent="0.25">
      <c r="A3511">
        <v>0</v>
      </c>
      <c r="B3511" s="40">
        <f t="shared" si="142"/>
        <v>43922</v>
      </c>
      <c r="C3511">
        <v>4</v>
      </c>
      <c r="D3511">
        <f t="shared" si="143"/>
        <v>2020</v>
      </c>
      <c r="E3511" t="s">
        <v>469</v>
      </c>
      <c r="F3511" t="s">
        <v>426</v>
      </c>
      <c r="G3511" t="s">
        <v>37</v>
      </c>
      <c r="H3511" t="s">
        <v>423</v>
      </c>
      <c r="I3511">
        <v>8</v>
      </c>
      <c r="J3511">
        <v>6</v>
      </c>
      <c r="K3511">
        <v>14</v>
      </c>
      <c r="L3511" s="8">
        <v>9577</v>
      </c>
      <c r="M3511" s="8">
        <v>9591</v>
      </c>
    </row>
    <row r="3512" spans="1:13" x14ac:dyDescent="0.25">
      <c r="A3512">
        <v>0</v>
      </c>
      <c r="B3512" s="40">
        <f t="shared" si="142"/>
        <v>43922</v>
      </c>
      <c r="C3512">
        <v>4</v>
      </c>
      <c r="D3512">
        <f t="shared" si="143"/>
        <v>2020</v>
      </c>
      <c r="E3512" t="s">
        <v>469</v>
      </c>
      <c r="F3512" t="s">
        <v>426</v>
      </c>
      <c r="G3512" t="s">
        <v>37</v>
      </c>
      <c r="H3512" t="s">
        <v>424</v>
      </c>
      <c r="I3512">
        <v>0</v>
      </c>
      <c r="J3512">
        <v>0</v>
      </c>
      <c r="K3512">
        <v>0</v>
      </c>
      <c r="L3512" s="8">
        <v>5939</v>
      </c>
      <c r="M3512" s="8">
        <v>5939</v>
      </c>
    </row>
    <row r="3513" spans="1:13" x14ac:dyDescent="0.25">
      <c r="A3513">
        <v>0</v>
      </c>
      <c r="B3513" s="40">
        <f t="shared" si="142"/>
        <v>43922</v>
      </c>
      <c r="C3513">
        <v>4</v>
      </c>
      <c r="D3513">
        <f t="shared" si="143"/>
        <v>2020</v>
      </c>
      <c r="E3513" t="s">
        <v>469</v>
      </c>
      <c r="F3513" t="s">
        <v>350</v>
      </c>
      <c r="G3513" t="s">
        <v>37</v>
      </c>
      <c r="H3513" t="s">
        <v>423</v>
      </c>
      <c r="I3513" s="8">
        <v>2826</v>
      </c>
      <c r="J3513" s="8">
        <v>1808</v>
      </c>
      <c r="K3513" s="8">
        <v>4634</v>
      </c>
      <c r="L3513" s="8">
        <v>565324</v>
      </c>
      <c r="M3513" s="8">
        <v>569958</v>
      </c>
    </row>
    <row r="3514" spans="1:13" x14ac:dyDescent="0.25">
      <c r="A3514">
        <v>0</v>
      </c>
      <c r="B3514" s="40">
        <f t="shared" si="142"/>
        <v>43922</v>
      </c>
      <c r="C3514">
        <v>4</v>
      </c>
      <c r="D3514">
        <f t="shared" si="143"/>
        <v>2020</v>
      </c>
      <c r="E3514" t="s">
        <v>469</v>
      </c>
      <c r="F3514" t="s">
        <v>350</v>
      </c>
      <c r="G3514" t="s">
        <v>37</v>
      </c>
      <c r="H3514" t="s">
        <v>424</v>
      </c>
      <c r="I3514">
        <v>0</v>
      </c>
      <c r="J3514">
        <v>0</v>
      </c>
      <c r="K3514">
        <v>0</v>
      </c>
      <c r="L3514" s="8">
        <v>146774</v>
      </c>
      <c r="M3514" s="8">
        <v>146774</v>
      </c>
    </row>
    <row r="3515" spans="1:13" x14ac:dyDescent="0.25">
      <c r="A3515">
        <v>0</v>
      </c>
      <c r="B3515" s="40">
        <f t="shared" si="142"/>
        <v>43922</v>
      </c>
      <c r="C3515">
        <v>4</v>
      </c>
      <c r="D3515">
        <f t="shared" si="143"/>
        <v>2020</v>
      </c>
      <c r="E3515" t="s">
        <v>469</v>
      </c>
      <c r="F3515" t="s">
        <v>41</v>
      </c>
      <c r="G3515" t="s">
        <v>37</v>
      </c>
      <c r="H3515" t="s">
        <v>423</v>
      </c>
      <c r="I3515">
        <v>337</v>
      </c>
      <c r="J3515">
        <v>95</v>
      </c>
      <c r="K3515">
        <v>432</v>
      </c>
      <c r="L3515" s="8">
        <v>14381</v>
      </c>
      <c r="M3515" s="8">
        <v>14813</v>
      </c>
    </row>
    <row r="3516" spans="1:13" x14ac:dyDescent="0.25">
      <c r="A3516">
        <v>0</v>
      </c>
      <c r="B3516" s="40">
        <f t="shared" si="142"/>
        <v>43922</v>
      </c>
      <c r="C3516">
        <v>4</v>
      </c>
      <c r="D3516">
        <f t="shared" si="143"/>
        <v>2020</v>
      </c>
      <c r="E3516" t="s">
        <v>469</v>
      </c>
      <c r="F3516" t="s">
        <v>41</v>
      </c>
      <c r="G3516" t="s">
        <v>37</v>
      </c>
      <c r="H3516" t="s">
        <v>424</v>
      </c>
      <c r="I3516">
        <v>0</v>
      </c>
      <c r="J3516">
        <v>0</v>
      </c>
      <c r="K3516">
        <v>0</v>
      </c>
      <c r="L3516" s="8">
        <v>5991</v>
      </c>
      <c r="M3516" s="8">
        <v>5991</v>
      </c>
    </row>
    <row r="3517" spans="1:13" x14ac:dyDescent="0.25">
      <c r="A3517">
        <v>0</v>
      </c>
      <c r="B3517" s="40">
        <f t="shared" si="142"/>
        <v>43922</v>
      </c>
      <c r="C3517">
        <v>4</v>
      </c>
      <c r="D3517">
        <f t="shared" si="143"/>
        <v>2020</v>
      </c>
      <c r="E3517" t="s">
        <v>469</v>
      </c>
      <c r="F3517" t="s">
        <v>351</v>
      </c>
      <c r="G3517" t="s">
        <v>37</v>
      </c>
      <c r="H3517" t="s">
        <v>423</v>
      </c>
      <c r="I3517">
        <v>476</v>
      </c>
      <c r="J3517">
        <v>243</v>
      </c>
      <c r="K3517">
        <v>719</v>
      </c>
      <c r="L3517" s="8">
        <v>93239</v>
      </c>
      <c r="M3517" s="8">
        <v>93958</v>
      </c>
    </row>
    <row r="3518" spans="1:13" x14ac:dyDescent="0.25">
      <c r="A3518">
        <v>0</v>
      </c>
      <c r="B3518" s="40">
        <f t="shared" si="142"/>
        <v>43922</v>
      </c>
      <c r="C3518">
        <v>4</v>
      </c>
      <c r="D3518">
        <f t="shared" si="143"/>
        <v>2020</v>
      </c>
      <c r="E3518" t="s">
        <v>469</v>
      </c>
      <c r="F3518" t="s">
        <v>351</v>
      </c>
      <c r="G3518" t="s">
        <v>37</v>
      </c>
      <c r="H3518" t="s">
        <v>424</v>
      </c>
      <c r="I3518">
        <v>1</v>
      </c>
      <c r="J3518">
        <v>0</v>
      </c>
      <c r="K3518">
        <v>1</v>
      </c>
      <c r="L3518" s="8">
        <v>33516</v>
      </c>
      <c r="M3518" s="8">
        <v>33517</v>
      </c>
    </row>
    <row r="3519" spans="1:13" x14ac:dyDescent="0.25">
      <c r="A3519">
        <v>0</v>
      </c>
      <c r="B3519" s="40">
        <f t="shared" si="142"/>
        <v>43922</v>
      </c>
      <c r="C3519">
        <v>4</v>
      </c>
      <c r="D3519">
        <f t="shared" si="143"/>
        <v>2020</v>
      </c>
      <c r="E3519" t="s">
        <v>469</v>
      </c>
      <c r="F3519" t="s">
        <v>352</v>
      </c>
      <c r="G3519" t="s">
        <v>37</v>
      </c>
      <c r="H3519" t="s">
        <v>423</v>
      </c>
      <c r="I3519">
        <v>36</v>
      </c>
      <c r="J3519">
        <v>22</v>
      </c>
      <c r="K3519">
        <v>58</v>
      </c>
      <c r="L3519" s="8">
        <v>8594</v>
      </c>
      <c r="M3519" s="8">
        <v>8652</v>
      </c>
    </row>
    <row r="3520" spans="1:13" x14ac:dyDescent="0.25">
      <c r="A3520">
        <v>0</v>
      </c>
      <c r="B3520" s="40">
        <f t="shared" si="142"/>
        <v>43922</v>
      </c>
      <c r="C3520">
        <v>4</v>
      </c>
      <c r="D3520">
        <f t="shared" si="143"/>
        <v>2020</v>
      </c>
      <c r="E3520" t="s">
        <v>469</v>
      </c>
      <c r="F3520" t="s">
        <v>352</v>
      </c>
      <c r="G3520" t="s">
        <v>37</v>
      </c>
      <c r="H3520" t="s">
        <v>424</v>
      </c>
      <c r="I3520">
        <v>0</v>
      </c>
      <c r="J3520">
        <v>0</v>
      </c>
      <c r="K3520">
        <v>0</v>
      </c>
      <c r="L3520" s="8">
        <v>4145</v>
      </c>
      <c r="M3520" s="8">
        <v>4145</v>
      </c>
    </row>
    <row r="3521" spans="1:13" x14ac:dyDescent="0.25">
      <c r="A3521">
        <v>0</v>
      </c>
      <c r="B3521" s="40">
        <f t="shared" si="142"/>
        <v>43922</v>
      </c>
      <c r="C3521">
        <v>4</v>
      </c>
      <c r="D3521">
        <f t="shared" si="143"/>
        <v>2020</v>
      </c>
      <c r="E3521" t="s">
        <v>469</v>
      </c>
      <c r="F3521" t="s">
        <v>146</v>
      </c>
      <c r="G3521" t="s">
        <v>37</v>
      </c>
      <c r="H3521" t="s">
        <v>423</v>
      </c>
      <c r="I3521" s="8">
        <v>4861</v>
      </c>
      <c r="J3521" s="8">
        <v>1912</v>
      </c>
      <c r="K3521" s="8">
        <v>6773</v>
      </c>
      <c r="L3521" s="8">
        <v>546251</v>
      </c>
      <c r="M3521" s="8">
        <v>553024</v>
      </c>
    </row>
    <row r="3522" spans="1:13" x14ac:dyDescent="0.25">
      <c r="A3522">
        <v>0</v>
      </c>
      <c r="B3522" s="40">
        <f t="shared" si="142"/>
        <v>43922</v>
      </c>
      <c r="C3522">
        <v>4</v>
      </c>
      <c r="D3522">
        <f t="shared" si="143"/>
        <v>2020</v>
      </c>
      <c r="E3522" t="s">
        <v>469</v>
      </c>
      <c r="F3522" t="s">
        <v>146</v>
      </c>
      <c r="G3522" t="s">
        <v>37</v>
      </c>
      <c r="H3522" t="s">
        <v>424</v>
      </c>
      <c r="I3522">
        <v>0</v>
      </c>
      <c r="J3522">
        <v>0</v>
      </c>
      <c r="K3522">
        <v>0</v>
      </c>
      <c r="L3522" s="8">
        <v>126979</v>
      </c>
      <c r="M3522" s="8">
        <v>126979</v>
      </c>
    </row>
    <row r="3523" spans="1:13" x14ac:dyDescent="0.25">
      <c r="A3523">
        <v>1</v>
      </c>
      <c r="B3523" s="40">
        <f t="shared" si="142"/>
        <v>43922</v>
      </c>
      <c r="C3523">
        <v>4</v>
      </c>
      <c r="D3523">
        <f t="shared" si="143"/>
        <v>2020</v>
      </c>
      <c r="E3523" t="s">
        <v>469</v>
      </c>
      <c r="F3523" t="s">
        <v>42</v>
      </c>
      <c r="G3523" t="s">
        <v>37</v>
      </c>
      <c r="H3523" t="s">
        <v>423</v>
      </c>
      <c r="I3523">
        <v>844</v>
      </c>
      <c r="J3523">
        <v>550</v>
      </c>
      <c r="K3523" s="8">
        <v>1394</v>
      </c>
      <c r="L3523" s="8">
        <v>323896</v>
      </c>
      <c r="M3523" s="8">
        <v>325290</v>
      </c>
    </row>
    <row r="3524" spans="1:13" x14ac:dyDescent="0.25">
      <c r="A3524">
        <v>1</v>
      </c>
      <c r="B3524" s="40">
        <f t="shared" si="142"/>
        <v>43922</v>
      </c>
      <c r="C3524">
        <v>4</v>
      </c>
      <c r="D3524">
        <f t="shared" si="143"/>
        <v>2020</v>
      </c>
      <c r="E3524" t="s">
        <v>469</v>
      </c>
      <c r="F3524" t="s">
        <v>42</v>
      </c>
      <c r="G3524" t="s">
        <v>37</v>
      </c>
      <c r="H3524" t="s">
        <v>424</v>
      </c>
      <c r="I3524">
        <v>1</v>
      </c>
      <c r="J3524">
        <v>0</v>
      </c>
      <c r="K3524">
        <v>1</v>
      </c>
      <c r="L3524" s="8">
        <v>101683</v>
      </c>
      <c r="M3524" s="8">
        <v>101684</v>
      </c>
    </row>
    <row r="3525" spans="1:13" x14ac:dyDescent="0.25">
      <c r="A3525">
        <v>1</v>
      </c>
      <c r="B3525" s="40">
        <f t="shared" si="142"/>
        <v>43922</v>
      </c>
      <c r="C3525">
        <v>4</v>
      </c>
      <c r="D3525">
        <f t="shared" si="143"/>
        <v>2020</v>
      </c>
      <c r="E3525" t="s">
        <v>469</v>
      </c>
      <c r="F3525" t="s">
        <v>353</v>
      </c>
      <c r="G3525" t="s">
        <v>37</v>
      </c>
      <c r="H3525" t="s">
        <v>423</v>
      </c>
      <c r="I3525">
        <v>39</v>
      </c>
      <c r="J3525">
        <v>37</v>
      </c>
      <c r="K3525">
        <v>76</v>
      </c>
      <c r="L3525" s="8">
        <v>31359</v>
      </c>
      <c r="M3525" s="8">
        <v>31435</v>
      </c>
    </row>
    <row r="3526" spans="1:13" x14ac:dyDescent="0.25">
      <c r="A3526">
        <v>1</v>
      </c>
      <c r="B3526" s="40">
        <f t="shared" si="142"/>
        <v>43922</v>
      </c>
      <c r="C3526">
        <v>4</v>
      </c>
      <c r="D3526">
        <f t="shared" si="143"/>
        <v>2020</v>
      </c>
      <c r="E3526" t="s">
        <v>469</v>
      </c>
      <c r="F3526" t="s">
        <v>353</v>
      </c>
      <c r="G3526" t="s">
        <v>37</v>
      </c>
      <c r="H3526" t="s">
        <v>424</v>
      </c>
      <c r="I3526">
        <v>0</v>
      </c>
      <c r="J3526">
        <v>0</v>
      </c>
      <c r="K3526">
        <v>0</v>
      </c>
      <c r="L3526" s="8">
        <v>19247</v>
      </c>
      <c r="M3526" s="8">
        <v>19247</v>
      </c>
    </row>
    <row r="3527" spans="1:13" x14ac:dyDescent="0.25">
      <c r="A3527">
        <v>0</v>
      </c>
      <c r="B3527" s="40">
        <f t="shared" si="142"/>
        <v>43922</v>
      </c>
      <c r="C3527">
        <v>4</v>
      </c>
      <c r="D3527">
        <f t="shared" si="143"/>
        <v>2020</v>
      </c>
      <c r="E3527" t="s">
        <v>469</v>
      </c>
      <c r="F3527" t="s">
        <v>354</v>
      </c>
      <c r="G3527" t="s">
        <v>37</v>
      </c>
      <c r="H3527" t="s">
        <v>423</v>
      </c>
      <c r="I3527" s="8">
        <v>1316</v>
      </c>
      <c r="J3527">
        <v>805</v>
      </c>
      <c r="K3527" s="8">
        <v>2121</v>
      </c>
      <c r="L3527" s="8">
        <v>202017</v>
      </c>
      <c r="M3527" s="8">
        <v>204138</v>
      </c>
    </row>
    <row r="3528" spans="1:13" x14ac:dyDescent="0.25">
      <c r="A3528">
        <v>0</v>
      </c>
      <c r="B3528" s="40">
        <f t="shared" si="142"/>
        <v>43922</v>
      </c>
      <c r="C3528">
        <v>4</v>
      </c>
      <c r="D3528">
        <f t="shared" si="143"/>
        <v>2020</v>
      </c>
      <c r="E3528" t="s">
        <v>469</v>
      </c>
      <c r="F3528" t="s">
        <v>354</v>
      </c>
      <c r="G3528" t="s">
        <v>37</v>
      </c>
      <c r="H3528" t="s">
        <v>424</v>
      </c>
      <c r="I3528">
        <v>0</v>
      </c>
      <c r="J3528">
        <v>0</v>
      </c>
      <c r="K3528">
        <v>0</v>
      </c>
      <c r="L3528" s="8">
        <v>57175</v>
      </c>
      <c r="M3528" s="8">
        <v>57175</v>
      </c>
    </row>
    <row r="3529" spans="1:13" x14ac:dyDescent="0.25">
      <c r="A3529">
        <v>0</v>
      </c>
      <c r="B3529" s="40">
        <f t="shared" si="142"/>
        <v>43922</v>
      </c>
      <c r="C3529">
        <v>4</v>
      </c>
      <c r="D3529">
        <f t="shared" si="143"/>
        <v>2020</v>
      </c>
      <c r="E3529" t="s">
        <v>469</v>
      </c>
      <c r="F3529" t="s">
        <v>355</v>
      </c>
      <c r="G3529" t="s">
        <v>37</v>
      </c>
      <c r="H3529" t="s">
        <v>423</v>
      </c>
      <c r="I3529">
        <v>6</v>
      </c>
      <c r="J3529">
        <v>7</v>
      </c>
      <c r="K3529">
        <v>13</v>
      </c>
      <c r="L3529" s="8">
        <v>3130</v>
      </c>
      <c r="M3529" s="8">
        <v>3143</v>
      </c>
    </row>
    <row r="3530" spans="1:13" x14ac:dyDescent="0.25">
      <c r="A3530">
        <v>0</v>
      </c>
      <c r="B3530" s="40">
        <f t="shared" si="142"/>
        <v>43922</v>
      </c>
      <c r="C3530">
        <v>4</v>
      </c>
      <c r="D3530">
        <f t="shared" si="143"/>
        <v>2020</v>
      </c>
      <c r="E3530" t="s">
        <v>469</v>
      </c>
      <c r="F3530" t="s">
        <v>355</v>
      </c>
      <c r="G3530" t="s">
        <v>37</v>
      </c>
      <c r="H3530" t="s">
        <v>424</v>
      </c>
      <c r="I3530">
        <v>0</v>
      </c>
      <c r="J3530">
        <v>0</v>
      </c>
      <c r="K3530">
        <v>0</v>
      </c>
      <c r="L3530" s="8">
        <v>1801</v>
      </c>
      <c r="M3530" s="8">
        <v>1801</v>
      </c>
    </row>
    <row r="3531" spans="1:13" x14ac:dyDescent="0.25">
      <c r="A3531">
        <v>0</v>
      </c>
      <c r="B3531" s="40">
        <f t="shared" si="142"/>
        <v>43922</v>
      </c>
      <c r="C3531">
        <v>4</v>
      </c>
      <c r="D3531">
        <f t="shared" si="143"/>
        <v>2020</v>
      </c>
      <c r="E3531" t="s">
        <v>469</v>
      </c>
      <c r="F3531" t="s">
        <v>59</v>
      </c>
      <c r="G3531" t="s">
        <v>37</v>
      </c>
      <c r="H3531" t="s">
        <v>423</v>
      </c>
      <c r="I3531">
        <v>93</v>
      </c>
      <c r="J3531">
        <v>62</v>
      </c>
      <c r="K3531">
        <v>155</v>
      </c>
      <c r="L3531" s="8">
        <v>36657</v>
      </c>
      <c r="M3531" s="8">
        <v>36812</v>
      </c>
    </row>
    <row r="3532" spans="1:13" x14ac:dyDescent="0.25">
      <c r="A3532">
        <v>0</v>
      </c>
      <c r="B3532" s="40">
        <f t="shared" si="142"/>
        <v>43922</v>
      </c>
      <c r="C3532">
        <v>4</v>
      </c>
      <c r="D3532">
        <f t="shared" si="143"/>
        <v>2020</v>
      </c>
      <c r="E3532" t="s">
        <v>469</v>
      </c>
      <c r="F3532" t="s">
        <v>59</v>
      </c>
      <c r="G3532" t="s">
        <v>37</v>
      </c>
      <c r="H3532" t="s">
        <v>424</v>
      </c>
      <c r="I3532">
        <v>0</v>
      </c>
      <c r="J3532">
        <v>0</v>
      </c>
      <c r="K3532">
        <v>0</v>
      </c>
      <c r="L3532" s="8">
        <v>14034</v>
      </c>
      <c r="M3532" s="8">
        <v>14034</v>
      </c>
    </row>
    <row r="3533" spans="1:13" x14ac:dyDescent="0.25">
      <c r="A3533">
        <v>0</v>
      </c>
      <c r="B3533" s="40">
        <f t="shared" si="142"/>
        <v>43922</v>
      </c>
      <c r="C3533">
        <v>4</v>
      </c>
      <c r="D3533">
        <f t="shared" si="143"/>
        <v>2020</v>
      </c>
      <c r="E3533" t="s">
        <v>469</v>
      </c>
      <c r="F3533" t="s">
        <v>356</v>
      </c>
      <c r="G3533" t="s">
        <v>37</v>
      </c>
      <c r="H3533" t="s">
        <v>423</v>
      </c>
      <c r="I3533" s="8">
        <v>1192</v>
      </c>
      <c r="J3533">
        <v>535</v>
      </c>
      <c r="K3533" s="8">
        <v>1727</v>
      </c>
      <c r="L3533" s="8">
        <v>151972</v>
      </c>
      <c r="M3533" s="8">
        <v>153699</v>
      </c>
    </row>
    <row r="3534" spans="1:13" x14ac:dyDescent="0.25">
      <c r="A3534">
        <v>0</v>
      </c>
      <c r="B3534" s="40">
        <f t="shared" si="142"/>
        <v>43922</v>
      </c>
      <c r="C3534">
        <v>4</v>
      </c>
      <c r="D3534">
        <f t="shared" si="143"/>
        <v>2020</v>
      </c>
      <c r="E3534" t="s">
        <v>469</v>
      </c>
      <c r="F3534" t="s">
        <v>356</v>
      </c>
      <c r="G3534" t="s">
        <v>37</v>
      </c>
      <c r="H3534" t="s">
        <v>424</v>
      </c>
      <c r="I3534">
        <v>3</v>
      </c>
      <c r="J3534">
        <v>0</v>
      </c>
      <c r="K3534">
        <v>3</v>
      </c>
      <c r="L3534" s="8">
        <v>44159</v>
      </c>
      <c r="M3534" s="8">
        <v>44162</v>
      </c>
    </row>
    <row r="3535" spans="1:13" x14ac:dyDescent="0.25">
      <c r="A3535">
        <v>1</v>
      </c>
      <c r="B3535" s="40">
        <f t="shared" si="142"/>
        <v>43922</v>
      </c>
      <c r="C3535">
        <v>4</v>
      </c>
      <c r="D3535">
        <f t="shared" si="143"/>
        <v>2020</v>
      </c>
      <c r="E3535" t="s">
        <v>469</v>
      </c>
      <c r="F3535" t="s">
        <v>357</v>
      </c>
      <c r="G3535" t="s">
        <v>37</v>
      </c>
      <c r="H3535" t="s">
        <v>423</v>
      </c>
      <c r="I3535">
        <v>50</v>
      </c>
      <c r="J3535">
        <v>49</v>
      </c>
      <c r="K3535">
        <v>99</v>
      </c>
      <c r="L3535" s="8">
        <v>22549</v>
      </c>
      <c r="M3535" s="8">
        <v>22648</v>
      </c>
    </row>
    <row r="3536" spans="1:13" x14ac:dyDescent="0.25">
      <c r="A3536">
        <v>1</v>
      </c>
      <c r="B3536" s="40">
        <f t="shared" si="142"/>
        <v>43922</v>
      </c>
      <c r="C3536">
        <v>4</v>
      </c>
      <c r="D3536">
        <f t="shared" si="143"/>
        <v>2020</v>
      </c>
      <c r="E3536" t="s">
        <v>469</v>
      </c>
      <c r="F3536" t="s">
        <v>357</v>
      </c>
      <c r="G3536" t="s">
        <v>37</v>
      </c>
      <c r="H3536" t="s">
        <v>424</v>
      </c>
      <c r="I3536">
        <v>0</v>
      </c>
      <c r="J3536">
        <v>0</v>
      </c>
      <c r="K3536">
        <v>0</v>
      </c>
      <c r="L3536" s="8">
        <v>8671</v>
      </c>
      <c r="M3536" s="8">
        <v>8671</v>
      </c>
    </row>
    <row r="3537" spans="1:13" x14ac:dyDescent="0.25">
      <c r="A3537">
        <v>0</v>
      </c>
      <c r="B3537" s="40">
        <f t="shared" si="142"/>
        <v>43922</v>
      </c>
      <c r="C3537">
        <v>4</v>
      </c>
      <c r="D3537">
        <f t="shared" si="143"/>
        <v>2020</v>
      </c>
      <c r="E3537" t="s">
        <v>469</v>
      </c>
      <c r="F3537" t="s">
        <v>56</v>
      </c>
      <c r="G3537" t="s">
        <v>37</v>
      </c>
      <c r="H3537" t="s">
        <v>423</v>
      </c>
      <c r="I3537">
        <v>168</v>
      </c>
      <c r="J3537">
        <v>125</v>
      </c>
      <c r="K3537">
        <v>293</v>
      </c>
      <c r="L3537" s="8">
        <v>169482</v>
      </c>
      <c r="M3537" s="8">
        <v>169775</v>
      </c>
    </row>
    <row r="3538" spans="1:13" x14ac:dyDescent="0.25">
      <c r="A3538">
        <v>0</v>
      </c>
      <c r="B3538" s="40">
        <f t="shared" si="142"/>
        <v>43922</v>
      </c>
      <c r="C3538">
        <v>4</v>
      </c>
      <c r="D3538">
        <f t="shared" si="143"/>
        <v>2020</v>
      </c>
      <c r="E3538" t="s">
        <v>469</v>
      </c>
      <c r="F3538" t="s">
        <v>56</v>
      </c>
      <c r="G3538" t="s">
        <v>37</v>
      </c>
      <c r="H3538" t="s">
        <v>424</v>
      </c>
      <c r="I3538">
        <v>0</v>
      </c>
      <c r="J3538">
        <v>0</v>
      </c>
      <c r="K3538">
        <v>0</v>
      </c>
      <c r="L3538" s="8">
        <v>61987</v>
      </c>
      <c r="M3538" s="8">
        <v>61987</v>
      </c>
    </row>
    <row r="3539" spans="1:13" x14ac:dyDescent="0.25">
      <c r="A3539">
        <v>0</v>
      </c>
      <c r="B3539" s="40">
        <f t="shared" si="142"/>
        <v>44075</v>
      </c>
      <c r="C3539">
        <v>9</v>
      </c>
      <c r="D3539">
        <f t="shared" si="143"/>
        <v>2020</v>
      </c>
      <c r="E3539" t="s">
        <v>470</v>
      </c>
      <c r="F3539" t="s">
        <v>422</v>
      </c>
      <c r="G3539" t="s">
        <v>37</v>
      </c>
      <c r="H3539" t="s">
        <v>423</v>
      </c>
      <c r="I3539">
        <v>0</v>
      </c>
      <c r="J3539">
        <v>0</v>
      </c>
      <c r="K3539">
        <v>0</v>
      </c>
      <c r="L3539">
        <v>1</v>
      </c>
      <c r="M3539">
        <v>1</v>
      </c>
    </row>
    <row r="3540" spans="1:13" x14ac:dyDescent="0.25">
      <c r="A3540">
        <v>1</v>
      </c>
      <c r="B3540" s="40">
        <f t="shared" si="142"/>
        <v>44075</v>
      </c>
      <c r="C3540">
        <v>9</v>
      </c>
      <c r="D3540">
        <f t="shared" si="143"/>
        <v>2020</v>
      </c>
      <c r="E3540" t="s">
        <v>470</v>
      </c>
      <c r="F3540" t="s">
        <v>331</v>
      </c>
      <c r="G3540" t="s">
        <v>37</v>
      </c>
      <c r="H3540" t="s">
        <v>423</v>
      </c>
      <c r="I3540">
        <v>10</v>
      </c>
      <c r="J3540">
        <v>7</v>
      </c>
      <c r="K3540">
        <v>17</v>
      </c>
      <c r="L3540" s="8">
        <v>13152</v>
      </c>
      <c r="M3540" s="8">
        <v>13169</v>
      </c>
    </row>
    <row r="3541" spans="1:13" x14ac:dyDescent="0.25">
      <c r="A3541">
        <v>1</v>
      </c>
      <c r="B3541" s="40">
        <f t="shared" si="142"/>
        <v>44075</v>
      </c>
      <c r="C3541">
        <v>9</v>
      </c>
      <c r="D3541">
        <f t="shared" si="143"/>
        <v>2020</v>
      </c>
      <c r="E3541" t="s">
        <v>470</v>
      </c>
      <c r="F3541" t="s">
        <v>331</v>
      </c>
      <c r="G3541" t="s">
        <v>37</v>
      </c>
      <c r="H3541" t="s">
        <v>424</v>
      </c>
      <c r="I3541">
        <v>0</v>
      </c>
      <c r="J3541">
        <v>0</v>
      </c>
      <c r="K3541">
        <v>0</v>
      </c>
      <c r="L3541" s="8">
        <v>5450</v>
      </c>
      <c r="M3541" s="8">
        <v>5450</v>
      </c>
    </row>
    <row r="3542" spans="1:13" x14ac:dyDescent="0.25">
      <c r="A3542">
        <v>1</v>
      </c>
      <c r="B3542" s="40">
        <f t="shared" si="142"/>
        <v>44075</v>
      </c>
      <c r="C3542">
        <v>9</v>
      </c>
      <c r="D3542">
        <f t="shared" si="143"/>
        <v>2020</v>
      </c>
      <c r="E3542" t="s">
        <v>470</v>
      </c>
      <c r="F3542" t="s">
        <v>332</v>
      </c>
      <c r="G3542" t="s">
        <v>37</v>
      </c>
      <c r="H3542" t="s">
        <v>423</v>
      </c>
      <c r="I3542">
        <v>17</v>
      </c>
      <c r="J3542">
        <v>15</v>
      </c>
      <c r="K3542">
        <v>32</v>
      </c>
      <c r="L3542" s="8">
        <v>12687</v>
      </c>
      <c r="M3542" s="8">
        <v>12719</v>
      </c>
    </row>
    <row r="3543" spans="1:13" x14ac:dyDescent="0.25">
      <c r="A3543">
        <v>1</v>
      </c>
      <c r="B3543" s="40">
        <f t="shared" si="142"/>
        <v>44075</v>
      </c>
      <c r="C3543">
        <v>9</v>
      </c>
      <c r="D3543">
        <f t="shared" si="143"/>
        <v>2020</v>
      </c>
      <c r="E3543" t="s">
        <v>470</v>
      </c>
      <c r="F3543" t="s">
        <v>332</v>
      </c>
      <c r="G3543" t="s">
        <v>37</v>
      </c>
      <c r="H3543" t="s">
        <v>424</v>
      </c>
      <c r="I3543">
        <v>0</v>
      </c>
      <c r="J3543">
        <v>0</v>
      </c>
      <c r="K3543">
        <v>0</v>
      </c>
      <c r="L3543" s="8">
        <v>6853</v>
      </c>
      <c r="M3543" s="8">
        <v>6853</v>
      </c>
    </row>
    <row r="3544" spans="1:13" x14ac:dyDescent="0.25">
      <c r="A3544">
        <v>0</v>
      </c>
      <c r="B3544" s="40">
        <f t="shared" si="142"/>
        <v>44075</v>
      </c>
      <c r="C3544">
        <v>9</v>
      </c>
      <c r="D3544">
        <f t="shared" si="143"/>
        <v>2020</v>
      </c>
      <c r="E3544" t="s">
        <v>470</v>
      </c>
      <c r="F3544" t="s">
        <v>333</v>
      </c>
      <c r="G3544" t="s">
        <v>37</v>
      </c>
      <c r="H3544" t="s">
        <v>423</v>
      </c>
      <c r="I3544">
        <v>419</v>
      </c>
      <c r="J3544">
        <v>328</v>
      </c>
      <c r="K3544">
        <v>747</v>
      </c>
      <c r="L3544" s="8">
        <v>136810</v>
      </c>
      <c r="M3544" s="8">
        <v>137557</v>
      </c>
    </row>
    <row r="3545" spans="1:13" x14ac:dyDescent="0.25">
      <c r="A3545">
        <v>0</v>
      </c>
      <c r="B3545" s="40">
        <f t="shared" si="142"/>
        <v>44075</v>
      </c>
      <c r="C3545">
        <v>9</v>
      </c>
      <c r="D3545">
        <f t="shared" si="143"/>
        <v>2020</v>
      </c>
      <c r="E3545" t="s">
        <v>470</v>
      </c>
      <c r="F3545" t="s">
        <v>333</v>
      </c>
      <c r="G3545" t="s">
        <v>37</v>
      </c>
      <c r="H3545" t="s">
        <v>424</v>
      </c>
      <c r="I3545">
        <v>0</v>
      </c>
      <c r="J3545">
        <v>0</v>
      </c>
      <c r="K3545">
        <v>0</v>
      </c>
      <c r="L3545" s="8">
        <v>43939</v>
      </c>
      <c r="M3545" s="8">
        <v>43939</v>
      </c>
    </row>
    <row r="3546" spans="1:13" x14ac:dyDescent="0.25">
      <c r="A3546">
        <v>0</v>
      </c>
      <c r="B3546" s="40">
        <f t="shared" si="142"/>
        <v>44075</v>
      </c>
      <c r="C3546">
        <v>9</v>
      </c>
      <c r="D3546">
        <f t="shared" si="143"/>
        <v>2020</v>
      </c>
      <c r="E3546" t="s">
        <v>470</v>
      </c>
      <c r="F3546" t="s">
        <v>119</v>
      </c>
      <c r="G3546" t="s">
        <v>37</v>
      </c>
      <c r="H3546" t="s">
        <v>423</v>
      </c>
      <c r="I3546">
        <v>277</v>
      </c>
      <c r="J3546">
        <v>89</v>
      </c>
      <c r="K3546">
        <v>366</v>
      </c>
      <c r="L3546" s="8">
        <v>55445</v>
      </c>
      <c r="M3546" s="8">
        <v>55811</v>
      </c>
    </row>
    <row r="3547" spans="1:13" x14ac:dyDescent="0.25">
      <c r="A3547">
        <v>0</v>
      </c>
      <c r="B3547" s="40">
        <f t="shared" si="142"/>
        <v>44075</v>
      </c>
      <c r="C3547">
        <v>9</v>
      </c>
      <c r="D3547">
        <f t="shared" si="143"/>
        <v>2020</v>
      </c>
      <c r="E3547" t="s">
        <v>470</v>
      </c>
      <c r="F3547" t="s">
        <v>119</v>
      </c>
      <c r="G3547" t="s">
        <v>37</v>
      </c>
      <c r="H3547" t="s">
        <v>424</v>
      </c>
      <c r="I3547">
        <v>0</v>
      </c>
      <c r="J3547">
        <v>0</v>
      </c>
      <c r="K3547">
        <v>0</v>
      </c>
      <c r="L3547" s="8">
        <v>23208</v>
      </c>
      <c r="M3547" s="8">
        <v>23208</v>
      </c>
    </row>
    <row r="3548" spans="1:13" x14ac:dyDescent="0.25">
      <c r="A3548">
        <v>0</v>
      </c>
      <c r="B3548" s="40">
        <f t="shared" ref="B3548:B3611" si="144">DATE(D3548,C3548,1)</f>
        <v>44075</v>
      </c>
      <c r="C3548">
        <v>9</v>
      </c>
      <c r="D3548">
        <f t="shared" ref="D3548:D3611" si="145">VALUE(RIGHT(E3548,4))</f>
        <v>2020</v>
      </c>
      <c r="E3548" t="s">
        <v>470</v>
      </c>
      <c r="F3548" t="s">
        <v>334</v>
      </c>
      <c r="G3548" t="s">
        <v>37</v>
      </c>
      <c r="H3548" t="s">
        <v>423</v>
      </c>
      <c r="I3548">
        <v>270</v>
      </c>
      <c r="J3548">
        <v>176</v>
      </c>
      <c r="K3548">
        <v>446</v>
      </c>
      <c r="L3548" s="8">
        <v>50996</v>
      </c>
      <c r="M3548" s="8">
        <v>51442</v>
      </c>
    </row>
    <row r="3549" spans="1:13" x14ac:dyDescent="0.25">
      <c r="A3549">
        <v>0</v>
      </c>
      <c r="B3549" s="40">
        <f t="shared" si="144"/>
        <v>44075</v>
      </c>
      <c r="C3549">
        <v>9</v>
      </c>
      <c r="D3549">
        <f t="shared" si="145"/>
        <v>2020</v>
      </c>
      <c r="E3549" t="s">
        <v>470</v>
      </c>
      <c r="F3549" t="s">
        <v>334</v>
      </c>
      <c r="G3549" t="s">
        <v>37</v>
      </c>
      <c r="H3549" t="s">
        <v>424</v>
      </c>
      <c r="I3549">
        <v>1</v>
      </c>
      <c r="J3549">
        <v>0</v>
      </c>
      <c r="K3549">
        <v>1</v>
      </c>
      <c r="L3549" s="8">
        <v>22237</v>
      </c>
      <c r="M3549" s="8">
        <v>22238</v>
      </c>
    </row>
    <row r="3550" spans="1:13" x14ac:dyDescent="0.25">
      <c r="A3550">
        <v>0</v>
      </c>
      <c r="B3550" s="40">
        <f t="shared" si="144"/>
        <v>44075</v>
      </c>
      <c r="C3550">
        <v>9</v>
      </c>
      <c r="D3550">
        <f t="shared" si="145"/>
        <v>2020</v>
      </c>
      <c r="E3550" t="s">
        <v>470</v>
      </c>
      <c r="F3550" t="s">
        <v>335</v>
      </c>
      <c r="G3550" t="s">
        <v>37</v>
      </c>
      <c r="H3550" t="s">
        <v>423</v>
      </c>
      <c r="I3550" s="8">
        <v>2312</v>
      </c>
      <c r="J3550" s="8">
        <v>1123</v>
      </c>
      <c r="K3550" s="8">
        <v>3435</v>
      </c>
      <c r="L3550" s="8">
        <v>323246</v>
      </c>
      <c r="M3550" s="8">
        <v>326681</v>
      </c>
    </row>
    <row r="3551" spans="1:13" x14ac:dyDescent="0.25">
      <c r="A3551">
        <v>0</v>
      </c>
      <c r="B3551" s="40">
        <f t="shared" si="144"/>
        <v>44075</v>
      </c>
      <c r="C3551">
        <v>9</v>
      </c>
      <c r="D3551">
        <f t="shared" si="145"/>
        <v>2020</v>
      </c>
      <c r="E3551" t="s">
        <v>470</v>
      </c>
      <c r="F3551" t="s">
        <v>335</v>
      </c>
      <c r="G3551" t="s">
        <v>37</v>
      </c>
      <c r="H3551" t="s">
        <v>424</v>
      </c>
      <c r="I3551">
        <v>0</v>
      </c>
      <c r="J3551">
        <v>0</v>
      </c>
      <c r="K3551">
        <v>0</v>
      </c>
      <c r="L3551" s="8">
        <v>84234</v>
      </c>
      <c r="M3551" s="8">
        <v>84234</v>
      </c>
    </row>
    <row r="3552" spans="1:13" x14ac:dyDescent="0.25">
      <c r="A3552">
        <v>0</v>
      </c>
      <c r="B3552" s="40">
        <f t="shared" si="144"/>
        <v>44075</v>
      </c>
      <c r="C3552">
        <v>9</v>
      </c>
      <c r="D3552">
        <f t="shared" si="145"/>
        <v>2020</v>
      </c>
      <c r="E3552" t="s">
        <v>470</v>
      </c>
      <c r="F3552" t="s">
        <v>44</v>
      </c>
      <c r="G3552" t="s">
        <v>37</v>
      </c>
      <c r="H3552" t="s">
        <v>423</v>
      </c>
      <c r="I3552">
        <v>5</v>
      </c>
      <c r="J3552">
        <v>3</v>
      </c>
      <c r="K3552">
        <v>8</v>
      </c>
      <c r="L3552" s="8">
        <v>2481</v>
      </c>
      <c r="M3552" s="8">
        <v>2489</v>
      </c>
    </row>
    <row r="3553" spans="1:13" x14ac:dyDescent="0.25">
      <c r="A3553">
        <v>0</v>
      </c>
      <c r="B3553" s="40">
        <f t="shared" si="144"/>
        <v>44075</v>
      </c>
      <c r="C3553">
        <v>9</v>
      </c>
      <c r="D3553">
        <f t="shared" si="145"/>
        <v>2020</v>
      </c>
      <c r="E3553" t="s">
        <v>470</v>
      </c>
      <c r="F3553" t="s">
        <v>44</v>
      </c>
      <c r="G3553" t="s">
        <v>37</v>
      </c>
      <c r="H3553" t="s">
        <v>424</v>
      </c>
      <c r="I3553">
        <v>0</v>
      </c>
      <c r="J3553">
        <v>0</v>
      </c>
      <c r="K3553">
        <v>0</v>
      </c>
      <c r="L3553" s="8">
        <v>1579</v>
      </c>
      <c r="M3553" s="8">
        <v>1579</v>
      </c>
    </row>
    <row r="3554" spans="1:13" x14ac:dyDescent="0.25">
      <c r="A3554">
        <v>0</v>
      </c>
      <c r="B3554" s="40">
        <f t="shared" si="144"/>
        <v>44075</v>
      </c>
      <c r="C3554">
        <v>9</v>
      </c>
      <c r="D3554">
        <f t="shared" si="145"/>
        <v>2020</v>
      </c>
      <c r="E3554" t="s">
        <v>470</v>
      </c>
      <c r="F3554" t="s">
        <v>336</v>
      </c>
      <c r="G3554" t="s">
        <v>37</v>
      </c>
      <c r="H3554" t="s">
        <v>423</v>
      </c>
      <c r="I3554">
        <v>167</v>
      </c>
      <c r="J3554">
        <v>132</v>
      </c>
      <c r="K3554">
        <v>299</v>
      </c>
      <c r="L3554" s="8">
        <v>73389</v>
      </c>
      <c r="M3554" s="8">
        <v>73688</v>
      </c>
    </row>
    <row r="3555" spans="1:13" x14ac:dyDescent="0.25">
      <c r="A3555">
        <v>0</v>
      </c>
      <c r="B3555" s="40">
        <f t="shared" si="144"/>
        <v>44075</v>
      </c>
      <c r="C3555">
        <v>9</v>
      </c>
      <c r="D3555">
        <f t="shared" si="145"/>
        <v>2020</v>
      </c>
      <c r="E3555" t="s">
        <v>470</v>
      </c>
      <c r="F3555" t="s">
        <v>336</v>
      </c>
      <c r="G3555" t="s">
        <v>37</v>
      </c>
      <c r="H3555" t="s">
        <v>424</v>
      </c>
      <c r="I3555">
        <v>0</v>
      </c>
      <c r="J3555">
        <v>0</v>
      </c>
      <c r="K3555">
        <v>0</v>
      </c>
      <c r="L3555" s="8">
        <v>29583</v>
      </c>
      <c r="M3555" s="8">
        <v>29583</v>
      </c>
    </row>
    <row r="3556" spans="1:13" x14ac:dyDescent="0.25">
      <c r="A3556">
        <v>0</v>
      </c>
      <c r="B3556" s="40">
        <f t="shared" si="144"/>
        <v>44075</v>
      </c>
      <c r="C3556">
        <v>9</v>
      </c>
      <c r="D3556">
        <f t="shared" si="145"/>
        <v>2020</v>
      </c>
      <c r="E3556" t="s">
        <v>470</v>
      </c>
      <c r="F3556" t="s">
        <v>125</v>
      </c>
      <c r="G3556" t="s">
        <v>37</v>
      </c>
      <c r="H3556" t="s">
        <v>423</v>
      </c>
      <c r="I3556">
        <v>80</v>
      </c>
      <c r="J3556">
        <v>45</v>
      </c>
      <c r="K3556">
        <v>125</v>
      </c>
      <c r="L3556" s="8">
        <v>28608</v>
      </c>
      <c r="M3556" s="8">
        <v>28733</v>
      </c>
    </row>
    <row r="3557" spans="1:13" x14ac:dyDescent="0.25">
      <c r="A3557">
        <v>0</v>
      </c>
      <c r="B3557" s="40">
        <f t="shared" si="144"/>
        <v>44075</v>
      </c>
      <c r="C3557">
        <v>9</v>
      </c>
      <c r="D3557">
        <f t="shared" si="145"/>
        <v>2020</v>
      </c>
      <c r="E3557" t="s">
        <v>470</v>
      </c>
      <c r="F3557" t="s">
        <v>125</v>
      </c>
      <c r="G3557" t="s">
        <v>37</v>
      </c>
      <c r="H3557" t="s">
        <v>424</v>
      </c>
      <c r="I3557">
        <v>0</v>
      </c>
      <c r="J3557">
        <v>0</v>
      </c>
      <c r="K3557">
        <v>0</v>
      </c>
      <c r="L3557" s="8">
        <v>12660</v>
      </c>
      <c r="M3557" s="8">
        <v>12660</v>
      </c>
    </row>
    <row r="3558" spans="1:13" x14ac:dyDescent="0.25">
      <c r="A3558">
        <v>1</v>
      </c>
      <c r="B3558" s="40">
        <f t="shared" si="144"/>
        <v>44075</v>
      </c>
      <c r="C3558">
        <v>9</v>
      </c>
      <c r="D3558">
        <f t="shared" si="145"/>
        <v>2020</v>
      </c>
      <c r="E3558" t="s">
        <v>470</v>
      </c>
      <c r="F3558" t="s">
        <v>337</v>
      </c>
      <c r="G3558" t="s">
        <v>37</v>
      </c>
      <c r="H3558" t="s">
        <v>423</v>
      </c>
      <c r="I3558">
        <v>8</v>
      </c>
      <c r="J3558">
        <v>3</v>
      </c>
      <c r="K3558">
        <v>11</v>
      </c>
      <c r="L3558" s="8">
        <v>4470</v>
      </c>
      <c r="M3558" s="8">
        <v>4481</v>
      </c>
    </row>
    <row r="3559" spans="1:13" x14ac:dyDescent="0.25">
      <c r="A3559">
        <v>1</v>
      </c>
      <c r="B3559" s="40">
        <f t="shared" si="144"/>
        <v>44075</v>
      </c>
      <c r="C3559">
        <v>9</v>
      </c>
      <c r="D3559">
        <f t="shared" si="145"/>
        <v>2020</v>
      </c>
      <c r="E3559" t="s">
        <v>470</v>
      </c>
      <c r="F3559" t="s">
        <v>337</v>
      </c>
      <c r="G3559" t="s">
        <v>37</v>
      </c>
      <c r="H3559" t="s">
        <v>424</v>
      </c>
      <c r="I3559">
        <v>0</v>
      </c>
      <c r="J3559">
        <v>0</v>
      </c>
      <c r="K3559">
        <v>0</v>
      </c>
      <c r="L3559" s="8">
        <v>3686</v>
      </c>
      <c r="M3559" s="8">
        <v>3686</v>
      </c>
    </row>
    <row r="3560" spans="1:13" x14ac:dyDescent="0.25">
      <c r="A3560">
        <v>0</v>
      </c>
      <c r="B3560" s="40">
        <f t="shared" si="144"/>
        <v>44075</v>
      </c>
      <c r="C3560">
        <v>9</v>
      </c>
      <c r="D3560">
        <f t="shared" si="145"/>
        <v>2020</v>
      </c>
      <c r="E3560" t="s">
        <v>470</v>
      </c>
      <c r="F3560" t="s">
        <v>105</v>
      </c>
      <c r="G3560" t="s">
        <v>37</v>
      </c>
      <c r="H3560" t="s">
        <v>423</v>
      </c>
      <c r="I3560">
        <v>78</v>
      </c>
      <c r="J3560">
        <v>79</v>
      </c>
      <c r="K3560">
        <v>157</v>
      </c>
      <c r="L3560" s="8">
        <v>61953</v>
      </c>
      <c r="M3560" s="8">
        <v>62110</v>
      </c>
    </row>
    <row r="3561" spans="1:13" x14ac:dyDescent="0.25">
      <c r="A3561">
        <v>0</v>
      </c>
      <c r="B3561" s="40">
        <f t="shared" si="144"/>
        <v>44075</v>
      </c>
      <c r="C3561">
        <v>9</v>
      </c>
      <c r="D3561">
        <f t="shared" si="145"/>
        <v>2020</v>
      </c>
      <c r="E3561" t="s">
        <v>470</v>
      </c>
      <c r="F3561" t="s">
        <v>105</v>
      </c>
      <c r="G3561" t="s">
        <v>37</v>
      </c>
      <c r="H3561" t="s">
        <v>424</v>
      </c>
      <c r="I3561">
        <v>0</v>
      </c>
      <c r="J3561">
        <v>0</v>
      </c>
      <c r="K3561">
        <v>0</v>
      </c>
      <c r="L3561" s="8">
        <v>20716</v>
      </c>
      <c r="M3561" s="8">
        <v>20716</v>
      </c>
    </row>
    <row r="3562" spans="1:13" x14ac:dyDescent="0.25">
      <c r="A3562">
        <v>0</v>
      </c>
      <c r="B3562" s="40">
        <f t="shared" si="144"/>
        <v>44075</v>
      </c>
      <c r="C3562">
        <v>9</v>
      </c>
      <c r="D3562">
        <f t="shared" si="145"/>
        <v>2020</v>
      </c>
      <c r="E3562" t="s">
        <v>470</v>
      </c>
      <c r="F3562" t="s">
        <v>338</v>
      </c>
      <c r="G3562" t="s">
        <v>37</v>
      </c>
      <c r="H3562" t="s">
        <v>423</v>
      </c>
      <c r="I3562">
        <v>0</v>
      </c>
      <c r="J3562">
        <v>1</v>
      </c>
      <c r="K3562">
        <v>1</v>
      </c>
      <c r="L3562" s="8">
        <v>1378</v>
      </c>
      <c r="M3562" s="8">
        <v>1379</v>
      </c>
    </row>
    <row r="3563" spans="1:13" x14ac:dyDescent="0.25">
      <c r="A3563">
        <v>0</v>
      </c>
      <c r="B3563" s="40">
        <f t="shared" si="144"/>
        <v>44075</v>
      </c>
      <c r="C3563">
        <v>9</v>
      </c>
      <c r="D3563">
        <f t="shared" si="145"/>
        <v>2020</v>
      </c>
      <c r="E3563" t="s">
        <v>470</v>
      </c>
      <c r="F3563" t="s">
        <v>338</v>
      </c>
      <c r="G3563" t="s">
        <v>37</v>
      </c>
      <c r="H3563" t="s">
        <v>424</v>
      </c>
      <c r="I3563">
        <v>0</v>
      </c>
      <c r="J3563">
        <v>0</v>
      </c>
      <c r="K3563">
        <v>0</v>
      </c>
      <c r="L3563" s="8">
        <v>1006</v>
      </c>
      <c r="M3563" s="8">
        <v>1006</v>
      </c>
    </row>
    <row r="3564" spans="1:13" x14ac:dyDescent="0.25">
      <c r="A3564">
        <v>0</v>
      </c>
      <c r="B3564" s="40">
        <f t="shared" si="144"/>
        <v>44075</v>
      </c>
      <c r="C3564">
        <v>9</v>
      </c>
      <c r="D3564">
        <f t="shared" si="145"/>
        <v>2020</v>
      </c>
      <c r="E3564" t="s">
        <v>470</v>
      </c>
      <c r="F3564" t="s">
        <v>339</v>
      </c>
      <c r="G3564" t="s">
        <v>37</v>
      </c>
      <c r="H3564" t="s">
        <v>423</v>
      </c>
      <c r="I3564">
        <v>75</v>
      </c>
      <c r="J3564">
        <v>86</v>
      </c>
      <c r="K3564">
        <v>161</v>
      </c>
      <c r="L3564" s="8">
        <v>67233</v>
      </c>
      <c r="M3564" s="8">
        <v>67394</v>
      </c>
    </row>
    <row r="3565" spans="1:13" x14ac:dyDescent="0.25">
      <c r="A3565">
        <v>0</v>
      </c>
      <c r="B3565" s="40">
        <f t="shared" si="144"/>
        <v>44075</v>
      </c>
      <c r="C3565">
        <v>9</v>
      </c>
      <c r="D3565">
        <f t="shared" si="145"/>
        <v>2020</v>
      </c>
      <c r="E3565" t="s">
        <v>470</v>
      </c>
      <c r="F3565" t="s">
        <v>339</v>
      </c>
      <c r="G3565" t="s">
        <v>37</v>
      </c>
      <c r="H3565" t="s">
        <v>424</v>
      </c>
      <c r="I3565">
        <v>0</v>
      </c>
      <c r="J3565">
        <v>0</v>
      </c>
      <c r="K3565">
        <v>0</v>
      </c>
      <c r="L3565" s="8">
        <v>28051</v>
      </c>
      <c r="M3565" s="8">
        <v>28051</v>
      </c>
    </row>
    <row r="3566" spans="1:13" x14ac:dyDescent="0.25">
      <c r="A3566">
        <v>0</v>
      </c>
      <c r="B3566" s="40">
        <f t="shared" si="144"/>
        <v>44075</v>
      </c>
      <c r="C3566">
        <v>9</v>
      </c>
      <c r="D3566">
        <f t="shared" si="145"/>
        <v>2020</v>
      </c>
      <c r="E3566" t="s">
        <v>470</v>
      </c>
      <c r="F3566" t="s">
        <v>425</v>
      </c>
      <c r="G3566" t="s">
        <v>37</v>
      </c>
      <c r="H3566" t="s">
        <v>423</v>
      </c>
      <c r="I3566">
        <v>145</v>
      </c>
      <c r="J3566">
        <v>123</v>
      </c>
      <c r="K3566">
        <v>268</v>
      </c>
      <c r="L3566" s="8">
        <v>49590</v>
      </c>
      <c r="M3566" s="8">
        <v>49858</v>
      </c>
    </row>
    <row r="3567" spans="1:13" x14ac:dyDescent="0.25">
      <c r="A3567">
        <v>0</v>
      </c>
      <c r="B3567" s="40">
        <f t="shared" si="144"/>
        <v>44075</v>
      </c>
      <c r="C3567">
        <v>9</v>
      </c>
      <c r="D3567">
        <f t="shared" si="145"/>
        <v>2020</v>
      </c>
      <c r="E3567" t="s">
        <v>470</v>
      </c>
      <c r="F3567" t="s">
        <v>425</v>
      </c>
      <c r="G3567" t="s">
        <v>37</v>
      </c>
      <c r="H3567" t="s">
        <v>424</v>
      </c>
      <c r="I3567">
        <v>0</v>
      </c>
      <c r="J3567">
        <v>0</v>
      </c>
      <c r="K3567">
        <v>0</v>
      </c>
      <c r="L3567" s="8">
        <v>21493</v>
      </c>
      <c r="M3567" s="8">
        <v>21493</v>
      </c>
    </row>
    <row r="3568" spans="1:13" x14ac:dyDescent="0.25">
      <c r="A3568">
        <v>0</v>
      </c>
      <c r="B3568" s="40">
        <f t="shared" si="144"/>
        <v>44075</v>
      </c>
      <c r="C3568">
        <v>9</v>
      </c>
      <c r="D3568">
        <f t="shared" si="145"/>
        <v>2020</v>
      </c>
      <c r="E3568" t="s">
        <v>470</v>
      </c>
      <c r="F3568" t="s">
        <v>341</v>
      </c>
      <c r="G3568" t="s">
        <v>37</v>
      </c>
      <c r="H3568" t="s">
        <v>423</v>
      </c>
      <c r="I3568">
        <v>485</v>
      </c>
      <c r="J3568">
        <v>294</v>
      </c>
      <c r="K3568">
        <v>779</v>
      </c>
      <c r="L3568" s="8">
        <v>65052</v>
      </c>
      <c r="M3568" s="8">
        <v>65831</v>
      </c>
    </row>
    <row r="3569" spans="1:13" x14ac:dyDescent="0.25">
      <c r="A3569">
        <v>0</v>
      </c>
      <c r="B3569" s="40">
        <f t="shared" si="144"/>
        <v>44075</v>
      </c>
      <c r="C3569">
        <v>9</v>
      </c>
      <c r="D3569">
        <f t="shared" si="145"/>
        <v>2020</v>
      </c>
      <c r="E3569" t="s">
        <v>470</v>
      </c>
      <c r="F3569" t="s">
        <v>341</v>
      </c>
      <c r="G3569" t="s">
        <v>37</v>
      </c>
      <c r="H3569" t="s">
        <v>424</v>
      </c>
      <c r="I3569">
        <v>1</v>
      </c>
      <c r="J3569">
        <v>0</v>
      </c>
      <c r="K3569">
        <v>1</v>
      </c>
      <c r="L3569" s="8">
        <v>21932</v>
      </c>
      <c r="M3569" s="8">
        <v>21933</v>
      </c>
    </row>
    <row r="3570" spans="1:13" x14ac:dyDescent="0.25">
      <c r="A3570">
        <v>0</v>
      </c>
      <c r="B3570" s="40">
        <f t="shared" si="144"/>
        <v>44075</v>
      </c>
      <c r="C3570">
        <v>9</v>
      </c>
      <c r="D3570">
        <f t="shared" si="145"/>
        <v>2020</v>
      </c>
      <c r="E3570" t="s">
        <v>470</v>
      </c>
      <c r="F3570" t="s">
        <v>126</v>
      </c>
      <c r="G3570" t="s">
        <v>37</v>
      </c>
      <c r="H3570" t="s">
        <v>423</v>
      </c>
      <c r="I3570">
        <v>279</v>
      </c>
      <c r="J3570">
        <v>162</v>
      </c>
      <c r="K3570">
        <v>441</v>
      </c>
      <c r="L3570" s="8">
        <v>25273</v>
      </c>
      <c r="M3570" s="8">
        <v>25714</v>
      </c>
    </row>
    <row r="3571" spans="1:13" x14ac:dyDescent="0.25">
      <c r="A3571">
        <v>0</v>
      </c>
      <c r="B3571" s="40">
        <f t="shared" si="144"/>
        <v>44075</v>
      </c>
      <c r="C3571">
        <v>9</v>
      </c>
      <c r="D3571">
        <f t="shared" si="145"/>
        <v>2020</v>
      </c>
      <c r="E3571" t="s">
        <v>470</v>
      </c>
      <c r="F3571" t="s">
        <v>126</v>
      </c>
      <c r="G3571" t="s">
        <v>37</v>
      </c>
      <c r="H3571" t="s">
        <v>424</v>
      </c>
      <c r="I3571">
        <v>0</v>
      </c>
      <c r="J3571">
        <v>0</v>
      </c>
      <c r="K3571">
        <v>0</v>
      </c>
      <c r="L3571" s="8">
        <v>9752</v>
      </c>
      <c r="M3571" s="8">
        <v>9752</v>
      </c>
    </row>
    <row r="3572" spans="1:13" x14ac:dyDescent="0.25">
      <c r="A3572">
        <v>0</v>
      </c>
      <c r="B3572" s="40">
        <f t="shared" si="144"/>
        <v>44075</v>
      </c>
      <c r="C3572">
        <v>9</v>
      </c>
      <c r="D3572">
        <f t="shared" si="145"/>
        <v>2020</v>
      </c>
      <c r="E3572" t="s">
        <v>470</v>
      </c>
      <c r="F3572" t="s">
        <v>342</v>
      </c>
      <c r="G3572" t="s">
        <v>37</v>
      </c>
      <c r="H3572" t="s">
        <v>423</v>
      </c>
      <c r="I3572" s="8">
        <v>26015</v>
      </c>
      <c r="J3572" s="8">
        <v>8016</v>
      </c>
      <c r="K3572" s="8">
        <v>34031</v>
      </c>
      <c r="L3572" s="8">
        <v>1384156</v>
      </c>
      <c r="M3572" s="8">
        <v>1418187</v>
      </c>
    </row>
    <row r="3573" spans="1:13" x14ac:dyDescent="0.25">
      <c r="A3573">
        <v>0</v>
      </c>
      <c r="B3573" s="40">
        <f t="shared" si="144"/>
        <v>44075</v>
      </c>
      <c r="C3573">
        <v>9</v>
      </c>
      <c r="D3573">
        <f t="shared" si="145"/>
        <v>2020</v>
      </c>
      <c r="E3573" t="s">
        <v>470</v>
      </c>
      <c r="F3573" t="s">
        <v>342</v>
      </c>
      <c r="G3573" t="s">
        <v>37</v>
      </c>
      <c r="H3573" t="s">
        <v>424</v>
      </c>
      <c r="I3573">
        <v>5</v>
      </c>
      <c r="J3573">
        <v>1</v>
      </c>
      <c r="K3573">
        <v>6</v>
      </c>
      <c r="L3573" s="8">
        <v>185583</v>
      </c>
      <c r="M3573" s="8">
        <v>185589</v>
      </c>
    </row>
    <row r="3574" spans="1:13" x14ac:dyDescent="0.25">
      <c r="A3574">
        <v>0</v>
      </c>
      <c r="B3574" s="40">
        <f t="shared" si="144"/>
        <v>44075</v>
      </c>
      <c r="C3574">
        <v>9</v>
      </c>
      <c r="D3574">
        <f t="shared" si="145"/>
        <v>2020</v>
      </c>
      <c r="E3574" t="s">
        <v>470</v>
      </c>
      <c r="F3574" t="s">
        <v>343</v>
      </c>
      <c r="G3574" t="s">
        <v>37</v>
      </c>
      <c r="H3574" t="s">
        <v>423</v>
      </c>
      <c r="I3574" s="8">
        <v>1541</v>
      </c>
      <c r="J3574">
        <v>740</v>
      </c>
      <c r="K3574" s="8">
        <v>2281</v>
      </c>
      <c r="L3574" s="8">
        <v>184512</v>
      </c>
      <c r="M3574" s="8">
        <v>186793</v>
      </c>
    </row>
    <row r="3575" spans="1:13" x14ac:dyDescent="0.25">
      <c r="A3575">
        <v>0</v>
      </c>
      <c r="B3575" s="40">
        <f t="shared" si="144"/>
        <v>44075</v>
      </c>
      <c r="C3575">
        <v>9</v>
      </c>
      <c r="D3575">
        <f t="shared" si="145"/>
        <v>2020</v>
      </c>
      <c r="E3575" t="s">
        <v>470</v>
      </c>
      <c r="F3575" t="s">
        <v>343</v>
      </c>
      <c r="G3575" t="s">
        <v>37</v>
      </c>
      <c r="H3575" t="s">
        <v>424</v>
      </c>
      <c r="I3575">
        <v>0</v>
      </c>
      <c r="J3575">
        <v>0</v>
      </c>
      <c r="K3575">
        <v>0</v>
      </c>
      <c r="L3575" s="8">
        <v>55394</v>
      </c>
      <c r="M3575" s="8">
        <v>55394</v>
      </c>
    </row>
    <row r="3576" spans="1:13" x14ac:dyDescent="0.25">
      <c r="A3576">
        <v>0</v>
      </c>
      <c r="B3576" s="40">
        <f t="shared" si="144"/>
        <v>44075</v>
      </c>
      <c r="C3576">
        <v>9</v>
      </c>
      <c r="D3576">
        <f t="shared" si="145"/>
        <v>2020</v>
      </c>
      <c r="E3576" t="s">
        <v>470</v>
      </c>
      <c r="F3576" t="s">
        <v>344</v>
      </c>
      <c r="G3576" t="s">
        <v>37</v>
      </c>
      <c r="H3576" t="s">
        <v>423</v>
      </c>
      <c r="I3576">
        <v>128</v>
      </c>
      <c r="J3576">
        <v>57</v>
      </c>
      <c r="K3576">
        <v>185</v>
      </c>
      <c r="L3576" s="8">
        <v>30589</v>
      </c>
      <c r="M3576" s="8">
        <v>30774</v>
      </c>
    </row>
    <row r="3577" spans="1:13" x14ac:dyDescent="0.25">
      <c r="A3577">
        <v>0</v>
      </c>
      <c r="B3577" s="40">
        <f t="shared" si="144"/>
        <v>44075</v>
      </c>
      <c r="C3577">
        <v>9</v>
      </c>
      <c r="D3577">
        <f t="shared" si="145"/>
        <v>2020</v>
      </c>
      <c r="E3577" t="s">
        <v>470</v>
      </c>
      <c r="F3577" t="s">
        <v>344</v>
      </c>
      <c r="G3577" t="s">
        <v>37</v>
      </c>
      <c r="H3577" t="s">
        <v>424</v>
      </c>
      <c r="I3577">
        <v>0</v>
      </c>
      <c r="J3577">
        <v>0</v>
      </c>
      <c r="K3577">
        <v>0</v>
      </c>
      <c r="L3577" s="8">
        <v>15106</v>
      </c>
      <c r="M3577" s="8">
        <v>15106</v>
      </c>
    </row>
    <row r="3578" spans="1:13" x14ac:dyDescent="0.25">
      <c r="A3578">
        <v>0</v>
      </c>
      <c r="B3578" s="40">
        <f t="shared" si="144"/>
        <v>44075</v>
      </c>
      <c r="C3578">
        <v>9</v>
      </c>
      <c r="D3578">
        <f t="shared" si="145"/>
        <v>2020</v>
      </c>
      <c r="E3578" t="s">
        <v>470</v>
      </c>
      <c r="F3578" t="s">
        <v>345</v>
      </c>
      <c r="G3578" t="s">
        <v>37</v>
      </c>
      <c r="H3578" t="s">
        <v>423</v>
      </c>
      <c r="I3578">
        <v>62</v>
      </c>
      <c r="J3578">
        <v>42</v>
      </c>
      <c r="K3578">
        <v>104</v>
      </c>
      <c r="L3578" s="8">
        <v>15393</v>
      </c>
      <c r="M3578" s="8">
        <v>15497</v>
      </c>
    </row>
    <row r="3579" spans="1:13" x14ac:dyDescent="0.25">
      <c r="A3579">
        <v>0</v>
      </c>
      <c r="B3579" s="40">
        <f t="shared" si="144"/>
        <v>44075</v>
      </c>
      <c r="C3579">
        <v>9</v>
      </c>
      <c r="D3579">
        <f t="shared" si="145"/>
        <v>2020</v>
      </c>
      <c r="E3579" t="s">
        <v>470</v>
      </c>
      <c r="F3579" t="s">
        <v>345</v>
      </c>
      <c r="G3579" t="s">
        <v>37</v>
      </c>
      <c r="H3579" t="s">
        <v>424</v>
      </c>
      <c r="I3579">
        <v>0</v>
      </c>
      <c r="J3579">
        <v>0</v>
      </c>
      <c r="K3579">
        <v>0</v>
      </c>
      <c r="L3579" s="8">
        <v>8343</v>
      </c>
      <c r="M3579" s="8">
        <v>8343</v>
      </c>
    </row>
    <row r="3580" spans="1:13" x14ac:dyDescent="0.25">
      <c r="A3580">
        <v>0</v>
      </c>
      <c r="B3580" s="40">
        <f t="shared" si="144"/>
        <v>44075</v>
      </c>
      <c r="C3580">
        <v>9</v>
      </c>
      <c r="D3580">
        <f t="shared" si="145"/>
        <v>2020</v>
      </c>
      <c r="E3580" t="s">
        <v>470</v>
      </c>
      <c r="F3580" t="s">
        <v>346</v>
      </c>
      <c r="G3580" t="s">
        <v>37</v>
      </c>
      <c r="H3580" t="s">
        <v>423</v>
      </c>
      <c r="I3580">
        <v>127</v>
      </c>
      <c r="J3580">
        <v>126</v>
      </c>
      <c r="K3580">
        <v>253</v>
      </c>
      <c r="L3580" s="8">
        <v>59565</v>
      </c>
      <c r="M3580" s="8">
        <v>59818</v>
      </c>
    </row>
    <row r="3581" spans="1:13" x14ac:dyDescent="0.25">
      <c r="A3581">
        <v>0</v>
      </c>
      <c r="B3581" s="40">
        <f t="shared" si="144"/>
        <v>44075</v>
      </c>
      <c r="C3581">
        <v>9</v>
      </c>
      <c r="D3581">
        <f t="shared" si="145"/>
        <v>2020</v>
      </c>
      <c r="E3581" t="s">
        <v>470</v>
      </c>
      <c r="F3581" t="s">
        <v>346</v>
      </c>
      <c r="G3581" t="s">
        <v>37</v>
      </c>
      <c r="H3581" t="s">
        <v>424</v>
      </c>
      <c r="I3581">
        <v>0</v>
      </c>
      <c r="J3581">
        <v>0</v>
      </c>
      <c r="K3581">
        <v>0</v>
      </c>
      <c r="L3581" s="8">
        <v>27101</v>
      </c>
      <c r="M3581" s="8">
        <v>27101</v>
      </c>
    </row>
    <row r="3582" spans="1:13" x14ac:dyDescent="0.25">
      <c r="A3582">
        <v>1</v>
      </c>
      <c r="B3582" s="40">
        <f t="shared" si="144"/>
        <v>44075</v>
      </c>
      <c r="C3582">
        <v>9</v>
      </c>
      <c r="D3582">
        <f t="shared" si="145"/>
        <v>2020</v>
      </c>
      <c r="E3582" t="s">
        <v>470</v>
      </c>
      <c r="F3582" t="s">
        <v>53</v>
      </c>
      <c r="G3582" t="s">
        <v>37</v>
      </c>
      <c r="H3582" t="s">
        <v>423</v>
      </c>
      <c r="I3582">
        <v>6</v>
      </c>
      <c r="J3582">
        <v>10</v>
      </c>
      <c r="K3582">
        <v>16</v>
      </c>
      <c r="L3582" s="8">
        <v>7874</v>
      </c>
      <c r="M3582" s="8">
        <v>7890</v>
      </c>
    </row>
    <row r="3583" spans="1:13" x14ac:dyDescent="0.25">
      <c r="A3583">
        <v>1</v>
      </c>
      <c r="B3583" s="40">
        <f t="shared" si="144"/>
        <v>44075</v>
      </c>
      <c r="C3583">
        <v>9</v>
      </c>
      <c r="D3583">
        <f t="shared" si="145"/>
        <v>2020</v>
      </c>
      <c r="E3583" t="s">
        <v>470</v>
      </c>
      <c r="F3583" t="s">
        <v>53</v>
      </c>
      <c r="G3583" t="s">
        <v>37</v>
      </c>
      <c r="H3583" t="s">
        <v>424</v>
      </c>
      <c r="I3583">
        <v>0</v>
      </c>
      <c r="J3583">
        <v>0</v>
      </c>
      <c r="K3583">
        <v>0</v>
      </c>
      <c r="L3583" s="8">
        <v>4821</v>
      </c>
      <c r="M3583" s="8">
        <v>4821</v>
      </c>
    </row>
    <row r="3584" spans="1:13" x14ac:dyDescent="0.25">
      <c r="A3584">
        <v>0</v>
      </c>
      <c r="B3584" s="40">
        <f t="shared" si="144"/>
        <v>44075</v>
      </c>
      <c r="C3584">
        <v>9</v>
      </c>
      <c r="D3584">
        <f t="shared" si="145"/>
        <v>2020</v>
      </c>
      <c r="E3584" t="s">
        <v>470</v>
      </c>
      <c r="F3584" t="s">
        <v>347</v>
      </c>
      <c r="G3584" t="s">
        <v>37</v>
      </c>
      <c r="H3584" t="s">
        <v>423</v>
      </c>
      <c r="I3584">
        <v>197</v>
      </c>
      <c r="J3584">
        <v>137</v>
      </c>
      <c r="K3584">
        <v>334</v>
      </c>
      <c r="L3584" s="8">
        <v>48768</v>
      </c>
      <c r="M3584" s="8">
        <v>49102</v>
      </c>
    </row>
    <row r="3585" spans="1:13" x14ac:dyDescent="0.25">
      <c r="A3585">
        <v>0</v>
      </c>
      <c r="B3585" s="40">
        <f t="shared" si="144"/>
        <v>44075</v>
      </c>
      <c r="C3585">
        <v>9</v>
      </c>
      <c r="D3585">
        <f t="shared" si="145"/>
        <v>2020</v>
      </c>
      <c r="E3585" t="s">
        <v>470</v>
      </c>
      <c r="F3585" t="s">
        <v>347</v>
      </c>
      <c r="G3585" t="s">
        <v>37</v>
      </c>
      <c r="H3585" t="s">
        <v>424</v>
      </c>
      <c r="I3585">
        <v>0</v>
      </c>
      <c r="J3585">
        <v>0</v>
      </c>
      <c r="K3585">
        <v>0</v>
      </c>
      <c r="L3585" s="8">
        <v>21387</v>
      </c>
      <c r="M3585" s="8">
        <v>21387</v>
      </c>
    </row>
    <row r="3586" spans="1:13" x14ac:dyDescent="0.25">
      <c r="A3586">
        <v>0</v>
      </c>
      <c r="B3586" s="40">
        <f t="shared" si="144"/>
        <v>44075</v>
      </c>
      <c r="C3586">
        <v>9</v>
      </c>
      <c r="D3586">
        <f t="shared" si="145"/>
        <v>2020</v>
      </c>
      <c r="E3586" t="s">
        <v>470</v>
      </c>
      <c r="F3586" t="s">
        <v>348</v>
      </c>
      <c r="G3586" t="s">
        <v>37</v>
      </c>
      <c r="H3586" t="s">
        <v>423</v>
      </c>
      <c r="I3586">
        <v>48</v>
      </c>
      <c r="J3586">
        <v>38</v>
      </c>
      <c r="K3586">
        <v>86</v>
      </c>
      <c r="L3586" s="8">
        <v>26829</v>
      </c>
      <c r="M3586" s="8">
        <v>26915</v>
      </c>
    </row>
    <row r="3587" spans="1:13" x14ac:dyDescent="0.25">
      <c r="A3587">
        <v>0</v>
      </c>
      <c r="B3587" s="40">
        <f t="shared" si="144"/>
        <v>44075</v>
      </c>
      <c r="C3587">
        <v>9</v>
      </c>
      <c r="D3587">
        <f t="shared" si="145"/>
        <v>2020</v>
      </c>
      <c r="E3587" t="s">
        <v>470</v>
      </c>
      <c r="F3587" t="s">
        <v>348</v>
      </c>
      <c r="G3587" t="s">
        <v>37</v>
      </c>
      <c r="H3587" t="s">
        <v>424</v>
      </c>
      <c r="I3587">
        <v>0</v>
      </c>
      <c r="J3587">
        <v>0</v>
      </c>
      <c r="K3587">
        <v>0</v>
      </c>
      <c r="L3587" s="8">
        <v>17160</v>
      </c>
      <c r="M3587" s="8">
        <v>17160</v>
      </c>
    </row>
    <row r="3588" spans="1:13" x14ac:dyDescent="0.25">
      <c r="A3588">
        <v>0</v>
      </c>
      <c r="B3588" s="40">
        <f t="shared" si="144"/>
        <v>44075</v>
      </c>
      <c r="C3588">
        <v>9</v>
      </c>
      <c r="D3588">
        <f t="shared" si="145"/>
        <v>2020</v>
      </c>
      <c r="E3588" t="s">
        <v>470</v>
      </c>
      <c r="F3588" t="s">
        <v>349</v>
      </c>
      <c r="G3588" t="s">
        <v>37</v>
      </c>
      <c r="H3588" t="s">
        <v>423</v>
      </c>
      <c r="I3588">
        <v>44</v>
      </c>
      <c r="J3588">
        <v>40</v>
      </c>
      <c r="K3588">
        <v>84</v>
      </c>
      <c r="L3588" s="8">
        <v>16088</v>
      </c>
      <c r="M3588" s="8">
        <v>16172</v>
      </c>
    </row>
    <row r="3589" spans="1:13" x14ac:dyDescent="0.25">
      <c r="A3589">
        <v>0</v>
      </c>
      <c r="B3589" s="40">
        <f t="shared" si="144"/>
        <v>44075</v>
      </c>
      <c r="C3589">
        <v>9</v>
      </c>
      <c r="D3589">
        <f t="shared" si="145"/>
        <v>2020</v>
      </c>
      <c r="E3589" t="s">
        <v>470</v>
      </c>
      <c r="F3589" t="s">
        <v>349</v>
      </c>
      <c r="G3589" t="s">
        <v>37</v>
      </c>
      <c r="H3589" t="s">
        <v>424</v>
      </c>
      <c r="I3589">
        <v>0</v>
      </c>
      <c r="J3589">
        <v>0</v>
      </c>
      <c r="K3589">
        <v>0</v>
      </c>
      <c r="L3589" s="8">
        <v>7964</v>
      </c>
      <c r="M3589" s="8">
        <v>7964</v>
      </c>
    </row>
    <row r="3590" spans="1:13" x14ac:dyDescent="0.25">
      <c r="A3590">
        <v>0</v>
      </c>
      <c r="B3590" s="40">
        <f t="shared" si="144"/>
        <v>44075</v>
      </c>
      <c r="C3590">
        <v>9</v>
      </c>
      <c r="D3590">
        <f t="shared" si="145"/>
        <v>2020</v>
      </c>
      <c r="E3590" t="s">
        <v>470</v>
      </c>
      <c r="F3590" t="s">
        <v>426</v>
      </c>
      <c r="G3590" t="s">
        <v>37</v>
      </c>
      <c r="H3590" t="s">
        <v>423</v>
      </c>
      <c r="I3590">
        <v>8</v>
      </c>
      <c r="J3590">
        <v>5</v>
      </c>
      <c r="K3590">
        <v>13</v>
      </c>
      <c r="L3590" s="8">
        <v>9526</v>
      </c>
      <c r="M3590" s="8">
        <v>9539</v>
      </c>
    </row>
    <row r="3591" spans="1:13" x14ac:dyDescent="0.25">
      <c r="A3591">
        <v>0</v>
      </c>
      <c r="B3591" s="40">
        <f t="shared" si="144"/>
        <v>44075</v>
      </c>
      <c r="C3591">
        <v>9</v>
      </c>
      <c r="D3591">
        <f t="shared" si="145"/>
        <v>2020</v>
      </c>
      <c r="E3591" t="s">
        <v>470</v>
      </c>
      <c r="F3591" t="s">
        <v>426</v>
      </c>
      <c r="G3591" t="s">
        <v>37</v>
      </c>
      <c r="H3591" t="s">
        <v>424</v>
      </c>
      <c r="I3591">
        <v>0</v>
      </c>
      <c r="J3591">
        <v>0</v>
      </c>
      <c r="K3591">
        <v>0</v>
      </c>
      <c r="L3591" s="8">
        <v>5908</v>
      </c>
      <c r="M3591" s="8">
        <v>5908</v>
      </c>
    </row>
    <row r="3592" spans="1:13" x14ac:dyDescent="0.25">
      <c r="A3592">
        <v>0</v>
      </c>
      <c r="B3592" s="40">
        <f t="shared" si="144"/>
        <v>44075</v>
      </c>
      <c r="C3592">
        <v>9</v>
      </c>
      <c r="D3592">
        <f t="shared" si="145"/>
        <v>2020</v>
      </c>
      <c r="E3592" t="s">
        <v>470</v>
      </c>
      <c r="F3592" t="s">
        <v>350</v>
      </c>
      <c r="G3592" t="s">
        <v>37</v>
      </c>
      <c r="H3592" t="s">
        <v>423</v>
      </c>
      <c r="I3592" s="8">
        <v>2873</v>
      </c>
      <c r="J3592" s="8">
        <v>1813</v>
      </c>
      <c r="K3592" s="8">
        <v>4686</v>
      </c>
      <c r="L3592" s="8">
        <v>565928</v>
      </c>
      <c r="M3592" s="8">
        <v>570614</v>
      </c>
    </row>
    <row r="3593" spans="1:13" x14ac:dyDescent="0.25">
      <c r="A3593">
        <v>0</v>
      </c>
      <c r="B3593" s="40">
        <f t="shared" si="144"/>
        <v>44075</v>
      </c>
      <c r="C3593">
        <v>9</v>
      </c>
      <c r="D3593">
        <f t="shared" si="145"/>
        <v>2020</v>
      </c>
      <c r="E3593" t="s">
        <v>470</v>
      </c>
      <c r="F3593" t="s">
        <v>350</v>
      </c>
      <c r="G3593" t="s">
        <v>37</v>
      </c>
      <c r="H3593" t="s">
        <v>424</v>
      </c>
      <c r="I3593">
        <v>0</v>
      </c>
      <c r="J3593">
        <v>0</v>
      </c>
      <c r="K3593">
        <v>0</v>
      </c>
      <c r="L3593" s="8">
        <v>147043</v>
      </c>
      <c r="M3593" s="8">
        <v>147043</v>
      </c>
    </row>
    <row r="3594" spans="1:13" x14ac:dyDescent="0.25">
      <c r="A3594">
        <v>0</v>
      </c>
      <c r="B3594" s="40">
        <f t="shared" si="144"/>
        <v>44075</v>
      </c>
      <c r="C3594">
        <v>9</v>
      </c>
      <c r="D3594">
        <f t="shared" si="145"/>
        <v>2020</v>
      </c>
      <c r="E3594" t="s">
        <v>470</v>
      </c>
      <c r="F3594" t="s">
        <v>41</v>
      </c>
      <c r="G3594" t="s">
        <v>37</v>
      </c>
      <c r="H3594" t="s">
        <v>423</v>
      </c>
      <c r="I3594">
        <v>344</v>
      </c>
      <c r="J3594">
        <v>95</v>
      </c>
      <c r="K3594">
        <v>439</v>
      </c>
      <c r="L3594" s="8">
        <v>14347</v>
      </c>
      <c r="M3594" s="8">
        <v>14786</v>
      </c>
    </row>
    <row r="3595" spans="1:13" x14ac:dyDescent="0.25">
      <c r="A3595">
        <v>0</v>
      </c>
      <c r="B3595" s="40">
        <f t="shared" si="144"/>
        <v>44075</v>
      </c>
      <c r="C3595">
        <v>9</v>
      </c>
      <c r="D3595">
        <f t="shared" si="145"/>
        <v>2020</v>
      </c>
      <c r="E3595" t="s">
        <v>470</v>
      </c>
      <c r="F3595" t="s">
        <v>41</v>
      </c>
      <c r="G3595" t="s">
        <v>37</v>
      </c>
      <c r="H3595" t="s">
        <v>424</v>
      </c>
      <c r="I3595">
        <v>0</v>
      </c>
      <c r="J3595">
        <v>0</v>
      </c>
      <c r="K3595">
        <v>0</v>
      </c>
      <c r="L3595" s="8">
        <v>5991</v>
      </c>
      <c r="M3595" s="8">
        <v>5991</v>
      </c>
    </row>
    <row r="3596" spans="1:13" x14ac:dyDescent="0.25">
      <c r="A3596">
        <v>0</v>
      </c>
      <c r="B3596" s="40">
        <f t="shared" si="144"/>
        <v>44075</v>
      </c>
      <c r="C3596">
        <v>9</v>
      </c>
      <c r="D3596">
        <f t="shared" si="145"/>
        <v>2020</v>
      </c>
      <c r="E3596" t="s">
        <v>470</v>
      </c>
      <c r="F3596" t="s">
        <v>351</v>
      </c>
      <c r="G3596" t="s">
        <v>37</v>
      </c>
      <c r="H3596" t="s">
        <v>423</v>
      </c>
      <c r="I3596">
        <v>487</v>
      </c>
      <c r="J3596">
        <v>250</v>
      </c>
      <c r="K3596">
        <v>737</v>
      </c>
      <c r="L3596" s="8">
        <v>93393</v>
      </c>
      <c r="M3596" s="8">
        <v>94130</v>
      </c>
    </row>
    <row r="3597" spans="1:13" x14ac:dyDescent="0.25">
      <c r="A3597">
        <v>0</v>
      </c>
      <c r="B3597" s="40">
        <f t="shared" si="144"/>
        <v>44075</v>
      </c>
      <c r="C3597">
        <v>9</v>
      </c>
      <c r="D3597">
        <f t="shared" si="145"/>
        <v>2020</v>
      </c>
      <c r="E3597" t="s">
        <v>470</v>
      </c>
      <c r="F3597" t="s">
        <v>351</v>
      </c>
      <c r="G3597" t="s">
        <v>37</v>
      </c>
      <c r="H3597" t="s">
        <v>424</v>
      </c>
      <c r="I3597">
        <v>1</v>
      </c>
      <c r="J3597">
        <v>0</v>
      </c>
      <c r="K3597">
        <v>1</v>
      </c>
      <c r="L3597" s="8">
        <v>33447</v>
      </c>
      <c r="M3597" s="8">
        <v>33448</v>
      </c>
    </row>
    <row r="3598" spans="1:13" x14ac:dyDescent="0.25">
      <c r="A3598">
        <v>0</v>
      </c>
      <c r="B3598" s="40">
        <f t="shared" si="144"/>
        <v>44075</v>
      </c>
      <c r="C3598">
        <v>9</v>
      </c>
      <c r="D3598">
        <f t="shared" si="145"/>
        <v>2020</v>
      </c>
      <c r="E3598" t="s">
        <v>470</v>
      </c>
      <c r="F3598" t="s">
        <v>352</v>
      </c>
      <c r="G3598" t="s">
        <v>37</v>
      </c>
      <c r="H3598" t="s">
        <v>423</v>
      </c>
      <c r="I3598">
        <v>37</v>
      </c>
      <c r="J3598">
        <v>22</v>
      </c>
      <c r="K3598">
        <v>59</v>
      </c>
      <c r="L3598" s="8">
        <v>8579</v>
      </c>
      <c r="M3598" s="8">
        <v>8638</v>
      </c>
    </row>
    <row r="3599" spans="1:13" x14ac:dyDescent="0.25">
      <c r="A3599">
        <v>0</v>
      </c>
      <c r="B3599" s="40">
        <f t="shared" si="144"/>
        <v>44075</v>
      </c>
      <c r="C3599">
        <v>9</v>
      </c>
      <c r="D3599">
        <f t="shared" si="145"/>
        <v>2020</v>
      </c>
      <c r="E3599" t="s">
        <v>470</v>
      </c>
      <c r="F3599" t="s">
        <v>352</v>
      </c>
      <c r="G3599" t="s">
        <v>37</v>
      </c>
      <c r="H3599" t="s">
        <v>424</v>
      </c>
      <c r="I3599">
        <v>0</v>
      </c>
      <c r="J3599">
        <v>0</v>
      </c>
      <c r="K3599">
        <v>0</v>
      </c>
      <c r="L3599" s="8">
        <v>4120</v>
      </c>
      <c r="M3599" s="8">
        <v>4120</v>
      </c>
    </row>
    <row r="3600" spans="1:13" x14ac:dyDescent="0.25">
      <c r="A3600">
        <v>0</v>
      </c>
      <c r="B3600" s="40">
        <f t="shared" si="144"/>
        <v>44075</v>
      </c>
      <c r="C3600">
        <v>9</v>
      </c>
      <c r="D3600">
        <f t="shared" si="145"/>
        <v>2020</v>
      </c>
      <c r="E3600" t="s">
        <v>470</v>
      </c>
      <c r="F3600" t="s">
        <v>146</v>
      </c>
      <c r="G3600" t="s">
        <v>37</v>
      </c>
      <c r="H3600" t="s">
        <v>423</v>
      </c>
      <c r="I3600" s="8">
        <v>4913</v>
      </c>
      <c r="J3600" s="8">
        <v>1929</v>
      </c>
      <c r="K3600" s="8">
        <v>6842</v>
      </c>
      <c r="L3600" s="8">
        <v>546787</v>
      </c>
      <c r="M3600" s="8">
        <v>553629</v>
      </c>
    </row>
    <row r="3601" spans="1:13" x14ac:dyDescent="0.25">
      <c r="A3601">
        <v>0</v>
      </c>
      <c r="B3601" s="40">
        <f t="shared" si="144"/>
        <v>44075</v>
      </c>
      <c r="C3601">
        <v>9</v>
      </c>
      <c r="D3601">
        <f t="shared" si="145"/>
        <v>2020</v>
      </c>
      <c r="E3601" t="s">
        <v>470</v>
      </c>
      <c r="F3601" t="s">
        <v>146</v>
      </c>
      <c r="G3601" t="s">
        <v>37</v>
      </c>
      <c r="H3601" t="s">
        <v>424</v>
      </c>
      <c r="I3601">
        <v>0</v>
      </c>
      <c r="J3601">
        <v>0</v>
      </c>
      <c r="K3601">
        <v>0</v>
      </c>
      <c r="L3601" s="8">
        <v>127166</v>
      </c>
      <c r="M3601" s="8">
        <v>127166</v>
      </c>
    </row>
    <row r="3602" spans="1:13" x14ac:dyDescent="0.25">
      <c r="A3602">
        <v>1</v>
      </c>
      <c r="B3602" s="40">
        <f t="shared" si="144"/>
        <v>44075</v>
      </c>
      <c r="C3602">
        <v>9</v>
      </c>
      <c r="D3602">
        <f t="shared" si="145"/>
        <v>2020</v>
      </c>
      <c r="E3602" t="s">
        <v>470</v>
      </c>
      <c r="F3602" t="s">
        <v>42</v>
      </c>
      <c r="G3602" t="s">
        <v>37</v>
      </c>
      <c r="H3602" t="s">
        <v>423</v>
      </c>
      <c r="I3602">
        <v>859</v>
      </c>
      <c r="J3602">
        <v>559</v>
      </c>
      <c r="K3602" s="8">
        <v>1418</v>
      </c>
      <c r="L3602" s="8">
        <v>324737</v>
      </c>
      <c r="M3602" s="8">
        <v>326155</v>
      </c>
    </row>
    <row r="3603" spans="1:13" x14ac:dyDescent="0.25">
      <c r="A3603">
        <v>1</v>
      </c>
      <c r="B3603" s="40">
        <f t="shared" si="144"/>
        <v>44075</v>
      </c>
      <c r="C3603">
        <v>9</v>
      </c>
      <c r="D3603">
        <f t="shared" si="145"/>
        <v>2020</v>
      </c>
      <c r="E3603" t="s">
        <v>470</v>
      </c>
      <c r="F3603" t="s">
        <v>42</v>
      </c>
      <c r="G3603" t="s">
        <v>37</v>
      </c>
      <c r="H3603" t="s">
        <v>424</v>
      </c>
      <c r="I3603">
        <v>1</v>
      </c>
      <c r="J3603">
        <v>0</v>
      </c>
      <c r="K3603">
        <v>1</v>
      </c>
      <c r="L3603" s="8">
        <v>101910</v>
      </c>
      <c r="M3603" s="8">
        <v>101911</v>
      </c>
    </row>
    <row r="3604" spans="1:13" x14ac:dyDescent="0.25">
      <c r="A3604">
        <v>1</v>
      </c>
      <c r="B3604" s="40">
        <f t="shared" si="144"/>
        <v>44075</v>
      </c>
      <c r="C3604">
        <v>9</v>
      </c>
      <c r="D3604">
        <f t="shared" si="145"/>
        <v>2020</v>
      </c>
      <c r="E3604" t="s">
        <v>470</v>
      </c>
      <c r="F3604" t="s">
        <v>353</v>
      </c>
      <c r="G3604" t="s">
        <v>37</v>
      </c>
      <c r="H3604" t="s">
        <v>423</v>
      </c>
      <c r="I3604">
        <v>39</v>
      </c>
      <c r="J3604">
        <v>39</v>
      </c>
      <c r="K3604">
        <v>78</v>
      </c>
      <c r="L3604" s="8">
        <v>31258</v>
      </c>
      <c r="M3604" s="8">
        <v>31336</v>
      </c>
    </row>
    <row r="3605" spans="1:13" x14ac:dyDescent="0.25">
      <c r="A3605">
        <v>1</v>
      </c>
      <c r="B3605" s="40">
        <f t="shared" si="144"/>
        <v>44075</v>
      </c>
      <c r="C3605">
        <v>9</v>
      </c>
      <c r="D3605">
        <f t="shared" si="145"/>
        <v>2020</v>
      </c>
      <c r="E3605" t="s">
        <v>470</v>
      </c>
      <c r="F3605" t="s">
        <v>353</v>
      </c>
      <c r="G3605" t="s">
        <v>37</v>
      </c>
      <c r="H3605" t="s">
        <v>424</v>
      </c>
      <c r="I3605">
        <v>0</v>
      </c>
      <c r="J3605">
        <v>0</v>
      </c>
      <c r="K3605">
        <v>0</v>
      </c>
      <c r="L3605" s="8">
        <v>19257</v>
      </c>
      <c r="M3605" s="8">
        <v>19257</v>
      </c>
    </row>
    <row r="3606" spans="1:13" x14ac:dyDescent="0.25">
      <c r="A3606">
        <v>0</v>
      </c>
      <c r="B3606" s="40">
        <f t="shared" si="144"/>
        <v>44075</v>
      </c>
      <c r="C3606">
        <v>9</v>
      </c>
      <c r="D3606">
        <f t="shared" si="145"/>
        <v>2020</v>
      </c>
      <c r="E3606" t="s">
        <v>470</v>
      </c>
      <c r="F3606" t="s">
        <v>354</v>
      </c>
      <c r="G3606" t="s">
        <v>37</v>
      </c>
      <c r="H3606" t="s">
        <v>423</v>
      </c>
      <c r="I3606" s="8">
        <v>1334</v>
      </c>
      <c r="J3606">
        <v>804</v>
      </c>
      <c r="K3606" s="8">
        <v>2138</v>
      </c>
      <c r="L3606" s="8">
        <v>201981</v>
      </c>
      <c r="M3606" s="8">
        <v>204119</v>
      </c>
    </row>
    <row r="3607" spans="1:13" x14ac:dyDescent="0.25">
      <c r="A3607">
        <v>0</v>
      </c>
      <c r="B3607" s="40">
        <f t="shared" si="144"/>
        <v>44075</v>
      </c>
      <c r="C3607">
        <v>9</v>
      </c>
      <c r="D3607">
        <f t="shared" si="145"/>
        <v>2020</v>
      </c>
      <c r="E3607" t="s">
        <v>470</v>
      </c>
      <c r="F3607" t="s">
        <v>354</v>
      </c>
      <c r="G3607" t="s">
        <v>37</v>
      </c>
      <c r="H3607" t="s">
        <v>424</v>
      </c>
      <c r="I3607">
        <v>0</v>
      </c>
      <c r="J3607">
        <v>0</v>
      </c>
      <c r="K3607">
        <v>0</v>
      </c>
      <c r="L3607" s="8">
        <v>57263</v>
      </c>
      <c r="M3607" s="8">
        <v>57263</v>
      </c>
    </row>
    <row r="3608" spans="1:13" x14ac:dyDescent="0.25">
      <c r="A3608">
        <v>0</v>
      </c>
      <c r="B3608" s="40">
        <f t="shared" si="144"/>
        <v>44075</v>
      </c>
      <c r="C3608">
        <v>9</v>
      </c>
      <c r="D3608">
        <f t="shared" si="145"/>
        <v>2020</v>
      </c>
      <c r="E3608" t="s">
        <v>470</v>
      </c>
      <c r="F3608" t="s">
        <v>355</v>
      </c>
      <c r="G3608" t="s">
        <v>37</v>
      </c>
      <c r="H3608" t="s">
        <v>423</v>
      </c>
      <c r="I3608">
        <v>6</v>
      </c>
      <c r="J3608">
        <v>7</v>
      </c>
      <c r="K3608">
        <v>13</v>
      </c>
      <c r="L3608" s="8">
        <v>3108</v>
      </c>
      <c r="M3608" s="8">
        <v>3121</v>
      </c>
    </row>
    <row r="3609" spans="1:13" x14ac:dyDescent="0.25">
      <c r="A3609">
        <v>0</v>
      </c>
      <c r="B3609" s="40">
        <f t="shared" si="144"/>
        <v>44075</v>
      </c>
      <c r="C3609">
        <v>9</v>
      </c>
      <c r="D3609">
        <f t="shared" si="145"/>
        <v>2020</v>
      </c>
      <c r="E3609" t="s">
        <v>470</v>
      </c>
      <c r="F3609" t="s">
        <v>355</v>
      </c>
      <c r="G3609" t="s">
        <v>37</v>
      </c>
      <c r="H3609" t="s">
        <v>424</v>
      </c>
      <c r="I3609">
        <v>0</v>
      </c>
      <c r="J3609">
        <v>0</v>
      </c>
      <c r="K3609">
        <v>0</v>
      </c>
      <c r="L3609" s="8">
        <v>1806</v>
      </c>
      <c r="M3609" s="8">
        <v>1806</v>
      </c>
    </row>
    <row r="3610" spans="1:13" x14ac:dyDescent="0.25">
      <c r="A3610">
        <v>0</v>
      </c>
      <c r="B3610" s="40">
        <f t="shared" si="144"/>
        <v>44075</v>
      </c>
      <c r="C3610">
        <v>9</v>
      </c>
      <c r="D3610">
        <f t="shared" si="145"/>
        <v>2020</v>
      </c>
      <c r="E3610" t="s">
        <v>470</v>
      </c>
      <c r="F3610" t="s">
        <v>59</v>
      </c>
      <c r="G3610" t="s">
        <v>37</v>
      </c>
      <c r="H3610" t="s">
        <v>423</v>
      </c>
      <c r="I3610">
        <v>96</v>
      </c>
      <c r="J3610">
        <v>60</v>
      </c>
      <c r="K3610">
        <v>156</v>
      </c>
      <c r="L3610" s="8">
        <v>36688</v>
      </c>
      <c r="M3610" s="8">
        <v>36844</v>
      </c>
    </row>
    <row r="3611" spans="1:13" x14ac:dyDescent="0.25">
      <c r="A3611">
        <v>0</v>
      </c>
      <c r="B3611" s="40">
        <f t="shared" si="144"/>
        <v>44075</v>
      </c>
      <c r="C3611">
        <v>9</v>
      </c>
      <c r="D3611">
        <f t="shared" si="145"/>
        <v>2020</v>
      </c>
      <c r="E3611" t="s">
        <v>470</v>
      </c>
      <c r="F3611" t="s">
        <v>59</v>
      </c>
      <c r="G3611" t="s">
        <v>37</v>
      </c>
      <c r="H3611" t="s">
        <v>424</v>
      </c>
      <c r="I3611">
        <v>0</v>
      </c>
      <c r="J3611">
        <v>0</v>
      </c>
      <c r="K3611">
        <v>0</v>
      </c>
      <c r="L3611" s="8">
        <v>14059</v>
      </c>
      <c r="M3611" s="8">
        <v>14059</v>
      </c>
    </row>
    <row r="3612" spans="1:13" x14ac:dyDescent="0.25">
      <c r="A3612">
        <v>0</v>
      </c>
      <c r="B3612" s="40">
        <f t="shared" ref="B3612:B3675" si="146">DATE(D3612,C3612,1)</f>
        <v>44075</v>
      </c>
      <c r="C3612">
        <v>9</v>
      </c>
      <c r="D3612">
        <f t="shared" ref="D3612:D3675" si="147">VALUE(RIGHT(E3612,4))</f>
        <v>2020</v>
      </c>
      <c r="E3612" t="s">
        <v>470</v>
      </c>
      <c r="F3612" t="s">
        <v>356</v>
      </c>
      <c r="G3612" t="s">
        <v>37</v>
      </c>
      <c r="H3612" t="s">
        <v>423</v>
      </c>
      <c r="I3612" s="8">
        <v>1218</v>
      </c>
      <c r="J3612">
        <v>546</v>
      </c>
      <c r="K3612" s="8">
        <v>1764</v>
      </c>
      <c r="L3612" s="8">
        <v>152049</v>
      </c>
      <c r="M3612" s="8">
        <v>153813</v>
      </c>
    </row>
    <row r="3613" spans="1:13" x14ac:dyDescent="0.25">
      <c r="A3613">
        <v>0</v>
      </c>
      <c r="B3613" s="40">
        <f t="shared" si="146"/>
        <v>44075</v>
      </c>
      <c r="C3613">
        <v>9</v>
      </c>
      <c r="D3613">
        <f t="shared" si="147"/>
        <v>2020</v>
      </c>
      <c r="E3613" t="s">
        <v>470</v>
      </c>
      <c r="F3613" t="s">
        <v>356</v>
      </c>
      <c r="G3613" t="s">
        <v>37</v>
      </c>
      <c r="H3613" t="s">
        <v>424</v>
      </c>
      <c r="I3613">
        <v>3</v>
      </c>
      <c r="J3613">
        <v>0</v>
      </c>
      <c r="K3613">
        <v>3</v>
      </c>
      <c r="L3613" s="8">
        <v>44227</v>
      </c>
      <c r="M3613" s="8">
        <v>44230</v>
      </c>
    </row>
    <row r="3614" spans="1:13" x14ac:dyDescent="0.25">
      <c r="A3614">
        <v>1</v>
      </c>
      <c r="B3614" s="40">
        <f t="shared" si="146"/>
        <v>44075</v>
      </c>
      <c r="C3614">
        <v>9</v>
      </c>
      <c r="D3614">
        <f t="shared" si="147"/>
        <v>2020</v>
      </c>
      <c r="E3614" t="s">
        <v>470</v>
      </c>
      <c r="F3614" t="s">
        <v>357</v>
      </c>
      <c r="G3614" t="s">
        <v>37</v>
      </c>
      <c r="H3614" t="s">
        <v>423</v>
      </c>
      <c r="I3614">
        <v>51</v>
      </c>
      <c r="J3614">
        <v>48</v>
      </c>
      <c r="K3614">
        <v>99</v>
      </c>
      <c r="L3614" s="8">
        <v>22481</v>
      </c>
      <c r="M3614" s="8">
        <v>22580</v>
      </c>
    </row>
    <row r="3615" spans="1:13" x14ac:dyDescent="0.25">
      <c r="A3615">
        <v>1</v>
      </c>
      <c r="B3615" s="40">
        <f t="shared" si="146"/>
        <v>44075</v>
      </c>
      <c r="C3615">
        <v>9</v>
      </c>
      <c r="D3615">
        <f t="shared" si="147"/>
        <v>2020</v>
      </c>
      <c r="E3615" t="s">
        <v>470</v>
      </c>
      <c r="F3615" t="s">
        <v>357</v>
      </c>
      <c r="G3615" t="s">
        <v>37</v>
      </c>
      <c r="H3615" t="s">
        <v>424</v>
      </c>
      <c r="I3615">
        <v>0</v>
      </c>
      <c r="J3615">
        <v>0</v>
      </c>
      <c r="K3615">
        <v>0</v>
      </c>
      <c r="L3615" s="8">
        <v>8666</v>
      </c>
      <c r="M3615" s="8">
        <v>8666</v>
      </c>
    </row>
    <row r="3616" spans="1:13" x14ac:dyDescent="0.25">
      <c r="A3616">
        <v>0</v>
      </c>
      <c r="B3616" s="40">
        <f t="shared" si="146"/>
        <v>44075</v>
      </c>
      <c r="C3616">
        <v>9</v>
      </c>
      <c r="D3616">
        <f t="shared" si="147"/>
        <v>2020</v>
      </c>
      <c r="E3616" t="s">
        <v>470</v>
      </c>
      <c r="F3616" t="s">
        <v>56</v>
      </c>
      <c r="G3616" t="s">
        <v>37</v>
      </c>
      <c r="H3616" t="s">
        <v>423</v>
      </c>
      <c r="I3616">
        <v>174</v>
      </c>
      <c r="J3616">
        <v>127</v>
      </c>
      <c r="K3616">
        <v>301</v>
      </c>
      <c r="L3616" s="8">
        <v>169641</v>
      </c>
      <c r="M3616" s="8">
        <v>169942</v>
      </c>
    </row>
    <row r="3617" spans="1:13" x14ac:dyDescent="0.25">
      <c r="A3617">
        <v>0</v>
      </c>
      <c r="B3617" s="40">
        <f t="shared" si="146"/>
        <v>44075</v>
      </c>
      <c r="C3617">
        <v>9</v>
      </c>
      <c r="D3617">
        <f t="shared" si="147"/>
        <v>2020</v>
      </c>
      <c r="E3617" t="s">
        <v>470</v>
      </c>
      <c r="F3617" t="s">
        <v>56</v>
      </c>
      <c r="G3617" t="s">
        <v>37</v>
      </c>
      <c r="H3617" t="s">
        <v>424</v>
      </c>
      <c r="I3617">
        <v>0</v>
      </c>
      <c r="J3617">
        <v>0</v>
      </c>
      <c r="K3617">
        <v>0</v>
      </c>
      <c r="L3617" s="8">
        <v>62040</v>
      </c>
      <c r="M3617" s="8">
        <v>62040</v>
      </c>
    </row>
    <row r="3618" spans="1:13" x14ac:dyDescent="0.25">
      <c r="A3618">
        <v>0</v>
      </c>
      <c r="B3618" s="40">
        <f t="shared" si="146"/>
        <v>44105</v>
      </c>
      <c r="C3618">
        <v>10</v>
      </c>
      <c r="D3618">
        <f t="shared" si="147"/>
        <v>2020</v>
      </c>
      <c r="E3618" t="s">
        <v>471</v>
      </c>
      <c r="F3618" t="s">
        <v>422</v>
      </c>
      <c r="G3618" t="s">
        <v>37</v>
      </c>
      <c r="H3618" t="s">
        <v>423</v>
      </c>
      <c r="I3618">
        <v>0</v>
      </c>
      <c r="J3618">
        <v>0</v>
      </c>
      <c r="K3618">
        <v>0</v>
      </c>
      <c r="L3618">
        <v>1</v>
      </c>
      <c r="M3618">
        <v>1</v>
      </c>
    </row>
    <row r="3619" spans="1:13" x14ac:dyDescent="0.25">
      <c r="A3619">
        <v>1</v>
      </c>
      <c r="B3619" s="40">
        <f t="shared" si="146"/>
        <v>44105</v>
      </c>
      <c r="C3619">
        <v>10</v>
      </c>
      <c r="D3619">
        <f t="shared" si="147"/>
        <v>2020</v>
      </c>
      <c r="E3619" t="s">
        <v>471</v>
      </c>
      <c r="F3619" t="s">
        <v>331</v>
      </c>
      <c r="G3619" t="s">
        <v>37</v>
      </c>
      <c r="H3619" t="s">
        <v>423</v>
      </c>
      <c r="I3619">
        <v>10</v>
      </c>
      <c r="J3619">
        <v>7</v>
      </c>
      <c r="K3619">
        <v>17</v>
      </c>
      <c r="L3619" s="8">
        <v>13142</v>
      </c>
      <c r="M3619" s="8">
        <v>13159</v>
      </c>
    </row>
    <row r="3620" spans="1:13" x14ac:dyDescent="0.25">
      <c r="A3620">
        <v>1</v>
      </c>
      <c r="B3620" s="40">
        <f t="shared" si="146"/>
        <v>44105</v>
      </c>
      <c r="C3620">
        <v>10</v>
      </c>
      <c r="D3620">
        <f t="shared" si="147"/>
        <v>2020</v>
      </c>
      <c r="E3620" t="s">
        <v>471</v>
      </c>
      <c r="F3620" t="s">
        <v>331</v>
      </c>
      <c r="G3620" t="s">
        <v>37</v>
      </c>
      <c r="H3620" t="s">
        <v>424</v>
      </c>
      <c r="I3620">
        <v>0</v>
      </c>
      <c r="J3620">
        <v>0</v>
      </c>
      <c r="K3620">
        <v>0</v>
      </c>
      <c r="L3620" s="8">
        <v>5465</v>
      </c>
      <c r="M3620" s="8">
        <v>5465</v>
      </c>
    </row>
    <row r="3621" spans="1:13" x14ac:dyDescent="0.25">
      <c r="A3621">
        <v>1</v>
      </c>
      <c r="B3621" s="40">
        <f t="shared" si="146"/>
        <v>44105</v>
      </c>
      <c r="C3621">
        <v>10</v>
      </c>
      <c r="D3621">
        <f t="shared" si="147"/>
        <v>2020</v>
      </c>
      <c r="E3621" t="s">
        <v>471</v>
      </c>
      <c r="F3621" t="s">
        <v>332</v>
      </c>
      <c r="G3621" t="s">
        <v>37</v>
      </c>
      <c r="H3621" t="s">
        <v>423</v>
      </c>
      <c r="I3621">
        <v>17</v>
      </c>
      <c r="J3621">
        <v>15</v>
      </c>
      <c r="K3621">
        <v>32</v>
      </c>
      <c r="L3621" s="8">
        <v>12686</v>
      </c>
      <c r="M3621" s="8">
        <v>12718</v>
      </c>
    </row>
    <row r="3622" spans="1:13" x14ac:dyDescent="0.25">
      <c r="A3622">
        <v>1</v>
      </c>
      <c r="B3622" s="40">
        <f t="shared" si="146"/>
        <v>44105</v>
      </c>
      <c r="C3622">
        <v>10</v>
      </c>
      <c r="D3622">
        <f t="shared" si="147"/>
        <v>2020</v>
      </c>
      <c r="E3622" t="s">
        <v>471</v>
      </c>
      <c r="F3622" t="s">
        <v>332</v>
      </c>
      <c r="G3622" t="s">
        <v>37</v>
      </c>
      <c r="H3622" t="s">
        <v>424</v>
      </c>
      <c r="I3622">
        <v>0</v>
      </c>
      <c r="J3622">
        <v>0</v>
      </c>
      <c r="K3622">
        <v>0</v>
      </c>
      <c r="L3622" s="8">
        <v>6826</v>
      </c>
      <c r="M3622" s="8">
        <v>6826</v>
      </c>
    </row>
    <row r="3623" spans="1:13" x14ac:dyDescent="0.25">
      <c r="A3623">
        <v>0</v>
      </c>
      <c r="B3623" s="40">
        <f t="shared" si="146"/>
        <v>44105</v>
      </c>
      <c r="C3623">
        <v>10</v>
      </c>
      <c r="D3623">
        <f t="shared" si="147"/>
        <v>2020</v>
      </c>
      <c r="E3623" t="s">
        <v>471</v>
      </c>
      <c r="F3623" t="s">
        <v>333</v>
      </c>
      <c r="G3623" t="s">
        <v>37</v>
      </c>
      <c r="H3623" t="s">
        <v>423</v>
      </c>
      <c r="I3623">
        <v>431</v>
      </c>
      <c r="J3623">
        <v>340</v>
      </c>
      <c r="K3623">
        <v>771</v>
      </c>
      <c r="L3623" s="8">
        <v>137006</v>
      </c>
      <c r="M3623" s="8">
        <v>137777</v>
      </c>
    </row>
    <row r="3624" spans="1:13" x14ac:dyDescent="0.25">
      <c r="A3624">
        <v>0</v>
      </c>
      <c r="B3624" s="40">
        <f t="shared" si="146"/>
        <v>44105</v>
      </c>
      <c r="C3624">
        <v>10</v>
      </c>
      <c r="D3624">
        <f t="shared" si="147"/>
        <v>2020</v>
      </c>
      <c r="E3624" t="s">
        <v>471</v>
      </c>
      <c r="F3624" t="s">
        <v>333</v>
      </c>
      <c r="G3624" t="s">
        <v>37</v>
      </c>
      <c r="H3624" t="s">
        <v>424</v>
      </c>
      <c r="I3624">
        <v>0</v>
      </c>
      <c r="J3624">
        <v>0</v>
      </c>
      <c r="K3624">
        <v>0</v>
      </c>
      <c r="L3624" s="8">
        <v>43867</v>
      </c>
      <c r="M3624" s="8">
        <v>43867</v>
      </c>
    </row>
    <row r="3625" spans="1:13" x14ac:dyDescent="0.25">
      <c r="A3625">
        <v>0</v>
      </c>
      <c r="B3625" s="40">
        <f t="shared" si="146"/>
        <v>44105</v>
      </c>
      <c r="C3625">
        <v>10</v>
      </c>
      <c r="D3625">
        <f t="shared" si="147"/>
        <v>2020</v>
      </c>
      <c r="E3625" t="s">
        <v>471</v>
      </c>
      <c r="F3625" t="s">
        <v>119</v>
      </c>
      <c r="G3625" t="s">
        <v>37</v>
      </c>
      <c r="H3625" t="s">
        <v>423</v>
      </c>
      <c r="I3625">
        <v>281</v>
      </c>
      <c r="J3625">
        <v>88</v>
      </c>
      <c r="K3625">
        <v>369</v>
      </c>
      <c r="L3625" s="8">
        <v>55453</v>
      </c>
      <c r="M3625" s="8">
        <v>55822</v>
      </c>
    </row>
    <row r="3626" spans="1:13" x14ac:dyDescent="0.25">
      <c r="A3626">
        <v>0</v>
      </c>
      <c r="B3626" s="40">
        <f t="shared" si="146"/>
        <v>44105</v>
      </c>
      <c r="C3626">
        <v>10</v>
      </c>
      <c r="D3626">
        <f t="shared" si="147"/>
        <v>2020</v>
      </c>
      <c r="E3626" t="s">
        <v>471</v>
      </c>
      <c r="F3626" t="s">
        <v>119</v>
      </c>
      <c r="G3626" t="s">
        <v>37</v>
      </c>
      <c r="H3626" t="s">
        <v>424</v>
      </c>
      <c r="I3626">
        <v>0</v>
      </c>
      <c r="J3626">
        <v>0</v>
      </c>
      <c r="K3626">
        <v>0</v>
      </c>
      <c r="L3626" s="8">
        <v>23211</v>
      </c>
      <c r="M3626" s="8">
        <v>23211</v>
      </c>
    </row>
    <row r="3627" spans="1:13" x14ac:dyDescent="0.25">
      <c r="A3627">
        <v>0</v>
      </c>
      <c r="B3627" s="40">
        <f t="shared" si="146"/>
        <v>44105</v>
      </c>
      <c r="C3627">
        <v>10</v>
      </c>
      <c r="D3627">
        <f t="shared" si="147"/>
        <v>2020</v>
      </c>
      <c r="E3627" t="s">
        <v>471</v>
      </c>
      <c r="F3627" t="s">
        <v>334</v>
      </c>
      <c r="G3627" t="s">
        <v>37</v>
      </c>
      <c r="H3627" t="s">
        <v>423</v>
      </c>
      <c r="I3627">
        <v>275</v>
      </c>
      <c r="J3627">
        <v>176</v>
      </c>
      <c r="K3627">
        <v>451</v>
      </c>
      <c r="L3627" s="8">
        <v>50962</v>
      </c>
      <c r="M3627" s="8">
        <v>51413</v>
      </c>
    </row>
    <row r="3628" spans="1:13" x14ac:dyDescent="0.25">
      <c r="A3628">
        <v>0</v>
      </c>
      <c r="B3628" s="40">
        <f t="shared" si="146"/>
        <v>44105</v>
      </c>
      <c r="C3628">
        <v>10</v>
      </c>
      <c r="D3628">
        <f t="shared" si="147"/>
        <v>2020</v>
      </c>
      <c r="E3628" t="s">
        <v>471</v>
      </c>
      <c r="F3628" t="s">
        <v>334</v>
      </c>
      <c r="G3628" t="s">
        <v>37</v>
      </c>
      <c r="H3628" t="s">
        <v>424</v>
      </c>
      <c r="I3628">
        <v>1</v>
      </c>
      <c r="J3628">
        <v>0</v>
      </c>
      <c r="K3628">
        <v>1</v>
      </c>
      <c r="L3628" s="8">
        <v>22202</v>
      </c>
      <c r="M3628" s="8">
        <v>22203</v>
      </c>
    </row>
    <row r="3629" spans="1:13" x14ac:dyDescent="0.25">
      <c r="A3629">
        <v>0</v>
      </c>
      <c r="B3629" s="40">
        <f t="shared" si="146"/>
        <v>44105</v>
      </c>
      <c r="C3629">
        <v>10</v>
      </c>
      <c r="D3629">
        <f t="shared" si="147"/>
        <v>2020</v>
      </c>
      <c r="E3629" t="s">
        <v>471</v>
      </c>
      <c r="F3629" t="s">
        <v>335</v>
      </c>
      <c r="G3629" t="s">
        <v>37</v>
      </c>
      <c r="H3629" t="s">
        <v>423</v>
      </c>
      <c r="I3629" s="8">
        <v>2357</v>
      </c>
      <c r="J3629" s="8">
        <v>1144</v>
      </c>
      <c r="K3629" s="8">
        <v>3501</v>
      </c>
      <c r="L3629" s="8">
        <v>323407</v>
      </c>
      <c r="M3629" s="8">
        <v>326908</v>
      </c>
    </row>
    <row r="3630" spans="1:13" x14ac:dyDescent="0.25">
      <c r="A3630">
        <v>0</v>
      </c>
      <c r="B3630" s="40">
        <f t="shared" si="146"/>
        <v>44105</v>
      </c>
      <c r="C3630">
        <v>10</v>
      </c>
      <c r="D3630">
        <f t="shared" si="147"/>
        <v>2020</v>
      </c>
      <c r="E3630" t="s">
        <v>471</v>
      </c>
      <c r="F3630" t="s">
        <v>335</v>
      </c>
      <c r="G3630" t="s">
        <v>37</v>
      </c>
      <c r="H3630" t="s">
        <v>424</v>
      </c>
      <c r="I3630">
        <v>0</v>
      </c>
      <c r="J3630">
        <v>0</v>
      </c>
      <c r="K3630">
        <v>0</v>
      </c>
      <c r="L3630" s="8">
        <v>84410</v>
      </c>
      <c r="M3630" s="8">
        <v>84410</v>
      </c>
    </row>
    <row r="3631" spans="1:13" x14ac:dyDescent="0.25">
      <c r="A3631">
        <v>0</v>
      </c>
      <c r="B3631" s="40">
        <f t="shared" si="146"/>
        <v>44105</v>
      </c>
      <c r="C3631">
        <v>10</v>
      </c>
      <c r="D3631">
        <f t="shared" si="147"/>
        <v>2020</v>
      </c>
      <c r="E3631" t="s">
        <v>471</v>
      </c>
      <c r="F3631" t="s">
        <v>44</v>
      </c>
      <c r="G3631" t="s">
        <v>37</v>
      </c>
      <c r="H3631" t="s">
        <v>423</v>
      </c>
      <c r="I3631">
        <v>5</v>
      </c>
      <c r="J3631">
        <v>3</v>
      </c>
      <c r="K3631">
        <v>8</v>
      </c>
      <c r="L3631" s="8">
        <v>2483</v>
      </c>
      <c r="M3631" s="8">
        <v>2491</v>
      </c>
    </row>
    <row r="3632" spans="1:13" x14ac:dyDescent="0.25">
      <c r="A3632">
        <v>0</v>
      </c>
      <c r="B3632" s="40">
        <f t="shared" si="146"/>
        <v>44105</v>
      </c>
      <c r="C3632">
        <v>10</v>
      </c>
      <c r="D3632">
        <f t="shared" si="147"/>
        <v>2020</v>
      </c>
      <c r="E3632" t="s">
        <v>471</v>
      </c>
      <c r="F3632" t="s">
        <v>44</v>
      </c>
      <c r="G3632" t="s">
        <v>37</v>
      </c>
      <c r="H3632" t="s">
        <v>424</v>
      </c>
      <c r="I3632">
        <v>0</v>
      </c>
      <c r="J3632">
        <v>0</v>
      </c>
      <c r="K3632">
        <v>0</v>
      </c>
      <c r="L3632" s="8">
        <v>1579</v>
      </c>
      <c r="M3632" s="8">
        <v>1579</v>
      </c>
    </row>
    <row r="3633" spans="1:13" x14ac:dyDescent="0.25">
      <c r="A3633">
        <v>0</v>
      </c>
      <c r="B3633" s="40">
        <f t="shared" si="146"/>
        <v>44105</v>
      </c>
      <c r="C3633">
        <v>10</v>
      </c>
      <c r="D3633">
        <f t="shared" si="147"/>
        <v>2020</v>
      </c>
      <c r="E3633" t="s">
        <v>471</v>
      </c>
      <c r="F3633" t="s">
        <v>336</v>
      </c>
      <c r="G3633" t="s">
        <v>37</v>
      </c>
      <c r="H3633" t="s">
        <v>423</v>
      </c>
      <c r="I3633">
        <v>170</v>
      </c>
      <c r="J3633">
        <v>134</v>
      </c>
      <c r="K3633">
        <v>304</v>
      </c>
      <c r="L3633" s="8">
        <v>73287</v>
      </c>
      <c r="M3633" s="8">
        <v>73591</v>
      </c>
    </row>
    <row r="3634" spans="1:13" x14ac:dyDescent="0.25">
      <c r="A3634">
        <v>0</v>
      </c>
      <c r="B3634" s="40">
        <f t="shared" si="146"/>
        <v>44105</v>
      </c>
      <c r="C3634">
        <v>10</v>
      </c>
      <c r="D3634">
        <f t="shared" si="147"/>
        <v>2020</v>
      </c>
      <c r="E3634" t="s">
        <v>471</v>
      </c>
      <c r="F3634" t="s">
        <v>336</v>
      </c>
      <c r="G3634" t="s">
        <v>37</v>
      </c>
      <c r="H3634" t="s">
        <v>424</v>
      </c>
      <c r="I3634">
        <v>0</v>
      </c>
      <c r="J3634">
        <v>0</v>
      </c>
      <c r="K3634">
        <v>0</v>
      </c>
      <c r="L3634" s="8">
        <v>29505</v>
      </c>
      <c r="M3634" s="8">
        <v>29505</v>
      </c>
    </row>
    <row r="3635" spans="1:13" x14ac:dyDescent="0.25">
      <c r="A3635">
        <v>0</v>
      </c>
      <c r="B3635" s="40">
        <f t="shared" si="146"/>
        <v>44105</v>
      </c>
      <c r="C3635">
        <v>10</v>
      </c>
      <c r="D3635">
        <f t="shared" si="147"/>
        <v>2020</v>
      </c>
      <c r="E3635" t="s">
        <v>471</v>
      </c>
      <c r="F3635" t="s">
        <v>125</v>
      </c>
      <c r="G3635" t="s">
        <v>37</v>
      </c>
      <c r="H3635" t="s">
        <v>423</v>
      </c>
      <c r="I3635">
        <v>80</v>
      </c>
      <c r="J3635">
        <v>43</v>
      </c>
      <c r="K3635">
        <v>123</v>
      </c>
      <c r="L3635" s="8">
        <v>28608</v>
      </c>
      <c r="M3635" s="8">
        <v>28731</v>
      </c>
    </row>
    <row r="3636" spans="1:13" x14ac:dyDescent="0.25">
      <c r="A3636">
        <v>0</v>
      </c>
      <c r="B3636" s="40">
        <f t="shared" si="146"/>
        <v>44105</v>
      </c>
      <c r="C3636">
        <v>10</v>
      </c>
      <c r="D3636">
        <f t="shared" si="147"/>
        <v>2020</v>
      </c>
      <c r="E3636" t="s">
        <v>471</v>
      </c>
      <c r="F3636" t="s">
        <v>125</v>
      </c>
      <c r="G3636" t="s">
        <v>37</v>
      </c>
      <c r="H3636" t="s">
        <v>424</v>
      </c>
      <c r="I3636">
        <v>0</v>
      </c>
      <c r="J3636">
        <v>0</v>
      </c>
      <c r="K3636">
        <v>0</v>
      </c>
      <c r="L3636" s="8">
        <v>12683</v>
      </c>
      <c r="M3636" s="8">
        <v>12683</v>
      </c>
    </row>
    <row r="3637" spans="1:13" x14ac:dyDescent="0.25">
      <c r="A3637">
        <v>1</v>
      </c>
      <c r="B3637" s="40">
        <f t="shared" si="146"/>
        <v>44105</v>
      </c>
      <c r="C3637">
        <v>10</v>
      </c>
      <c r="D3637">
        <f t="shared" si="147"/>
        <v>2020</v>
      </c>
      <c r="E3637" t="s">
        <v>471</v>
      </c>
      <c r="F3637" t="s">
        <v>337</v>
      </c>
      <c r="G3637" t="s">
        <v>37</v>
      </c>
      <c r="H3637" t="s">
        <v>423</v>
      </c>
      <c r="I3637">
        <v>8</v>
      </c>
      <c r="J3637">
        <v>3</v>
      </c>
      <c r="K3637">
        <v>11</v>
      </c>
      <c r="L3637" s="8">
        <v>4492</v>
      </c>
      <c r="M3637" s="8">
        <v>4503</v>
      </c>
    </row>
    <row r="3638" spans="1:13" x14ac:dyDescent="0.25">
      <c r="A3638">
        <v>1</v>
      </c>
      <c r="B3638" s="40">
        <f t="shared" si="146"/>
        <v>44105</v>
      </c>
      <c r="C3638">
        <v>10</v>
      </c>
      <c r="D3638">
        <f t="shared" si="147"/>
        <v>2020</v>
      </c>
      <c r="E3638" t="s">
        <v>471</v>
      </c>
      <c r="F3638" t="s">
        <v>337</v>
      </c>
      <c r="G3638" t="s">
        <v>37</v>
      </c>
      <c r="H3638" t="s">
        <v>424</v>
      </c>
      <c r="I3638">
        <v>0</v>
      </c>
      <c r="J3638">
        <v>0</v>
      </c>
      <c r="K3638">
        <v>0</v>
      </c>
      <c r="L3638" s="8">
        <v>3688</v>
      </c>
      <c r="M3638" s="8">
        <v>3688</v>
      </c>
    </row>
    <row r="3639" spans="1:13" x14ac:dyDescent="0.25">
      <c r="A3639">
        <v>0</v>
      </c>
      <c r="B3639" s="40">
        <f t="shared" si="146"/>
        <v>44105</v>
      </c>
      <c r="C3639">
        <v>10</v>
      </c>
      <c r="D3639">
        <f t="shared" si="147"/>
        <v>2020</v>
      </c>
      <c r="E3639" t="s">
        <v>471</v>
      </c>
      <c r="F3639" t="s">
        <v>105</v>
      </c>
      <c r="G3639" t="s">
        <v>37</v>
      </c>
      <c r="H3639" t="s">
        <v>423</v>
      </c>
      <c r="I3639">
        <v>83</v>
      </c>
      <c r="J3639">
        <v>81</v>
      </c>
      <c r="K3639">
        <v>164</v>
      </c>
      <c r="L3639" s="8">
        <v>62070</v>
      </c>
      <c r="M3639" s="8">
        <v>62234</v>
      </c>
    </row>
    <row r="3640" spans="1:13" x14ac:dyDescent="0.25">
      <c r="A3640">
        <v>0</v>
      </c>
      <c r="B3640" s="40">
        <f t="shared" si="146"/>
        <v>44105</v>
      </c>
      <c r="C3640">
        <v>10</v>
      </c>
      <c r="D3640">
        <f t="shared" si="147"/>
        <v>2020</v>
      </c>
      <c r="E3640" t="s">
        <v>471</v>
      </c>
      <c r="F3640" t="s">
        <v>105</v>
      </c>
      <c r="G3640" t="s">
        <v>37</v>
      </c>
      <c r="H3640" t="s">
        <v>424</v>
      </c>
      <c r="I3640">
        <v>0</v>
      </c>
      <c r="J3640">
        <v>0</v>
      </c>
      <c r="K3640">
        <v>0</v>
      </c>
      <c r="L3640" s="8">
        <v>20772</v>
      </c>
      <c r="M3640" s="8">
        <v>20772</v>
      </c>
    </row>
    <row r="3641" spans="1:13" x14ac:dyDescent="0.25">
      <c r="A3641">
        <v>0</v>
      </c>
      <c r="B3641" s="40">
        <f t="shared" si="146"/>
        <v>44105</v>
      </c>
      <c r="C3641">
        <v>10</v>
      </c>
      <c r="D3641">
        <f t="shared" si="147"/>
        <v>2020</v>
      </c>
      <c r="E3641" t="s">
        <v>471</v>
      </c>
      <c r="F3641" t="s">
        <v>338</v>
      </c>
      <c r="G3641" t="s">
        <v>37</v>
      </c>
      <c r="H3641" t="s">
        <v>423</v>
      </c>
      <c r="I3641">
        <v>0</v>
      </c>
      <c r="J3641">
        <v>1</v>
      </c>
      <c r="K3641">
        <v>1</v>
      </c>
      <c r="L3641" s="8">
        <v>1376</v>
      </c>
      <c r="M3641" s="8">
        <v>1377</v>
      </c>
    </row>
    <row r="3642" spans="1:13" x14ac:dyDescent="0.25">
      <c r="A3642">
        <v>0</v>
      </c>
      <c r="B3642" s="40">
        <f t="shared" si="146"/>
        <v>44105</v>
      </c>
      <c r="C3642">
        <v>10</v>
      </c>
      <c r="D3642">
        <f t="shared" si="147"/>
        <v>2020</v>
      </c>
      <c r="E3642" t="s">
        <v>471</v>
      </c>
      <c r="F3642" t="s">
        <v>338</v>
      </c>
      <c r="G3642" t="s">
        <v>37</v>
      </c>
      <c r="H3642" t="s">
        <v>424</v>
      </c>
      <c r="I3642">
        <v>0</v>
      </c>
      <c r="J3642">
        <v>0</v>
      </c>
      <c r="K3642">
        <v>0</v>
      </c>
      <c r="L3642" s="8">
        <v>1006</v>
      </c>
      <c r="M3642" s="8">
        <v>1006</v>
      </c>
    </row>
    <row r="3643" spans="1:13" x14ac:dyDescent="0.25">
      <c r="A3643">
        <v>0</v>
      </c>
      <c r="B3643" s="40">
        <f t="shared" si="146"/>
        <v>44105</v>
      </c>
      <c r="C3643">
        <v>10</v>
      </c>
      <c r="D3643">
        <f t="shared" si="147"/>
        <v>2020</v>
      </c>
      <c r="E3643" t="s">
        <v>471</v>
      </c>
      <c r="F3643" t="s">
        <v>339</v>
      </c>
      <c r="G3643" t="s">
        <v>37</v>
      </c>
      <c r="H3643" t="s">
        <v>423</v>
      </c>
      <c r="I3643">
        <v>78</v>
      </c>
      <c r="J3643">
        <v>87</v>
      </c>
      <c r="K3643">
        <v>165</v>
      </c>
      <c r="L3643" s="8">
        <v>67261</v>
      </c>
      <c r="M3643" s="8">
        <v>67426</v>
      </c>
    </row>
    <row r="3644" spans="1:13" x14ac:dyDescent="0.25">
      <c r="A3644">
        <v>0</v>
      </c>
      <c r="B3644" s="40">
        <f t="shared" si="146"/>
        <v>44105</v>
      </c>
      <c r="C3644">
        <v>10</v>
      </c>
      <c r="D3644">
        <f t="shared" si="147"/>
        <v>2020</v>
      </c>
      <c r="E3644" t="s">
        <v>471</v>
      </c>
      <c r="F3644" t="s">
        <v>339</v>
      </c>
      <c r="G3644" t="s">
        <v>37</v>
      </c>
      <c r="H3644" t="s">
        <v>424</v>
      </c>
      <c r="I3644">
        <v>0</v>
      </c>
      <c r="J3644">
        <v>0</v>
      </c>
      <c r="K3644">
        <v>0</v>
      </c>
      <c r="L3644" s="8">
        <v>28063</v>
      </c>
      <c r="M3644" s="8">
        <v>28063</v>
      </c>
    </row>
    <row r="3645" spans="1:13" x14ac:dyDescent="0.25">
      <c r="A3645">
        <v>0</v>
      </c>
      <c r="B3645" s="40">
        <f t="shared" si="146"/>
        <v>44105</v>
      </c>
      <c r="C3645">
        <v>10</v>
      </c>
      <c r="D3645">
        <f t="shared" si="147"/>
        <v>2020</v>
      </c>
      <c r="E3645" t="s">
        <v>471</v>
      </c>
      <c r="F3645" t="s">
        <v>425</v>
      </c>
      <c r="G3645" t="s">
        <v>37</v>
      </c>
      <c r="H3645" t="s">
        <v>423</v>
      </c>
      <c r="I3645">
        <v>144</v>
      </c>
      <c r="J3645">
        <v>125</v>
      </c>
      <c r="K3645">
        <v>269</v>
      </c>
      <c r="L3645" s="8">
        <v>49576</v>
      </c>
      <c r="M3645" s="8">
        <v>49845</v>
      </c>
    </row>
    <row r="3646" spans="1:13" x14ac:dyDescent="0.25">
      <c r="A3646">
        <v>0</v>
      </c>
      <c r="B3646" s="40">
        <f t="shared" si="146"/>
        <v>44105</v>
      </c>
      <c r="C3646">
        <v>10</v>
      </c>
      <c r="D3646">
        <f t="shared" si="147"/>
        <v>2020</v>
      </c>
      <c r="E3646" t="s">
        <v>471</v>
      </c>
      <c r="F3646" t="s">
        <v>425</v>
      </c>
      <c r="G3646" t="s">
        <v>37</v>
      </c>
      <c r="H3646" t="s">
        <v>424</v>
      </c>
      <c r="I3646">
        <v>0</v>
      </c>
      <c r="J3646">
        <v>0</v>
      </c>
      <c r="K3646">
        <v>0</v>
      </c>
      <c r="L3646" s="8">
        <v>21476</v>
      </c>
      <c r="M3646" s="8">
        <v>21476</v>
      </c>
    </row>
    <row r="3647" spans="1:13" x14ac:dyDescent="0.25">
      <c r="A3647">
        <v>0</v>
      </c>
      <c r="B3647" s="40">
        <f t="shared" si="146"/>
        <v>44105</v>
      </c>
      <c r="C3647">
        <v>10</v>
      </c>
      <c r="D3647">
        <f t="shared" si="147"/>
        <v>2020</v>
      </c>
      <c r="E3647" t="s">
        <v>471</v>
      </c>
      <c r="F3647" t="s">
        <v>341</v>
      </c>
      <c r="G3647" t="s">
        <v>37</v>
      </c>
      <c r="H3647" t="s">
        <v>423</v>
      </c>
      <c r="I3647">
        <v>503</v>
      </c>
      <c r="J3647">
        <v>298</v>
      </c>
      <c r="K3647">
        <v>801</v>
      </c>
      <c r="L3647" s="8">
        <v>64972</v>
      </c>
      <c r="M3647" s="8">
        <v>65773</v>
      </c>
    </row>
    <row r="3648" spans="1:13" x14ac:dyDescent="0.25">
      <c r="A3648">
        <v>0</v>
      </c>
      <c r="B3648" s="40">
        <f t="shared" si="146"/>
        <v>44105</v>
      </c>
      <c r="C3648">
        <v>10</v>
      </c>
      <c r="D3648">
        <f t="shared" si="147"/>
        <v>2020</v>
      </c>
      <c r="E3648" t="s">
        <v>471</v>
      </c>
      <c r="F3648" t="s">
        <v>341</v>
      </c>
      <c r="G3648" t="s">
        <v>37</v>
      </c>
      <c r="H3648" t="s">
        <v>424</v>
      </c>
      <c r="I3648">
        <v>1</v>
      </c>
      <c r="J3648">
        <v>0</v>
      </c>
      <c r="K3648">
        <v>1</v>
      </c>
      <c r="L3648" s="8">
        <v>21942</v>
      </c>
      <c r="M3648" s="8">
        <v>21943</v>
      </c>
    </row>
    <row r="3649" spans="1:13" x14ac:dyDescent="0.25">
      <c r="A3649">
        <v>0</v>
      </c>
      <c r="B3649" s="40">
        <f t="shared" si="146"/>
        <v>44105</v>
      </c>
      <c r="C3649">
        <v>10</v>
      </c>
      <c r="D3649">
        <f t="shared" si="147"/>
        <v>2020</v>
      </c>
      <c r="E3649" t="s">
        <v>471</v>
      </c>
      <c r="F3649" t="s">
        <v>126</v>
      </c>
      <c r="G3649" t="s">
        <v>37</v>
      </c>
      <c r="H3649" t="s">
        <v>423</v>
      </c>
      <c r="I3649">
        <v>280</v>
      </c>
      <c r="J3649">
        <v>164</v>
      </c>
      <c r="K3649">
        <v>444</v>
      </c>
      <c r="L3649" s="8">
        <v>25239</v>
      </c>
      <c r="M3649" s="8">
        <v>25683</v>
      </c>
    </row>
    <row r="3650" spans="1:13" x14ac:dyDescent="0.25">
      <c r="A3650">
        <v>0</v>
      </c>
      <c r="B3650" s="40">
        <f t="shared" si="146"/>
        <v>44105</v>
      </c>
      <c r="C3650">
        <v>10</v>
      </c>
      <c r="D3650">
        <f t="shared" si="147"/>
        <v>2020</v>
      </c>
      <c r="E3650" t="s">
        <v>471</v>
      </c>
      <c r="F3650" t="s">
        <v>126</v>
      </c>
      <c r="G3650" t="s">
        <v>37</v>
      </c>
      <c r="H3650" t="s">
        <v>424</v>
      </c>
      <c r="I3650">
        <v>0</v>
      </c>
      <c r="J3650">
        <v>0</v>
      </c>
      <c r="K3650">
        <v>0</v>
      </c>
      <c r="L3650" s="8">
        <v>9760</v>
      </c>
      <c r="M3650" s="8">
        <v>9760</v>
      </c>
    </row>
    <row r="3651" spans="1:13" x14ac:dyDescent="0.25">
      <c r="A3651">
        <v>0</v>
      </c>
      <c r="B3651" s="40">
        <f t="shared" si="146"/>
        <v>44105</v>
      </c>
      <c r="C3651">
        <v>10</v>
      </c>
      <c r="D3651">
        <f t="shared" si="147"/>
        <v>2020</v>
      </c>
      <c r="E3651" t="s">
        <v>471</v>
      </c>
      <c r="F3651" t="s">
        <v>342</v>
      </c>
      <c r="G3651" t="s">
        <v>37</v>
      </c>
      <c r="H3651" t="s">
        <v>423</v>
      </c>
      <c r="I3651" s="8">
        <v>26511</v>
      </c>
      <c r="J3651" s="8">
        <v>8118</v>
      </c>
      <c r="K3651" s="8">
        <v>34629</v>
      </c>
      <c r="L3651" s="8">
        <v>1385071</v>
      </c>
      <c r="M3651" s="8">
        <v>1419700</v>
      </c>
    </row>
    <row r="3652" spans="1:13" x14ac:dyDescent="0.25">
      <c r="A3652">
        <v>0</v>
      </c>
      <c r="B3652" s="40">
        <f t="shared" si="146"/>
        <v>44105</v>
      </c>
      <c r="C3652">
        <v>10</v>
      </c>
      <c r="D3652">
        <f t="shared" si="147"/>
        <v>2020</v>
      </c>
      <c r="E3652" t="s">
        <v>471</v>
      </c>
      <c r="F3652" t="s">
        <v>342</v>
      </c>
      <c r="G3652" t="s">
        <v>37</v>
      </c>
      <c r="H3652" t="s">
        <v>424</v>
      </c>
      <c r="I3652">
        <v>5</v>
      </c>
      <c r="J3652">
        <v>1</v>
      </c>
      <c r="K3652">
        <v>6</v>
      </c>
      <c r="L3652" s="8">
        <v>185875</v>
      </c>
      <c r="M3652" s="8">
        <v>185881</v>
      </c>
    </row>
    <row r="3653" spans="1:13" x14ac:dyDescent="0.25">
      <c r="A3653">
        <v>0</v>
      </c>
      <c r="B3653" s="40">
        <f t="shared" si="146"/>
        <v>44105</v>
      </c>
      <c r="C3653">
        <v>10</v>
      </c>
      <c r="D3653">
        <f t="shared" si="147"/>
        <v>2020</v>
      </c>
      <c r="E3653" t="s">
        <v>471</v>
      </c>
      <c r="F3653" t="s">
        <v>343</v>
      </c>
      <c r="G3653" t="s">
        <v>37</v>
      </c>
      <c r="H3653" t="s">
        <v>423</v>
      </c>
      <c r="I3653" s="8">
        <v>1577</v>
      </c>
      <c r="J3653">
        <v>753</v>
      </c>
      <c r="K3653" s="8">
        <v>2330</v>
      </c>
      <c r="L3653" s="8">
        <v>184357</v>
      </c>
      <c r="M3653" s="8">
        <v>186687</v>
      </c>
    </row>
    <row r="3654" spans="1:13" x14ac:dyDescent="0.25">
      <c r="A3654">
        <v>0</v>
      </c>
      <c r="B3654" s="40">
        <f t="shared" si="146"/>
        <v>44105</v>
      </c>
      <c r="C3654">
        <v>10</v>
      </c>
      <c r="D3654">
        <f t="shared" si="147"/>
        <v>2020</v>
      </c>
      <c r="E3654" t="s">
        <v>471</v>
      </c>
      <c r="F3654" t="s">
        <v>343</v>
      </c>
      <c r="G3654" t="s">
        <v>37</v>
      </c>
      <c r="H3654" t="s">
        <v>424</v>
      </c>
      <c r="I3654">
        <v>0</v>
      </c>
      <c r="J3654">
        <v>0</v>
      </c>
      <c r="K3654">
        <v>0</v>
      </c>
      <c r="L3654" s="8">
        <v>55408</v>
      </c>
      <c r="M3654" s="8">
        <v>55408</v>
      </c>
    </row>
    <row r="3655" spans="1:13" x14ac:dyDescent="0.25">
      <c r="A3655">
        <v>0</v>
      </c>
      <c r="B3655" s="40">
        <f t="shared" si="146"/>
        <v>44105</v>
      </c>
      <c r="C3655">
        <v>10</v>
      </c>
      <c r="D3655">
        <f t="shared" si="147"/>
        <v>2020</v>
      </c>
      <c r="E3655" t="s">
        <v>471</v>
      </c>
      <c r="F3655" t="s">
        <v>344</v>
      </c>
      <c r="G3655" t="s">
        <v>37</v>
      </c>
      <c r="H3655" t="s">
        <v>423</v>
      </c>
      <c r="I3655">
        <v>135</v>
      </c>
      <c r="J3655">
        <v>57</v>
      </c>
      <c r="K3655">
        <v>192</v>
      </c>
      <c r="L3655" s="8">
        <v>30555</v>
      </c>
      <c r="M3655" s="8">
        <v>30747</v>
      </c>
    </row>
    <row r="3656" spans="1:13" x14ac:dyDescent="0.25">
      <c r="A3656">
        <v>0</v>
      </c>
      <c r="B3656" s="40">
        <f t="shared" si="146"/>
        <v>44105</v>
      </c>
      <c r="C3656">
        <v>10</v>
      </c>
      <c r="D3656">
        <f t="shared" si="147"/>
        <v>2020</v>
      </c>
      <c r="E3656" t="s">
        <v>471</v>
      </c>
      <c r="F3656" t="s">
        <v>344</v>
      </c>
      <c r="G3656" t="s">
        <v>37</v>
      </c>
      <c r="H3656" t="s">
        <v>424</v>
      </c>
      <c r="I3656">
        <v>0</v>
      </c>
      <c r="J3656">
        <v>0</v>
      </c>
      <c r="K3656">
        <v>0</v>
      </c>
      <c r="L3656" s="8">
        <v>15106</v>
      </c>
      <c r="M3656" s="8">
        <v>15106</v>
      </c>
    </row>
    <row r="3657" spans="1:13" x14ac:dyDescent="0.25">
      <c r="A3657">
        <v>0</v>
      </c>
      <c r="B3657" s="40">
        <f t="shared" si="146"/>
        <v>44105</v>
      </c>
      <c r="C3657">
        <v>10</v>
      </c>
      <c r="D3657">
        <f t="shared" si="147"/>
        <v>2020</v>
      </c>
      <c r="E3657" t="s">
        <v>471</v>
      </c>
      <c r="F3657" t="s">
        <v>345</v>
      </c>
      <c r="G3657" t="s">
        <v>37</v>
      </c>
      <c r="H3657" t="s">
        <v>423</v>
      </c>
      <c r="I3657">
        <v>63</v>
      </c>
      <c r="J3657">
        <v>43</v>
      </c>
      <c r="K3657">
        <v>106</v>
      </c>
      <c r="L3657" s="8">
        <v>15338</v>
      </c>
      <c r="M3657" s="8">
        <v>15444</v>
      </c>
    </row>
    <row r="3658" spans="1:13" x14ac:dyDescent="0.25">
      <c r="A3658">
        <v>0</v>
      </c>
      <c r="B3658" s="40">
        <f t="shared" si="146"/>
        <v>44105</v>
      </c>
      <c r="C3658">
        <v>10</v>
      </c>
      <c r="D3658">
        <f t="shared" si="147"/>
        <v>2020</v>
      </c>
      <c r="E3658" t="s">
        <v>471</v>
      </c>
      <c r="F3658" t="s">
        <v>345</v>
      </c>
      <c r="G3658" t="s">
        <v>37</v>
      </c>
      <c r="H3658" t="s">
        <v>424</v>
      </c>
      <c r="I3658">
        <v>0</v>
      </c>
      <c r="J3658">
        <v>0</v>
      </c>
      <c r="K3658">
        <v>0</v>
      </c>
      <c r="L3658" s="8">
        <v>8313</v>
      </c>
      <c r="M3658" s="8">
        <v>8313</v>
      </c>
    </row>
    <row r="3659" spans="1:13" x14ac:dyDescent="0.25">
      <c r="A3659">
        <v>0</v>
      </c>
      <c r="B3659" s="40">
        <f t="shared" si="146"/>
        <v>44105</v>
      </c>
      <c r="C3659">
        <v>10</v>
      </c>
      <c r="D3659">
        <f t="shared" si="147"/>
        <v>2020</v>
      </c>
      <c r="E3659" t="s">
        <v>471</v>
      </c>
      <c r="F3659" t="s">
        <v>346</v>
      </c>
      <c r="G3659" t="s">
        <v>37</v>
      </c>
      <c r="H3659" t="s">
        <v>423</v>
      </c>
      <c r="I3659">
        <v>131</v>
      </c>
      <c r="J3659">
        <v>125</v>
      </c>
      <c r="K3659">
        <v>256</v>
      </c>
      <c r="L3659" s="8">
        <v>59581</v>
      </c>
      <c r="M3659" s="8">
        <v>59837</v>
      </c>
    </row>
    <row r="3660" spans="1:13" x14ac:dyDescent="0.25">
      <c r="A3660">
        <v>0</v>
      </c>
      <c r="B3660" s="40">
        <f t="shared" si="146"/>
        <v>44105</v>
      </c>
      <c r="C3660">
        <v>10</v>
      </c>
      <c r="D3660">
        <f t="shared" si="147"/>
        <v>2020</v>
      </c>
      <c r="E3660" t="s">
        <v>471</v>
      </c>
      <c r="F3660" t="s">
        <v>346</v>
      </c>
      <c r="G3660" t="s">
        <v>37</v>
      </c>
      <c r="H3660" t="s">
        <v>424</v>
      </c>
      <c r="I3660">
        <v>0</v>
      </c>
      <c r="J3660">
        <v>0</v>
      </c>
      <c r="K3660">
        <v>0</v>
      </c>
      <c r="L3660" s="8">
        <v>27105</v>
      </c>
      <c r="M3660" s="8">
        <v>27105</v>
      </c>
    </row>
    <row r="3661" spans="1:13" x14ac:dyDescent="0.25">
      <c r="A3661">
        <v>1</v>
      </c>
      <c r="B3661" s="40">
        <f t="shared" si="146"/>
        <v>44105</v>
      </c>
      <c r="C3661">
        <v>10</v>
      </c>
      <c r="D3661">
        <f t="shared" si="147"/>
        <v>2020</v>
      </c>
      <c r="E3661" t="s">
        <v>471</v>
      </c>
      <c r="F3661" t="s">
        <v>53</v>
      </c>
      <c r="G3661" t="s">
        <v>37</v>
      </c>
      <c r="H3661" t="s">
        <v>423</v>
      </c>
      <c r="I3661">
        <v>6</v>
      </c>
      <c r="J3661">
        <v>10</v>
      </c>
      <c r="K3661">
        <v>16</v>
      </c>
      <c r="L3661" s="8">
        <v>7875</v>
      </c>
      <c r="M3661" s="8">
        <v>7891</v>
      </c>
    </row>
    <row r="3662" spans="1:13" x14ac:dyDescent="0.25">
      <c r="A3662">
        <v>1</v>
      </c>
      <c r="B3662" s="40">
        <f t="shared" si="146"/>
        <v>44105</v>
      </c>
      <c r="C3662">
        <v>10</v>
      </c>
      <c r="D3662">
        <f t="shared" si="147"/>
        <v>2020</v>
      </c>
      <c r="E3662" t="s">
        <v>471</v>
      </c>
      <c r="F3662" t="s">
        <v>53</v>
      </c>
      <c r="G3662" t="s">
        <v>37</v>
      </c>
      <c r="H3662" t="s">
        <v>424</v>
      </c>
      <c r="I3662">
        <v>0</v>
      </c>
      <c r="J3662">
        <v>0</v>
      </c>
      <c r="K3662">
        <v>0</v>
      </c>
      <c r="L3662" s="8">
        <v>4834</v>
      </c>
      <c r="M3662" s="8">
        <v>4834</v>
      </c>
    </row>
    <row r="3663" spans="1:13" x14ac:dyDescent="0.25">
      <c r="A3663">
        <v>0</v>
      </c>
      <c r="B3663" s="40">
        <f t="shared" si="146"/>
        <v>44105</v>
      </c>
      <c r="C3663">
        <v>10</v>
      </c>
      <c r="D3663">
        <f t="shared" si="147"/>
        <v>2020</v>
      </c>
      <c r="E3663" t="s">
        <v>471</v>
      </c>
      <c r="F3663" t="s">
        <v>347</v>
      </c>
      <c r="G3663" t="s">
        <v>37</v>
      </c>
      <c r="H3663" t="s">
        <v>423</v>
      </c>
      <c r="I3663">
        <v>197</v>
      </c>
      <c r="J3663">
        <v>140</v>
      </c>
      <c r="K3663">
        <v>337</v>
      </c>
      <c r="L3663" s="8">
        <v>48722</v>
      </c>
      <c r="M3663" s="8">
        <v>49059</v>
      </c>
    </row>
    <row r="3664" spans="1:13" x14ac:dyDescent="0.25">
      <c r="A3664">
        <v>0</v>
      </c>
      <c r="B3664" s="40">
        <f t="shared" si="146"/>
        <v>44105</v>
      </c>
      <c r="C3664">
        <v>10</v>
      </c>
      <c r="D3664">
        <f t="shared" si="147"/>
        <v>2020</v>
      </c>
      <c r="E3664" t="s">
        <v>471</v>
      </c>
      <c r="F3664" t="s">
        <v>347</v>
      </c>
      <c r="G3664" t="s">
        <v>37</v>
      </c>
      <c r="H3664" t="s">
        <v>424</v>
      </c>
      <c r="I3664">
        <v>0</v>
      </c>
      <c r="J3664">
        <v>0</v>
      </c>
      <c r="K3664">
        <v>0</v>
      </c>
      <c r="L3664" s="8">
        <v>21390</v>
      </c>
      <c r="M3664" s="8">
        <v>21390</v>
      </c>
    </row>
    <row r="3665" spans="1:13" x14ac:dyDescent="0.25">
      <c r="A3665">
        <v>0</v>
      </c>
      <c r="B3665" s="40">
        <f t="shared" si="146"/>
        <v>44105</v>
      </c>
      <c r="C3665">
        <v>10</v>
      </c>
      <c r="D3665">
        <f t="shared" si="147"/>
        <v>2020</v>
      </c>
      <c r="E3665" t="s">
        <v>471</v>
      </c>
      <c r="F3665" t="s">
        <v>348</v>
      </c>
      <c r="G3665" t="s">
        <v>37</v>
      </c>
      <c r="H3665" t="s">
        <v>423</v>
      </c>
      <c r="I3665">
        <v>48</v>
      </c>
      <c r="J3665">
        <v>38</v>
      </c>
      <c r="K3665">
        <v>86</v>
      </c>
      <c r="L3665" s="8">
        <v>26796</v>
      </c>
      <c r="M3665" s="8">
        <v>26882</v>
      </c>
    </row>
    <row r="3666" spans="1:13" x14ac:dyDescent="0.25">
      <c r="A3666">
        <v>0</v>
      </c>
      <c r="B3666" s="40">
        <f t="shared" si="146"/>
        <v>44105</v>
      </c>
      <c r="C3666">
        <v>10</v>
      </c>
      <c r="D3666">
        <f t="shared" si="147"/>
        <v>2020</v>
      </c>
      <c r="E3666" t="s">
        <v>471</v>
      </c>
      <c r="F3666" t="s">
        <v>348</v>
      </c>
      <c r="G3666" t="s">
        <v>37</v>
      </c>
      <c r="H3666" t="s">
        <v>424</v>
      </c>
      <c r="I3666">
        <v>0</v>
      </c>
      <c r="J3666">
        <v>0</v>
      </c>
      <c r="K3666">
        <v>0</v>
      </c>
      <c r="L3666" s="8">
        <v>17111</v>
      </c>
      <c r="M3666" s="8">
        <v>17111</v>
      </c>
    </row>
    <row r="3667" spans="1:13" x14ac:dyDescent="0.25">
      <c r="A3667">
        <v>0</v>
      </c>
      <c r="B3667" s="40">
        <f t="shared" si="146"/>
        <v>44105</v>
      </c>
      <c r="C3667">
        <v>10</v>
      </c>
      <c r="D3667">
        <f t="shared" si="147"/>
        <v>2020</v>
      </c>
      <c r="E3667" t="s">
        <v>471</v>
      </c>
      <c r="F3667" t="s">
        <v>349</v>
      </c>
      <c r="G3667" t="s">
        <v>37</v>
      </c>
      <c r="H3667" t="s">
        <v>423</v>
      </c>
      <c r="I3667">
        <v>44</v>
      </c>
      <c r="J3667">
        <v>40</v>
      </c>
      <c r="K3667">
        <v>84</v>
      </c>
      <c r="L3667" s="8">
        <v>16072</v>
      </c>
      <c r="M3667" s="8">
        <v>16156</v>
      </c>
    </row>
    <row r="3668" spans="1:13" x14ac:dyDescent="0.25">
      <c r="A3668">
        <v>0</v>
      </c>
      <c r="B3668" s="40">
        <f t="shared" si="146"/>
        <v>44105</v>
      </c>
      <c r="C3668">
        <v>10</v>
      </c>
      <c r="D3668">
        <f t="shared" si="147"/>
        <v>2020</v>
      </c>
      <c r="E3668" t="s">
        <v>471</v>
      </c>
      <c r="F3668" t="s">
        <v>349</v>
      </c>
      <c r="G3668" t="s">
        <v>37</v>
      </c>
      <c r="H3668" t="s">
        <v>424</v>
      </c>
      <c r="I3668">
        <v>0</v>
      </c>
      <c r="J3668">
        <v>0</v>
      </c>
      <c r="K3668">
        <v>0</v>
      </c>
      <c r="L3668" s="8">
        <v>7958</v>
      </c>
      <c r="M3668" s="8">
        <v>7958</v>
      </c>
    </row>
    <row r="3669" spans="1:13" x14ac:dyDescent="0.25">
      <c r="A3669">
        <v>0</v>
      </c>
      <c r="B3669" s="40">
        <f t="shared" si="146"/>
        <v>44105</v>
      </c>
      <c r="C3669">
        <v>10</v>
      </c>
      <c r="D3669">
        <f t="shared" si="147"/>
        <v>2020</v>
      </c>
      <c r="E3669" t="s">
        <v>471</v>
      </c>
      <c r="F3669" t="s">
        <v>426</v>
      </c>
      <c r="G3669" t="s">
        <v>37</v>
      </c>
      <c r="H3669" t="s">
        <v>423</v>
      </c>
      <c r="I3669">
        <v>8</v>
      </c>
      <c r="J3669">
        <v>5</v>
      </c>
      <c r="K3669">
        <v>13</v>
      </c>
      <c r="L3669" s="8">
        <v>9483</v>
      </c>
      <c r="M3669" s="8">
        <v>9496</v>
      </c>
    </row>
    <row r="3670" spans="1:13" x14ac:dyDescent="0.25">
      <c r="A3670">
        <v>0</v>
      </c>
      <c r="B3670" s="40">
        <f t="shared" si="146"/>
        <v>44105</v>
      </c>
      <c r="C3670">
        <v>10</v>
      </c>
      <c r="D3670">
        <f t="shared" si="147"/>
        <v>2020</v>
      </c>
      <c r="E3670" t="s">
        <v>471</v>
      </c>
      <c r="F3670" t="s">
        <v>426</v>
      </c>
      <c r="G3670" t="s">
        <v>37</v>
      </c>
      <c r="H3670" t="s">
        <v>424</v>
      </c>
      <c r="I3670">
        <v>0</v>
      </c>
      <c r="J3670">
        <v>0</v>
      </c>
      <c r="K3670">
        <v>0</v>
      </c>
      <c r="L3670" s="8">
        <v>5875</v>
      </c>
      <c r="M3670" s="8">
        <v>5875</v>
      </c>
    </row>
    <row r="3671" spans="1:13" x14ac:dyDescent="0.25">
      <c r="A3671">
        <v>0</v>
      </c>
      <c r="B3671" s="40">
        <f t="shared" si="146"/>
        <v>44105</v>
      </c>
      <c r="C3671">
        <v>10</v>
      </c>
      <c r="D3671">
        <f t="shared" si="147"/>
        <v>2020</v>
      </c>
      <c r="E3671" t="s">
        <v>471</v>
      </c>
      <c r="F3671" t="s">
        <v>350</v>
      </c>
      <c r="G3671" t="s">
        <v>37</v>
      </c>
      <c r="H3671" t="s">
        <v>423</v>
      </c>
      <c r="I3671" s="8">
        <v>2959</v>
      </c>
      <c r="J3671" s="8">
        <v>1844</v>
      </c>
      <c r="K3671" s="8">
        <v>4803</v>
      </c>
      <c r="L3671" s="8">
        <v>566329</v>
      </c>
      <c r="M3671" s="8">
        <v>571132</v>
      </c>
    </row>
    <row r="3672" spans="1:13" x14ac:dyDescent="0.25">
      <c r="A3672">
        <v>0</v>
      </c>
      <c r="B3672" s="40">
        <f t="shared" si="146"/>
        <v>44105</v>
      </c>
      <c r="C3672">
        <v>10</v>
      </c>
      <c r="D3672">
        <f t="shared" si="147"/>
        <v>2020</v>
      </c>
      <c r="E3672" t="s">
        <v>471</v>
      </c>
      <c r="F3672" t="s">
        <v>350</v>
      </c>
      <c r="G3672" t="s">
        <v>37</v>
      </c>
      <c r="H3672" t="s">
        <v>424</v>
      </c>
      <c r="I3672">
        <v>0</v>
      </c>
      <c r="J3672">
        <v>0</v>
      </c>
      <c r="K3672">
        <v>0</v>
      </c>
      <c r="L3672" s="8">
        <v>147262</v>
      </c>
      <c r="M3672" s="8">
        <v>147262</v>
      </c>
    </row>
    <row r="3673" spans="1:13" x14ac:dyDescent="0.25">
      <c r="A3673">
        <v>0</v>
      </c>
      <c r="B3673" s="40">
        <f t="shared" si="146"/>
        <v>44105</v>
      </c>
      <c r="C3673">
        <v>10</v>
      </c>
      <c r="D3673">
        <f t="shared" si="147"/>
        <v>2020</v>
      </c>
      <c r="E3673" t="s">
        <v>471</v>
      </c>
      <c r="F3673" t="s">
        <v>41</v>
      </c>
      <c r="G3673" t="s">
        <v>37</v>
      </c>
      <c r="H3673" t="s">
        <v>423</v>
      </c>
      <c r="I3673">
        <v>352</v>
      </c>
      <c r="J3673">
        <v>99</v>
      </c>
      <c r="K3673">
        <v>451</v>
      </c>
      <c r="L3673" s="8">
        <v>14368</v>
      </c>
      <c r="M3673" s="8">
        <v>14819</v>
      </c>
    </row>
    <row r="3674" spans="1:13" x14ac:dyDescent="0.25">
      <c r="A3674">
        <v>0</v>
      </c>
      <c r="B3674" s="40">
        <f t="shared" si="146"/>
        <v>44105</v>
      </c>
      <c r="C3674">
        <v>10</v>
      </c>
      <c r="D3674">
        <f t="shared" si="147"/>
        <v>2020</v>
      </c>
      <c r="E3674" t="s">
        <v>471</v>
      </c>
      <c r="F3674" t="s">
        <v>41</v>
      </c>
      <c r="G3674" t="s">
        <v>37</v>
      </c>
      <c r="H3674" t="s">
        <v>424</v>
      </c>
      <c r="I3674">
        <v>0</v>
      </c>
      <c r="J3674">
        <v>0</v>
      </c>
      <c r="K3674">
        <v>0</v>
      </c>
      <c r="L3674" s="8">
        <v>6002</v>
      </c>
      <c r="M3674" s="8">
        <v>6002</v>
      </c>
    </row>
    <row r="3675" spans="1:13" x14ac:dyDescent="0.25">
      <c r="A3675">
        <v>0</v>
      </c>
      <c r="B3675" s="40">
        <f t="shared" si="146"/>
        <v>44105</v>
      </c>
      <c r="C3675">
        <v>10</v>
      </c>
      <c r="D3675">
        <f t="shared" si="147"/>
        <v>2020</v>
      </c>
      <c r="E3675" t="s">
        <v>471</v>
      </c>
      <c r="F3675" t="s">
        <v>351</v>
      </c>
      <c r="G3675" t="s">
        <v>37</v>
      </c>
      <c r="H3675" t="s">
        <v>423</v>
      </c>
      <c r="I3675">
        <v>501</v>
      </c>
      <c r="J3675">
        <v>253</v>
      </c>
      <c r="K3675">
        <v>754</v>
      </c>
      <c r="L3675" s="8">
        <v>93306</v>
      </c>
      <c r="M3675" s="8">
        <v>94060</v>
      </c>
    </row>
    <row r="3676" spans="1:13" x14ac:dyDescent="0.25">
      <c r="A3676">
        <v>0</v>
      </c>
      <c r="B3676" s="40">
        <f t="shared" ref="B3676:B3739" si="148">DATE(D3676,C3676,1)</f>
        <v>44105</v>
      </c>
      <c r="C3676">
        <v>10</v>
      </c>
      <c r="D3676">
        <f t="shared" ref="D3676:D3739" si="149">VALUE(RIGHT(E3676,4))</f>
        <v>2020</v>
      </c>
      <c r="E3676" t="s">
        <v>471</v>
      </c>
      <c r="F3676" t="s">
        <v>351</v>
      </c>
      <c r="G3676" t="s">
        <v>37</v>
      </c>
      <c r="H3676" t="s">
        <v>424</v>
      </c>
      <c r="I3676">
        <v>1</v>
      </c>
      <c r="J3676">
        <v>0</v>
      </c>
      <c r="K3676">
        <v>1</v>
      </c>
      <c r="L3676" s="8">
        <v>33434</v>
      </c>
      <c r="M3676" s="8">
        <v>33435</v>
      </c>
    </row>
    <row r="3677" spans="1:13" x14ac:dyDescent="0.25">
      <c r="A3677">
        <v>0</v>
      </c>
      <c r="B3677" s="40">
        <f t="shared" si="148"/>
        <v>44105</v>
      </c>
      <c r="C3677">
        <v>10</v>
      </c>
      <c r="D3677">
        <f t="shared" si="149"/>
        <v>2020</v>
      </c>
      <c r="E3677" t="s">
        <v>471</v>
      </c>
      <c r="F3677" t="s">
        <v>352</v>
      </c>
      <c r="G3677" t="s">
        <v>37</v>
      </c>
      <c r="H3677" t="s">
        <v>423</v>
      </c>
      <c r="I3677">
        <v>37</v>
      </c>
      <c r="J3677">
        <v>21</v>
      </c>
      <c r="K3677">
        <v>58</v>
      </c>
      <c r="L3677" s="8">
        <v>8536</v>
      </c>
      <c r="M3677" s="8">
        <v>8594</v>
      </c>
    </row>
    <row r="3678" spans="1:13" x14ac:dyDescent="0.25">
      <c r="A3678">
        <v>0</v>
      </c>
      <c r="B3678" s="40">
        <f t="shared" si="148"/>
        <v>44105</v>
      </c>
      <c r="C3678">
        <v>10</v>
      </c>
      <c r="D3678">
        <f t="shared" si="149"/>
        <v>2020</v>
      </c>
      <c r="E3678" t="s">
        <v>471</v>
      </c>
      <c r="F3678" t="s">
        <v>352</v>
      </c>
      <c r="G3678" t="s">
        <v>37</v>
      </c>
      <c r="H3678" t="s">
        <v>424</v>
      </c>
      <c r="I3678">
        <v>0</v>
      </c>
      <c r="J3678">
        <v>0</v>
      </c>
      <c r="K3678">
        <v>0</v>
      </c>
      <c r="L3678" s="8">
        <v>4105</v>
      </c>
      <c r="M3678" s="8">
        <v>4105</v>
      </c>
    </row>
    <row r="3679" spans="1:13" x14ac:dyDescent="0.25">
      <c r="A3679">
        <v>0</v>
      </c>
      <c r="B3679" s="40">
        <f t="shared" si="148"/>
        <v>44105</v>
      </c>
      <c r="C3679">
        <v>10</v>
      </c>
      <c r="D3679">
        <f t="shared" si="149"/>
        <v>2020</v>
      </c>
      <c r="E3679" t="s">
        <v>471</v>
      </c>
      <c r="F3679" t="s">
        <v>146</v>
      </c>
      <c r="G3679" t="s">
        <v>37</v>
      </c>
      <c r="H3679" t="s">
        <v>423</v>
      </c>
      <c r="I3679" s="8">
        <v>5042</v>
      </c>
      <c r="J3679" s="8">
        <v>1935</v>
      </c>
      <c r="K3679" s="8">
        <v>6977</v>
      </c>
      <c r="L3679" s="8">
        <v>546862</v>
      </c>
      <c r="M3679" s="8">
        <v>553839</v>
      </c>
    </row>
    <row r="3680" spans="1:13" x14ac:dyDescent="0.25">
      <c r="A3680">
        <v>0</v>
      </c>
      <c r="B3680" s="40">
        <f t="shared" si="148"/>
        <v>44105</v>
      </c>
      <c r="C3680">
        <v>10</v>
      </c>
      <c r="D3680">
        <f t="shared" si="149"/>
        <v>2020</v>
      </c>
      <c r="E3680" t="s">
        <v>471</v>
      </c>
      <c r="F3680" t="s">
        <v>146</v>
      </c>
      <c r="G3680" t="s">
        <v>37</v>
      </c>
      <c r="H3680" t="s">
        <v>424</v>
      </c>
      <c r="I3680">
        <v>0</v>
      </c>
      <c r="J3680">
        <v>0</v>
      </c>
      <c r="K3680">
        <v>0</v>
      </c>
      <c r="L3680" s="8">
        <v>127360</v>
      </c>
      <c r="M3680" s="8">
        <v>127360</v>
      </c>
    </row>
    <row r="3681" spans="1:13" x14ac:dyDescent="0.25">
      <c r="A3681">
        <v>1</v>
      </c>
      <c r="B3681" s="40">
        <f t="shared" si="148"/>
        <v>44105</v>
      </c>
      <c r="C3681">
        <v>10</v>
      </c>
      <c r="D3681">
        <f t="shared" si="149"/>
        <v>2020</v>
      </c>
      <c r="E3681" t="s">
        <v>471</v>
      </c>
      <c r="F3681" t="s">
        <v>42</v>
      </c>
      <c r="G3681" t="s">
        <v>37</v>
      </c>
      <c r="H3681" t="s">
        <v>423</v>
      </c>
      <c r="I3681">
        <v>888</v>
      </c>
      <c r="J3681">
        <v>573</v>
      </c>
      <c r="K3681" s="8">
        <v>1461</v>
      </c>
      <c r="L3681" s="8">
        <v>325349</v>
      </c>
      <c r="M3681" s="8">
        <v>326810</v>
      </c>
    </row>
    <row r="3682" spans="1:13" x14ac:dyDescent="0.25">
      <c r="A3682">
        <v>1</v>
      </c>
      <c r="B3682" s="40">
        <f t="shared" si="148"/>
        <v>44105</v>
      </c>
      <c r="C3682">
        <v>10</v>
      </c>
      <c r="D3682">
        <f t="shared" si="149"/>
        <v>2020</v>
      </c>
      <c r="E3682" t="s">
        <v>471</v>
      </c>
      <c r="F3682" t="s">
        <v>42</v>
      </c>
      <c r="G3682" t="s">
        <v>37</v>
      </c>
      <c r="H3682" t="s">
        <v>424</v>
      </c>
      <c r="I3682">
        <v>0</v>
      </c>
      <c r="J3682">
        <v>0</v>
      </c>
      <c r="K3682">
        <v>0</v>
      </c>
      <c r="L3682" s="8">
        <v>102073</v>
      </c>
      <c r="M3682" s="8">
        <v>102073</v>
      </c>
    </row>
    <row r="3683" spans="1:13" x14ac:dyDescent="0.25">
      <c r="A3683">
        <v>1</v>
      </c>
      <c r="B3683" s="40">
        <f t="shared" si="148"/>
        <v>44105</v>
      </c>
      <c r="C3683">
        <v>10</v>
      </c>
      <c r="D3683">
        <f t="shared" si="149"/>
        <v>2020</v>
      </c>
      <c r="E3683" t="s">
        <v>471</v>
      </c>
      <c r="F3683" t="s">
        <v>353</v>
      </c>
      <c r="G3683" t="s">
        <v>37</v>
      </c>
      <c r="H3683" t="s">
        <v>423</v>
      </c>
      <c r="I3683">
        <v>40</v>
      </c>
      <c r="J3683">
        <v>38</v>
      </c>
      <c r="K3683">
        <v>78</v>
      </c>
      <c r="L3683" s="8">
        <v>31166</v>
      </c>
      <c r="M3683" s="8">
        <v>31244</v>
      </c>
    </row>
    <row r="3684" spans="1:13" x14ac:dyDescent="0.25">
      <c r="A3684">
        <v>1</v>
      </c>
      <c r="B3684" s="40">
        <f t="shared" si="148"/>
        <v>44105</v>
      </c>
      <c r="C3684">
        <v>10</v>
      </c>
      <c r="D3684">
        <f t="shared" si="149"/>
        <v>2020</v>
      </c>
      <c r="E3684" t="s">
        <v>471</v>
      </c>
      <c r="F3684" t="s">
        <v>353</v>
      </c>
      <c r="G3684" t="s">
        <v>37</v>
      </c>
      <c r="H3684" t="s">
        <v>424</v>
      </c>
      <c r="I3684">
        <v>0</v>
      </c>
      <c r="J3684">
        <v>0</v>
      </c>
      <c r="K3684">
        <v>0</v>
      </c>
      <c r="L3684" s="8">
        <v>19212</v>
      </c>
      <c r="M3684" s="8">
        <v>19212</v>
      </c>
    </row>
    <row r="3685" spans="1:13" x14ac:dyDescent="0.25">
      <c r="A3685">
        <v>0</v>
      </c>
      <c r="B3685" s="40">
        <f t="shared" si="148"/>
        <v>44105</v>
      </c>
      <c r="C3685">
        <v>10</v>
      </c>
      <c r="D3685">
        <f t="shared" si="149"/>
        <v>2020</v>
      </c>
      <c r="E3685" t="s">
        <v>471</v>
      </c>
      <c r="F3685" t="s">
        <v>354</v>
      </c>
      <c r="G3685" t="s">
        <v>37</v>
      </c>
      <c r="H3685" t="s">
        <v>423</v>
      </c>
      <c r="I3685" s="8">
        <v>1380</v>
      </c>
      <c r="J3685">
        <v>812</v>
      </c>
      <c r="K3685" s="8">
        <v>2192</v>
      </c>
      <c r="L3685" s="8">
        <v>201920</v>
      </c>
      <c r="M3685" s="8">
        <v>204112</v>
      </c>
    </row>
    <row r="3686" spans="1:13" x14ac:dyDescent="0.25">
      <c r="A3686">
        <v>0</v>
      </c>
      <c r="B3686" s="40">
        <f t="shared" si="148"/>
        <v>44105</v>
      </c>
      <c r="C3686">
        <v>10</v>
      </c>
      <c r="D3686">
        <f t="shared" si="149"/>
        <v>2020</v>
      </c>
      <c r="E3686" t="s">
        <v>471</v>
      </c>
      <c r="F3686" t="s">
        <v>354</v>
      </c>
      <c r="G3686" t="s">
        <v>37</v>
      </c>
      <c r="H3686" t="s">
        <v>424</v>
      </c>
      <c r="I3686">
        <v>0</v>
      </c>
      <c r="J3686">
        <v>0</v>
      </c>
      <c r="K3686">
        <v>0</v>
      </c>
      <c r="L3686" s="8">
        <v>57342</v>
      </c>
      <c r="M3686" s="8">
        <v>57342</v>
      </c>
    </row>
    <row r="3687" spans="1:13" x14ac:dyDescent="0.25">
      <c r="A3687">
        <v>0</v>
      </c>
      <c r="B3687" s="40">
        <f t="shared" si="148"/>
        <v>44105</v>
      </c>
      <c r="C3687">
        <v>10</v>
      </c>
      <c r="D3687">
        <f t="shared" si="149"/>
        <v>2020</v>
      </c>
      <c r="E3687" t="s">
        <v>471</v>
      </c>
      <c r="F3687" t="s">
        <v>355</v>
      </c>
      <c r="G3687" t="s">
        <v>37</v>
      </c>
      <c r="H3687" t="s">
        <v>423</v>
      </c>
      <c r="I3687">
        <v>7</v>
      </c>
      <c r="J3687">
        <v>7</v>
      </c>
      <c r="K3687">
        <v>14</v>
      </c>
      <c r="L3687" s="8">
        <v>3122</v>
      </c>
      <c r="M3687" s="8">
        <v>3136</v>
      </c>
    </row>
    <row r="3688" spans="1:13" x14ac:dyDescent="0.25">
      <c r="A3688">
        <v>0</v>
      </c>
      <c r="B3688" s="40">
        <f t="shared" si="148"/>
        <v>44105</v>
      </c>
      <c r="C3688">
        <v>10</v>
      </c>
      <c r="D3688">
        <f t="shared" si="149"/>
        <v>2020</v>
      </c>
      <c r="E3688" t="s">
        <v>471</v>
      </c>
      <c r="F3688" t="s">
        <v>355</v>
      </c>
      <c r="G3688" t="s">
        <v>37</v>
      </c>
      <c r="H3688" t="s">
        <v>424</v>
      </c>
      <c r="I3688">
        <v>0</v>
      </c>
      <c r="J3688">
        <v>0</v>
      </c>
      <c r="K3688">
        <v>0</v>
      </c>
      <c r="L3688" s="8">
        <v>1811</v>
      </c>
      <c r="M3688" s="8">
        <v>1811</v>
      </c>
    </row>
    <row r="3689" spans="1:13" x14ac:dyDescent="0.25">
      <c r="A3689">
        <v>0</v>
      </c>
      <c r="B3689" s="40">
        <f t="shared" si="148"/>
        <v>44105</v>
      </c>
      <c r="C3689">
        <v>10</v>
      </c>
      <c r="D3689">
        <f t="shared" si="149"/>
        <v>2020</v>
      </c>
      <c r="E3689" t="s">
        <v>471</v>
      </c>
      <c r="F3689" t="s">
        <v>59</v>
      </c>
      <c r="G3689" t="s">
        <v>37</v>
      </c>
      <c r="H3689" t="s">
        <v>423</v>
      </c>
      <c r="I3689">
        <v>96</v>
      </c>
      <c r="J3689">
        <v>63</v>
      </c>
      <c r="K3689">
        <v>159</v>
      </c>
      <c r="L3689" s="8">
        <v>36726</v>
      </c>
      <c r="M3689" s="8">
        <v>36885</v>
      </c>
    </row>
    <row r="3690" spans="1:13" x14ac:dyDescent="0.25">
      <c r="A3690">
        <v>0</v>
      </c>
      <c r="B3690" s="40">
        <f t="shared" si="148"/>
        <v>44105</v>
      </c>
      <c r="C3690">
        <v>10</v>
      </c>
      <c r="D3690">
        <f t="shared" si="149"/>
        <v>2020</v>
      </c>
      <c r="E3690" t="s">
        <v>471</v>
      </c>
      <c r="F3690" t="s">
        <v>59</v>
      </c>
      <c r="G3690" t="s">
        <v>37</v>
      </c>
      <c r="H3690" t="s">
        <v>424</v>
      </c>
      <c r="I3690">
        <v>0</v>
      </c>
      <c r="J3690">
        <v>0</v>
      </c>
      <c r="K3690">
        <v>0</v>
      </c>
      <c r="L3690" s="8">
        <v>14053</v>
      </c>
      <c r="M3690" s="8">
        <v>14053</v>
      </c>
    </row>
    <row r="3691" spans="1:13" x14ac:dyDescent="0.25">
      <c r="A3691">
        <v>0</v>
      </c>
      <c r="B3691" s="40">
        <f t="shared" si="148"/>
        <v>44105</v>
      </c>
      <c r="C3691">
        <v>10</v>
      </c>
      <c r="D3691">
        <f t="shared" si="149"/>
        <v>2020</v>
      </c>
      <c r="E3691" t="s">
        <v>471</v>
      </c>
      <c r="F3691" t="s">
        <v>356</v>
      </c>
      <c r="G3691" t="s">
        <v>37</v>
      </c>
      <c r="H3691" t="s">
        <v>423</v>
      </c>
      <c r="I3691" s="8">
        <v>1250</v>
      </c>
      <c r="J3691">
        <v>551</v>
      </c>
      <c r="K3691" s="8">
        <v>1801</v>
      </c>
      <c r="L3691" s="8">
        <v>152206</v>
      </c>
      <c r="M3691" s="8">
        <v>154007</v>
      </c>
    </row>
    <row r="3692" spans="1:13" x14ac:dyDescent="0.25">
      <c r="A3692">
        <v>0</v>
      </c>
      <c r="B3692" s="40">
        <f t="shared" si="148"/>
        <v>44105</v>
      </c>
      <c r="C3692">
        <v>10</v>
      </c>
      <c r="D3692">
        <f t="shared" si="149"/>
        <v>2020</v>
      </c>
      <c r="E3692" t="s">
        <v>471</v>
      </c>
      <c r="F3692" t="s">
        <v>356</v>
      </c>
      <c r="G3692" t="s">
        <v>37</v>
      </c>
      <c r="H3692" t="s">
        <v>424</v>
      </c>
      <c r="I3692">
        <v>3</v>
      </c>
      <c r="J3692">
        <v>0</v>
      </c>
      <c r="K3692">
        <v>3</v>
      </c>
      <c r="L3692" s="8">
        <v>44261</v>
      </c>
      <c r="M3692" s="8">
        <v>44264</v>
      </c>
    </row>
    <row r="3693" spans="1:13" x14ac:dyDescent="0.25">
      <c r="A3693">
        <v>1</v>
      </c>
      <c r="B3693" s="40">
        <f t="shared" si="148"/>
        <v>44105</v>
      </c>
      <c r="C3693">
        <v>10</v>
      </c>
      <c r="D3693">
        <f t="shared" si="149"/>
        <v>2020</v>
      </c>
      <c r="E3693" t="s">
        <v>471</v>
      </c>
      <c r="F3693" t="s">
        <v>357</v>
      </c>
      <c r="G3693" t="s">
        <v>37</v>
      </c>
      <c r="H3693" t="s">
        <v>423</v>
      </c>
      <c r="I3693">
        <v>54</v>
      </c>
      <c r="J3693">
        <v>47</v>
      </c>
      <c r="K3693">
        <v>101</v>
      </c>
      <c r="L3693" s="8">
        <v>22458</v>
      </c>
      <c r="M3693" s="8">
        <v>22559</v>
      </c>
    </row>
    <row r="3694" spans="1:13" x14ac:dyDescent="0.25">
      <c r="A3694">
        <v>1</v>
      </c>
      <c r="B3694" s="40">
        <f t="shared" si="148"/>
        <v>44105</v>
      </c>
      <c r="C3694">
        <v>10</v>
      </c>
      <c r="D3694">
        <f t="shared" si="149"/>
        <v>2020</v>
      </c>
      <c r="E3694" t="s">
        <v>471</v>
      </c>
      <c r="F3694" t="s">
        <v>357</v>
      </c>
      <c r="G3694" t="s">
        <v>37</v>
      </c>
      <c r="H3694" t="s">
        <v>424</v>
      </c>
      <c r="I3694">
        <v>0</v>
      </c>
      <c r="J3694">
        <v>0</v>
      </c>
      <c r="K3694">
        <v>0</v>
      </c>
      <c r="L3694" s="8">
        <v>8643</v>
      </c>
      <c r="M3694" s="8">
        <v>8643</v>
      </c>
    </row>
    <row r="3695" spans="1:13" x14ac:dyDescent="0.25">
      <c r="A3695">
        <v>0</v>
      </c>
      <c r="B3695" s="40">
        <f t="shared" si="148"/>
        <v>44105</v>
      </c>
      <c r="C3695">
        <v>10</v>
      </c>
      <c r="D3695">
        <f t="shared" si="149"/>
        <v>2020</v>
      </c>
      <c r="E3695" t="s">
        <v>471</v>
      </c>
      <c r="F3695" t="s">
        <v>56</v>
      </c>
      <c r="G3695" t="s">
        <v>37</v>
      </c>
      <c r="H3695" t="s">
        <v>423</v>
      </c>
      <c r="I3695">
        <v>176</v>
      </c>
      <c r="J3695">
        <v>125</v>
      </c>
      <c r="K3695">
        <v>301</v>
      </c>
      <c r="L3695" s="8">
        <v>169776</v>
      </c>
      <c r="M3695" s="8">
        <v>170077</v>
      </c>
    </row>
    <row r="3696" spans="1:13" x14ac:dyDescent="0.25">
      <c r="A3696">
        <v>0</v>
      </c>
      <c r="B3696" s="40">
        <f t="shared" si="148"/>
        <v>44105</v>
      </c>
      <c r="C3696">
        <v>10</v>
      </c>
      <c r="D3696">
        <f t="shared" si="149"/>
        <v>2020</v>
      </c>
      <c r="E3696" t="s">
        <v>471</v>
      </c>
      <c r="F3696" t="s">
        <v>56</v>
      </c>
      <c r="G3696" t="s">
        <v>37</v>
      </c>
      <c r="H3696" t="s">
        <v>424</v>
      </c>
      <c r="I3696">
        <v>0</v>
      </c>
      <c r="J3696">
        <v>0</v>
      </c>
      <c r="K3696">
        <v>0</v>
      </c>
      <c r="L3696" s="8">
        <v>62043</v>
      </c>
      <c r="M3696" s="8">
        <v>62043</v>
      </c>
    </row>
    <row r="3697" spans="1:13" x14ac:dyDescent="0.25">
      <c r="A3697">
        <v>0</v>
      </c>
      <c r="B3697" s="40">
        <f t="shared" si="148"/>
        <v>44136</v>
      </c>
      <c r="C3697">
        <v>11</v>
      </c>
      <c r="D3697">
        <f t="shared" si="149"/>
        <v>2020</v>
      </c>
      <c r="E3697" t="s">
        <v>472</v>
      </c>
      <c r="F3697" t="s">
        <v>422</v>
      </c>
      <c r="G3697" t="s">
        <v>37</v>
      </c>
      <c r="H3697" t="s">
        <v>423</v>
      </c>
      <c r="I3697">
        <v>0</v>
      </c>
      <c r="J3697">
        <v>0</v>
      </c>
      <c r="K3697">
        <v>0</v>
      </c>
      <c r="L3697">
        <v>1</v>
      </c>
      <c r="M3697">
        <v>1</v>
      </c>
    </row>
    <row r="3698" spans="1:13" x14ac:dyDescent="0.25">
      <c r="A3698">
        <v>1</v>
      </c>
      <c r="B3698" s="40">
        <f t="shared" si="148"/>
        <v>44136</v>
      </c>
      <c r="C3698">
        <v>11</v>
      </c>
      <c r="D3698">
        <f t="shared" si="149"/>
        <v>2020</v>
      </c>
      <c r="E3698" t="s">
        <v>472</v>
      </c>
      <c r="F3698" t="s">
        <v>331</v>
      </c>
      <c r="G3698" t="s">
        <v>37</v>
      </c>
      <c r="H3698" t="s">
        <v>423</v>
      </c>
      <c r="I3698">
        <v>11</v>
      </c>
      <c r="J3698">
        <v>6</v>
      </c>
      <c r="K3698">
        <v>17</v>
      </c>
      <c r="L3698" s="8">
        <v>13131</v>
      </c>
      <c r="M3698" s="8">
        <v>13148</v>
      </c>
    </row>
    <row r="3699" spans="1:13" x14ac:dyDescent="0.25">
      <c r="A3699">
        <v>1</v>
      </c>
      <c r="B3699" s="40">
        <f t="shared" si="148"/>
        <v>44136</v>
      </c>
      <c r="C3699">
        <v>11</v>
      </c>
      <c r="D3699">
        <f t="shared" si="149"/>
        <v>2020</v>
      </c>
      <c r="E3699" t="s">
        <v>472</v>
      </c>
      <c r="F3699" t="s">
        <v>331</v>
      </c>
      <c r="G3699" t="s">
        <v>37</v>
      </c>
      <c r="H3699" t="s">
        <v>424</v>
      </c>
      <c r="I3699">
        <v>0</v>
      </c>
      <c r="J3699">
        <v>0</v>
      </c>
      <c r="K3699">
        <v>0</v>
      </c>
      <c r="L3699" s="8">
        <v>5458</v>
      </c>
      <c r="M3699" s="8">
        <v>5458</v>
      </c>
    </row>
    <row r="3700" spans="1:13" x14ac:dyDescent="0.25">
      <c r="A3700">
        <v>1</v>
      </c>
      <c r="B3700" s="40">
        <f t="shared" si="148"/>
        <v>44136</v>
      </c>
      <c r="C3700">
        <v>11</v>
      </c>
      <c r="D3700">
        <f t="shared" si="149"/>
        <v>2020</v>
      </c>
      <c r="E3700" t="s">
        <v>472</v>
      </c>
      <c r="F3700" t="s">
        <v>332</v>
      </c>
      <c r="G3700" t="s">
        <v>37</v>
      </c>
      <c r="H3700" t="s">
        <v>423</v>
      </c>
      <c r="I3700">
        <v>17</v>
      </c>
      <c r="J3700">
        <v>15</v>
      </c>
      <c r="K3700">
        <v>32</v>
      </c>
      <c r="L3700" s="8">
        <v>12680</v>
      </c>
      <c r="M3700" s="8">
        <v>12712</v>
      </c>
    </row>
    <row r="3701" spans="1:13" x14ac:dyDescent="0.25">
      <c r="A3701">
        <v>1</v>
      </c>
      <c r="B3701" s="40">
        <f t="shared" si="148"/>
        <v>44136</v>
      </c>
      <c r="C3701">
        <v>11</v>
      </c>
      <c r="D3701">
        <f t="shared" si="149"/>
        <v>2020</v>
      </c>
      <c r="E3701" t="s">
        <v>472</v>
      </c>
      <c r="F3701" t="s">
        <v>332</v>
      </c>
      <c r="G3701" t="s">
        <v>37</v>
      </c>
      <c r="H3701" t="s">
        <v>424</v>
      </c>
      <c r="I3701">
        <v>0</v>
      </c>
      <c r="J3701">
        <v>0</v>
      </c>
      <c r="K3701">
        <v>0</v>
      </c>
      <c r="L3701" s="8">
        <v>6795</v>
      </c>
      <c r="M3701" s="8">
        <v>6795</v>
      </c>
    </row>
    <row r="3702" spans="1:13" x14ac:dyDescent="0.25">
      <c r="A3702">
        <v>0</v>
      </c>
      <c r="B3702" s="40">
        <f t="shared" si="148"/>
        <v>44136</v>
      </c>
      <c r="C3702">
        <v>11</v>
      </c>
      <c r="D3702">
        <f t="shared" si="149"/>
        <v>2020</v>
      </c>
      <c r="E3702" t="s">
        <v>472</v>
      </c>
      <c r="F3702" t="s">
        <v>333</v>
      </c>
      <c r="G3702" t="s">
        <v>37</v>
      </c>
      <c r="H3702" t="s">
        <v>423</v>
      </c>
      <c r="I3702">
        <v>454</v>
      </c>
      <c r="J3702">
        <v>347</v>
      </c>
      <c r="K3702">
        <v>801</v>
      </c>
      <c r="L3702" s="8">
        <v>137036</v>
      </c>
      <c r="M3702" s="8">
        <v>137837</v>
      </c>
    </row>
    <row r="3703" spans="1:13" x14ac:dyDescent="0.25">
      <c r="A3703">
        <v>0</v>
      </c>
      <c r="B3703" s="40">
        <f t="shared" si="148"/>
        <v>44136</v>
      </c>
      <c r="C3703">
        <v>11</v>
      </c>
      <c r="D3703">
        <f t="shared" si="149"/>
        <v>2020</v>
      </c>
      <c r="E3703" t="s">
        <v>472</v>
      </c>
      <c r="F3703" t="s">
        <v>333</v>
      </c>
      <c r="G3703" t="s">
        <v>37</v>
      </c>
      <c r="H3703" t="s">
        <v>424</v>
      </c>
      <c r="I3703">
        <v>0</v>
      </c>
      <c r="J3703">
        <v>0</v>
      </c>
      <c r="K3703">
        <v>0</v>
      </c>
      <c r="L3703" s="8">
        <v>43861</v>
      </c>
      <c r="M3703" s="8">
        <v>43861</v>
      </c>
    </row>
    <row r="3704" spans="1:13" x14ac:dyDescent="0.25">
      <c r="A3704">
        <v>0</v>
      </c>
      <c r="B3704" s="40">
        <f t="shared" si="148"/>
        <v>44136</v>
      </c>
      <c r="C3704">
        <v>11</v>
      </c>
      <c r="D3704">
        <f t="shared" si="149"/>
        <v>2020</v>
      </c>
      <c r="E3704" t="s">
        <v>472</v>
      </c>
      <c r="F3704" t="s">
        <v>119</v>
      </c>
      <c r="G3704" t="s">
        <v>37</v>
      </c>
      <c r="H3704" t="s">
        <v>423</v>
      </c>
      <c r="I3704">
        <v>289</v>
      </c>
      <c r="J3704">
        <v>89</v>
      </c>
      <c r="K3704">
        <v>378</v>
      </c>
      <c r="L3704" s="8">
        <v>55381</v>
      </c>
      <c r="M3704" s="8">
        <v>55759</v>
      </c>
    </row>
    <row r="3705" spans="1:13" x14ac:dyDescent="0.25">
      <c r="A3705">
        <v>0</v>
      </c>
      <c r="B3705" s="40">
        <f t="shared" si="148"/>
        <v>44136</v>
      </c>
      <c r="C3705">
        <v>11</v>
      </c>
      <c r="D3705">
        <f t="shared" si="149"/>
        <v>2020</v>
      </c>
      <c r="E3705" t="s">
        <v>472</v>
      </c>
      <c r="F3705" t="s">
        <v>119</v>
      </c>
      <c r="G3705" t="s">
        <v>37</v>
      </c>
      <c r="H3705" t="s">
        <v>424</v>
      </c>
      <c r="I3705">
        <v>0</v>
      </c>
      <c r="J3705">
        <v>0</v>
      </c>
      <c r="K3705">
        <v>0</v>
      </c>
      <c r="L3705" s="8">
        <v>23179</v>
      </c>
      <c r="M3705" s="8">
        <v>23179</v>
      </c>
    </row>
    <row r="3706" spans="1:13" x14ac:dyDescent="0.25">
      <c r="A3706">
        <v>0</v>
      </c>
      <c r="B3706" s="40">
        <f t="shared" si="148"/>
        <v>44136</v>
      </c>
      <c r="C3706">
        <v>11</v>
      </c>
      <c r="D3706">
        <f t="shared" si="149"/>
        <v>2020</v>
      </c>
      <c r="E3706" t="s">
        <v>472</v>
      </c>
      <c r="F3706" t="s">
        <v>334</v>
      </c>
      <c r="G3706" t="s">
        <v>37</v>
      </c>
      <c r="H3706" t="s">
        <v>423</v>
      </c>
      <c r="I3706">
        <v>287</v>
      </c>
      <c r="J3706">
        <v>179</v>
      </c>
      <c r="K3706">
        <v>466</v>
      </c>
      <c r="L3706" s="8">
        <v>50894</v>
      </c>
      <c r="M3706" s="8">
        <v>51360</v>
      </c>
    </row>
    <row r="3707" spans="1:13" x14ac:dyDescent="0.25">
      <c r="A3707">
        <v>0</v>
      </c>
      <c r="B3707" s="40">
        <f t="shared" si="148"/>
        <v>44136</v>
      </c>
      <c r="C3707">
        <v>11</v>
      </c>
      <c r="D3707">
        <f t="shared" si="149"/>
        <v>2020</v>
      </c>
      <c r="E3707" t="s">
        <v>472</v>
      </c>
      <c r="F3707" t="s">
        <v>334</v>
      </c>
      <c r="G3707" t="s">
        <v>37</v>
      </c>
      <c r="H3707" t="s">
        <v>424</v>
      </c>
      <c r="I3707">
        <v>1</v>
      </c>
      <c r="J3707">
        <v>0</v>
      </c>
      <c r="K3707">
        <v>1</v>
      </c>
      <c r="L3707" s="8">
        <v>22201</v>
      </c>
      <c r="M3707" s="8">
        <v>22202</v>
      </c>
    </row>
    <row r="3708" spans="1:13" x14ac:dyDescent="0.25">
      <c r="A3708">
        <v>0</v>
      </c>
      <c r="B3708" s="40">
        <f t="shared" si="148"/>
        <v>44136</v>
      </c>
      <c r="C3708">
        <v>11</v>
      </c>
      <c r="D3708">
        <f t="shared" si="149"/>
        <v>2020</v>
      </c>
      <c r="E3708" t="s">
        <v>472</v>
      </c>
      <c r="F3708" t="s">
        <v>335</v>
      </c>
      <c r="G3708" t="s">
        <v>37</v>
      </c>
      <c r="H3708" t="s">
        <v>423</v>
      </c>
      <c r="I3708" s="8">
        <v>2435</v>
      </c>
      <c r="J3708" s="8">
        <v>1159</v>
      </c>
      <c r="K3708" s="8">
        <v>3594</v>
      </c>
      <c r="L3708" s="8">
        <v>323166</v>
      </c>
      <c r="M3708" s="8">
        <v>326760</v>
      </c>
    </row>
    <row r="3709" spans="1:13" x14ac:dyDescent="0.25">
      <c r="A3709">
        <v>0</v>
      </c>
      <c r="B3709" s="40">
        <f t="shared" si="148"/>
        <v>44136</v>
      </c>
      <c r="C3709">
        <v>11</v>
      </c>
      <c r="D3709">
        <f t="shared" si="149"/>
        <v>2020</v>
      </c>
      <c r="E3709" t="s">
        <v>472</v>
      </c>
      <c r="F3709" t="s">
        <v>335</v>
      </c>
      <c r="G3709" t="s">
        <v>37</v>
      </c>
      <c r="H3709" t="s">
        <v>424</v>
      </c>
      <c r="I3709">
        <v>0</v>
      </c>
      <c r="J3709">
        <v>0</v>
      </c>
      <c r="K3709">
        <v>0</v>
      </c>
      <c r="L3709" s="8">
        <v>84414</v>
      </c>
      <c r="M3709" s="8">
        <v>84414</v>
      </c>
    </row>
    <row r="3710" spans="1:13" x14ac:dyDescent="0.25">
      <c r="A3710">
        <v>0</v>
      </c>
      <c r="B3710" s="40">
        <f t="shared" si="148"/>
        <v>44136</v>
      </c>
      <c r="C3710">
        <v>11</v>
      </c>
      <c r="D3710">
        <f t="shared" si="149"/>
        <v>2020</v>
      </c>
      <c r="E3710" t="s">
        <v>472</v>
      </c>
      <c r="F3710" t="s">
        <v>44</v>
      </c>
      <c r="G3710" t="s">
        <v>37</v>
      </c>
      <c r="H3710" t="s">
        <v>423</v>
      </c>
      <c r="I3710">
        <v>5</v>
      </c>
      <c r="J3710">
        <v>3</v>
      </c>
      <c r="K3710">
        <v>8</v>
      </c>
      <c r="L3710" s="8">
        <v>2489</v>
      </c>
      <c r="M3710" s="8">
        <v>2497</v>
      </c>
    </row>
    <row r="3711" spans="1:13" x14ac:dyDescent="0.25">
      <c r="A3711">
        <v>0</v>
      </c>
      <c r="B3711" s="40">
        <f t="shared" si="148"/>
        <v>44136</v>
      </c>
      <c r="C3711">
        <v>11</v>
      </c>
      <c r="D3711">
        <f t="shared" si="149"/>
        <v>2020</v>
      </c>
      <c r="E3711" t="s">
        <v>472</v>
      </c>
      <c r="F3711" t="s">
        <v>44</v>
      </c>
      <c r="G3711" t="s">
        <v>37</v>
      </c>
      <c r="H3711" t="s">
        <v>424</v>
      </c>
      <c r="I3711">
        <v>0</v>
      </c>
      <c r="J3711">
        <v>0</v>
      </c>
      <c r="K3711">
        <v>0</v>
      </c>
      <c r="L3711" s="8">
        <v>1577</v>
      </c>
      <c r="M3711" s="8">
        <v>1577</v>
      </c>
    </row>
    <row r="3712" spans="1:13" x14ac:dyDescent="0.25">
      <c r="A3712">
        <v>0</v>
      </c>
      <c r="B3712" s="40">
        <f t="shared" si="148"/>
        <v>44136</v>
      </c>
      <c r="C3712">
        <v>11</v>
      </c>
      <c r="D3712">
        <f t="shared" si="149"/>
        <v>2020</v>
      </c>
      <c r="E3712" t="s">
        <v>472</v>
      </c>
      <c r="F3712" t="s">
        <v>336</v>
      </c>
      <c r="G3712" t="s">
        <v>37</v>
      </c>
      <c r="H3712" t="s">
        <v>423</v>
      </c>
      <c r="I3712">
        <v>182</v>
      </c>
      <c r="J3712">
        <v>134</v>
      </c>
      <c r="K3712">
        <v>316</v>
      </c>
      <c r="L3712" s="8">
        <v>73172</v>
      </c>
      <c r="M3712" s="8">
        <v>73488</v>
      </c>
    </row>
    <row r="3713" spans="1:13" x14ac:dyDescent="0.25">
      <c r="A3713">
        <v>0</v>
      </c>
      <c r="B3713" s="40">
        <f t="shared" si="148"/>
        <v>44136</v>
      </c>
      <c r="C3713">
        <v>11</v>
      </c>
      <c r="D3713">
        <f t="shared" si="149"/>
        <v>2020</v>
      </c>
      <c r="E3713" t="s">
        <v>472</v>
      </c>
      <c r="F3713" t="s">
        <v>336</v>
      </c>
      <c r="G3713" t="s">
        <v>37</v>
      </c>
      <c r="H3713" t="s">
        <v>424</v>
      </c>
      <c r="I3713">
        <v>0</v>
      </c>
      <c r="J3713">
        <v>0</v>
      </c>
      <c r="K3713">
        <v>0</v>
      </c>
      <c r="L3713" s="8">
        <v>29457</v>
      </c>
      <c r="M3713" s="8">
        <v>29457</v>
      </c>
    </row>
    <row r="3714" spans="1:13" x14ac:dyDescent="0.25">
      <c r="A3714">
        <v>0</v>
      </c>
      <c r="B3714" s="40">
        <f t="shared" si="148"/>
        <v>44136</v>
      </c>
      <c r="C3714">
        <v>11</v>
      </c>
      <c r="D3714">
        <f t="shared" si="149"/>
        <v>2020</v>
      </c>
      <c r="E3714" t="s">
        <v>472</v>
      </c>
      <c r="F3714" t="s">
        <v>125</v>
      </c>
      <c r="G3714" t="s">
        <v>37</v>
      </c>
      <c r="H3714" t="s">
        <v>423</v>
      </c>
      <c r="I3714">
        <v>83</v>
      </c>
      <c r="J3714">
        <v>43</v>
      </c>
      <c r="K3714">
        <v>126</v>
      </c>
      <c r="L3714" s="8">
        <v>28661</v>
      </c>
      <c r="M3714" s="8">
        <v>28787</v>
      </c>
    </row>
    <row r="3715" spans="1:13" x14ac:dyDescent="0.25">
      <c r="A3715">
        <v>0</v>
      </c>
      <c r="B3715" s="40">
        <f t="shared" si="148"/>
        <v>44136</v>
      </c>
      <c r="C3715">
        <v>11</v>
      </c>
      <c r="D3715">
        <f t="shared" si="149"/>
        <v>2020</v>
      </c>
      <c r="E3715" t="s">
        <v>472</v>
      </c>
      <c r="F3715" t="s">
        <v>125</v>
      </c>
      <c r="G3715" t="s">
        <v>37</v>
      </c>
      <c r="H3715" t="s">
        <v>424</v>
      </c>
      <c r="I3715">
        <v>0</v>
      </c>
      <c r="J3715">
        <v>0</v>
      </c>
      <c r="K3715">
        <v>0</v>
      </c>
      <c r="L3715" s="8">
        <v>12725</v>
      </c>
      <c r="M3715" s="8">
        <v>12725</v>
      </c>
    </row>
    <row r="3716" spans="1:13" x14ac:dyDescent="0.25">
      <c r="A3716">
        <v>1</v>
      </c>
      <c r="B3716" s="40">
        <f t="shared" si="148"/>
        <v>44136</v>
      </c>
      <c r="C3716">
        <v>11</v>
      </c>
      <c r="D3716">
        <f t="shared" si="149"/>
        <v>2020</v>
      </c>
      <c r="E3716" t="s">
        <v>472</v>
      </c>
      <c r="F3716" t="s">
        <v>337</v>
      </c>
      <c r="G3716" t="s">
        <v>37</v>
      </c>
      <c r="H3716" t="s">
        <v>423</v>
      </c>
      <c r="I3716">
        <v>8</v>
      </c>
      <c r="J3716">
        <v>3</v>
      </c>
      <c r="K3716">
        <v>11</v>
      </c>
      <c r="L3716" s="8">
        <v>4488</v>
      </c>
      <c r="M3716" s="8">
        <v>4499</v>
      </c>
    </row>
    <row r="3717" spans="1:13" x14ac:dyDescent="0.25">
      <c r="A3717">
        <v>1</v>
      </c>
      <c r="B3717" s="40">
        <f t="shared" si="148"/>
        <v>44136</v>
      </c>
      <c r="C3717">
        <v>11</v>
      </c>
      <c r="D3717">
        <f t="shared" si="149"/>
        <v>2020</v>
      </c>
      <c r="E3717" t="s">
        <v>472</v>
      </c>
      <c r="F3717" t="s">
        <v>337</v>
      </c>
      <c r="G3717" t="s">
        <v>37</v>
      </c>
      <c r="H3717" t="s">
        <v>424</v>
      </c>
      <c r="I3717">
        <v>0</v>
      </c>
      <c r="J3717">
        <v>0</v>
      </c>
      <c r="K3717">
        <v>0</v>
      </c>
      <c r="L3717" s="8">
        <v>3690</v>
      </c>
      <c r="M3717" s="8">
        <v>3690</v>
      </c>
    </row>
    <row r="3718" spans="1:13" x14ac:dyDescent="0.25">
      <c r="A3718">
        <v>0</v>
      </c>
      <c r="B3718" s="40">
        <f t="shared" si="148"/>
        <v>44136</v>
      </c>
      <c r="C3718">
        <v>11</v>
      </c>
      <c r="D3718">
        <f t="shared" si="149"/>
        <v>2020</v>
      </c>
      <c r="E3718" t="s">
        <v>472</v>
      </c>
      <c r="F3718" t="s">
        <v>105</v>
      </c>
      <c r="G3718" t="s">
        <v>37</v>
      </c>
      <c r="H3718" t="s">
        <v>423</v>
      </c>
      <c r="I3718">
        <v>90</v>
      </c>
      <c r="J3718">
        <v>83</v>
      </c>
      <c r="K3718">
        <v>173</v>
      </c>
      <c r="L3718" s="8">
        <v>62060</v>
      </c>
      <c r="M3718" s="8">
        <v>62233</v>
      </c>
    </row>
    <row r="3719" spans="1:13" x14ac:dyDescent="0.25">
      <c r="A3719">
        <v>0</v>
      </c>
      <c r="B3719" s="40">
        <f t="shared" si="148"/>
        <v>44136</v>
      </c>
      <c r="C3719">
        <v>11</v>
      </c>
      <c r="D3719">
        <f t="shared" si="149"/>
        <v>2020</v>
      </c>
      <c r="E3719" t="s">
        <v>472</v>
      </c>
      <c r="F3719" t="s">
        <v>105</v>
      </c>
      <c r="G3719" t="s">
        <v>37</v>
      </c>
      <c r="H3719" t="s">
        <v>424</v>
      </c>
      <c r="I3719">
        <v>0</v>
      </c>
      <c r="J3719">
        <v>0</v>
      </c>
      <c r="K3719">
        <v>0</v>
      </c>
      <c r="L3719" s="8">
        <v>20768</v>
      </c>
      <c r="M3719" s="8">
        <v>20768</v>
      </c>
    </row>
    <row r="3720" spans="1:13" x14ac:dyDescent="0.25">
      <c r="A3720">
        <v>0</v>
      </c>
      <c r="B3720" s="40">
        <f t="shared" si="148"/>
        <v>44136</v>
      </c>
      <c r="C3720">
        <v>11</v>
      </c>
      <c r="D3720">
        <f t="shared" si="149"/>
        <v>2020</v>
      </c>
      <c r="E3720" t="s">
        <v>472</v>
      </c>
      <c r="F3720" t="s">
        <v>338</v>
      </c>
      <c r="G3720" t="s">
        <v>37</v>
      </c>
      <c r="H3720" t="s">
        <v>423</v>
      </c>
      <c r="I3720">
        <v>0</v>
      </c>
      <c r="J3720">
        <v>1</v>
      </c>
      <c r="K3720">
        <v>1</v>
      </c>
      <c r="L3720" s="8">
        <v>1381</v>
      </c>
      <c r="M3720" s="8">
        <v>1382</v>
      </c>
    </row>
    <row r="3721" spans="1:13" x14ac:dyDescent="0.25">
      <c r="A3721">
        <v>0</v>
      </c>
      <c r="B3721" s="40">
        <f t="shared" si="148"/>
        <v>44136</v>
      </c>
      <c r="C3721">
        <v>11</v>
      </c>
      <c r="D3721">
        <f t="shared" si="149"/>
        <v>2020</v>
      </c>
      <c r="E3721" t="s">
        <v>472</v>
      </c>
      <c r="F3721" t="s">
        <v>338</v>
      </c>
      <c r="G3721" t="s">
        <v>37</v>
      </c>
      <c r="H3721" t="s">
        <v>424</v>
      </c>
      <c r="I3721">
        <v>0</v>
      </c>
      <c r="J3721">
        <v>0</v>
      </c>
      <c r="K3721">
        <v>0</v>
      </c>
      <c r="L3721" s="8">
        <v>1011</v>
      </c>
      <c r="M3721" s="8">
        <v>1011</v>
      </c>
    </row>
    <row r="3722" spans="1:13" x14ac:dyDescent="0.25">
      <c r="A3722">
        <v>0</v>
      </c>
      <c r="B3722" s="40">
        <f t="shared" si="148"/>
        <v>44136</v>
      </c>
      <c r="C3722">
        <v>11</v>
      </c>
      <c r="D3722">
        <f t="shared" si="149"/>
        <v>2020</v>
      </c>
      <c r="E3722" t="s">
        <v>472</v>
      </c>
      <c r="F3722" t="s">
        <v>339</v>
      </c>
      <c r="G3722" t="s">
        <v>37</v>
      </c>
      <c r="H3722" t="s">
        <v>423</v>
      </c>
      <c r="I3722">
        <v>85</v>
      </c>
      <c r="J3722">
        <v>87</v>
      </c>
      <c r="K3722">
        <v>172</v>
      </c>
      <c r="L3722" s="8">
        <v>67214</v>
      </c>
      <c r="M3722" s="8">
        <v>67386</v>
      </c>
    </row>
    <row r="3723" spans="1:13" x14ac:dyDescent="0.25">
      <c r="A3723">
        <v>0</v>
      </c>
      <c r="B3723" s="40">
        <f t="shared" si="148"/>
        <v>44136</v>
      </c>
      <c r="C3723">
        <v>11</v>
      </c>
      <c r="D3723">
        <f t="shared" si="149"/>
        <v>2020</v>
      </c>
      <c r="E3723" t="s">
        <v>472</v>
      </c>
      <c r="F3723" t="s">
        <v>339</v>
      </c>
      <c r="G3723" t="s">
        <v>37</v>
      </c>
      <c r="H3723" t="s">
        <v>424</v>
      </c>
      <c r="I3723">
        <v>0</v>
      </c>
      <c r="J3723">
        <v>0</v>
      </c>
      <c r="K3723">
        <v>0</v>
      </c>
      <c r="L3723" s="8">
        <v>28041</v>
      </c>
      <c r="M3723" s="8">
        <v>28041</v>
      </c>
    </row>
    <row r="3724" spans="1:13" x14ac:dyDescent="0.25">
      <c r="A3724">
        <v>0</v>
      </c>
      <c r="B3724" s="40">
        <f t="shared" si="148"/>
        <v>44136</v>
      </c>
      <c r="C3724">
        <v>11</v>
      </c>
      <c r="D3724">
        <f t="shared" si="149"/>
        <v>2020</v>
      </c>
      <c r="E3724" t="s">
        <v>472</v>
      </c>
      <c r="F3724" t="s">
        <v>425</v>
      </c>
      <c r="G3724" t="s">
        <v>37</v>
      </c>
      <c r="H3724" t="s">
        <v>423</v>
      </c>
      <c r="I3724">
        <v>146</v>
      </c>
      <c r="J3724">
        <v>125</v>
      </c>
      <c r="K3724">
        <v>271</v>
      </c>
      <c r="L3724" s="8">
        <v>49511</v>
      </c>
      <c r="M3724" s="8">
        <v>49782</v>
      </c>
    </row>
    <row r="3725" spans="1:13" x14ac:dyDescent="0.25">
      <c r="A3725">
        <v>0</v>
      </c>
      <c r="B3725" s="40">
        <f t="shared" si="148"/>
        <v>44136</v>
      </c>
      <c r="C3725">
        <v>11</v>
      </c>
      <c r="D3725">
        <f t="shared" si="149"/>
        <v>2020</v>
      </c>
      <c r="E3725" t="s">
        <v>472</v>
      </c>
      <c r="F3725" t="s">
        <v>425</v>
      </c>
      <c r="G3725" t="s">
        <v>37</v>
      </c>
      <c r="H3725" t="s">
        <v>424</v>
      </c>
      <c r="I3725">
        <v>0</v>
      </c>
      <c r="J3725">
        <v>0</v>
      </c>
      <c r="K3725">
        <v>0</v>
      </c>
      <c r="L3725" s="8">
        <v>21446</v>
      </c>
      <c r="M3725" s="8">
        <v>21446</v>
      </c>
    </row>
    <row r="3726" spans="1:13" x14ac:dyDescent="0.25">
      <c r="A3726">
        <v>0</v>
      </c>
      <c r="B3726" s="40">
        <f t="shared" si="148"/>
        <v>44136</v>
      </c>
      <c r="C3726">
        <v>11</v>
      </c>
      <c r="D3726">
        <f t="shared" si="149"/>
        <v>2020</v>
      </c>
      <c r="E3726" t="s">
        <v>472</v>
      </c>
      <c r="F3726" t="s">
        <v>341</v>
      </c>
      <c r="G3726" t="s">
        <v>37</v>
      </c>
      <c r="H3726" t="s">
        <v>423</v>
      </c>
      <c r="I3726">
        <v>518</v>
      </c>
      <c r="J3726">
        <v>301</v>
      </c>
      <c r="K3726">
        <v>819</v>
      </c>
      <c r="L3726" s="8">
        <v>64918</v>
      </c>
      <c r="M3726" s="8">
        <v>65737</v>
      </c>
    </row>
    <row r="3727" spans="1:13" x14ac:dyDescent="0.25">
      <c r="A3727">
        <v>0</v>
      </c>
      <c r="B3727" s="40">
        <f t="shared" si="148"/>
        <v>44136</v>
      </c>
      <c r="C3727">
        <v>11</v>
      </c>
      <c r="D3727">
        <f t="shared" si="149"/>
        <v>2020</v>
      </c>
      <c r="E3727" t="s">
        <v>472</v>
      </c>
      <c r="F3727" t="s">
        <v>341</v>
      </c>
      <c r="G3727" t="s">
        <v>37</v>
      </c>
      <c r="H3727" t="s">
        <v>424</v>
      </c>
      <c r="I3727">
        <v>0</v>
      </c>
      <c r="J3727">
        <v>0</v>
      </c>
      <c r="K3727">
        <v>0</v>
      </c>
      <c r="L3727" s="8">
        <v>21928</v>
      </c>
      <c r="M3727" s="8">
        <v>21928</v>
      </c>
    </row>
    <row r="3728" spans="1:13" x14ac:dyDescent="0.25">
      <c r="A3728">
        <v>0</v>
      </c>
      <c r="B3728" s="40">
        <f t="shared" si="148"/>
        <v>44136</v>
      </c>
      <c r="C3728">
        <v>11</v>
      </c>
      <c r="D3728">
        <f t="shared" si="149"/>
        <v>2020</v>
      </c>
      <c r="E3728" t="s">
        <v>472</v>
      </c>
      <c r="F3728" t="s">
        <v>126</v>
      </c>
      <c r="G3728" t="s">
        <v>37</v>
      </c>
      <c r="H3728" t="s">
        <v>423</v>
      </c>
      <c r="I3728">
        <v>295</v>
      </c>
      <c r="J3728">
        <v>164</v>
      </c>
      <c r="K3728">
        <v>459</v>
      </c>
      <c r="L3728" s="8">
        <v>25211</v>
      </c>
      <c r="M3728" s="8">
        <v>25670</v>
      </c>
    </row>
    <row r="3729" spans="1:13" x14ac:dyDescent="0.25">
      <c r="A3729">
        <v>0</v>
      </c>
      <c r="B3729" s="40">
        <f t="shared" si="148"/>
        <v>44136</v>
      </c>
      <c r="C3729">
        <v>11</v>
      </c>
      <c r="D3729">
        <f t="shared" si="149"/>
        <v>2020</v>
      </c>
      <c r="E3729" t="s">
        <v>472</v>
      </c>
      <c r="F3729" t="s">
        <v>126</v>
      </c>
      <c r="G3729" t="s">
        <v>37</v>
      </c>
      <c r="H3729" t="s">
        <v>424</v>
      </c>
      <c r="I3729">
        <v>0</v>
      </c>
      <c r="J3729">
        <v>0</v>
      </c>
      <c r="K3729">
        <v>0</v>
      </c>
      <c r="L3729" s="8">
        <v>9752</v>
      </c>
      <c r="M3729" s="8">
        <v>9752</v>
      </c>
    </row>
    <row r="3730" spans="1:13" x14ac:dyDescent="0.25">
      <c r="A3730">
        <v>0</v>
      </c>
      <c r="B3730" s="40">
        <f t="shared" si="148"/>
        <v>44136</v>
      </c>
      <c r="C3730">
        <v>11</v>
      </c>
      <c r="D3730">
        <f t="shared" si="149"/>
        <v>2020</v>
      </c>
      <c r="E3730" t="s">
        <v>472</v>
      </c>
      <c r="F3730" t="s">
        <v>342</v>
      </c>
      <c r="G3730" t="s">
        <v>37</v>
      </c>
      <c r="H3730" t="s">
        <v>423</v>
      </c>
      <c r="I3730" s="8">
        <v>27224</v>
      </c>
      <c r="J3730" s="8">
        <v>8168</v>
      </c>
      <c r="K3730" s="8">
        <v>35392</v>
      </c>
      <c r="L3730" s="8">
        <v>1383362</v>
      </c>
      <c r="M3730" s="8">
        <v>1418754</v>
      </c>
    </row>
    <row r="3731" spans="1:13" x14ac:dyDescent="0.25">
      <c r="A3731">
        <v>0</v>
      </c>
      <c r="B3731" s="40">
        <f t="shared" si="148"/>
        <v>44136</v>
      </c>
      <c r="C3731">
        <v>11</v>
      </c>
      <c r="D3731">
        <f t="shared" si="149"/>
        <v>2020</v>
      </c>
      <c r="E3731" t="s">
        <v>472</v>
      </c>
      <c r="F3731" t="s">
        <v>342</v>
      </c>
      <c r="G3731" t="s">
        <v>37</v>
      </c>
      <c r="H3731" t="s">
        <v>424</v>
      </c>
      <c r="I3731">
        <v>6</v>
      </c>
      <c r="J3731">
        <v>1</v>
      </c>
      <c r="K3731">
        <v>7</v>
      </c>
      <c r="L3731" s="8">
        <v>185941</v>
      </c>
      <c r="M3731" s="8">
        <v>185948</v>
      </c>
    </row>
    <row r="3732" spans="1:13" x14ac:dyDescent="0.25">
      <c r="A3732">
        <v>0</v>
      </c>
      <c r="B3732" s="40">
        <f t="shared" si="148"/>
        <v>44136</v>
      </c>
      <c r="C3732">
        <v>11</v>
      </c>
      <c r="D3732">
        <f t="shared" si="149"/>
        <v>2020</v>
      </c>
      <c r="E3732" t="s">
        <v>472</v>
      </c>
      <c r="F3732" t="s">
        <v>343</v>
      </c>
      <c r="G3732" t="s">
        <v>37</v>
      </c>
      <c r="H3732" t="s">
        <v>423</v>
      </c>
      <c r="I3732" s="8">
        <v>1627</v>
      </c>
      <c r="J3732">
        <v>756</v>
      </c>
      <c r="K3732" s="8">
        <v>2383</v>
      </c>
      <c r="L3732" s="8">
        <v>184209</v>
      </c>
      <c r="M3732" s="8">
        <v>186592</v>
      </c>
    </row>
    <row r="3733" spans="1:13" x14ac:dyDescent="0.25">
      <c r="A3733">
        <v>0</v>
      </c>
      <c r="B3733" s="40">
        <f t="shared" si="148"/>
        <v>44136</v>
      </c>
      <c r="C3733">
        <v>11</v>
      </c>
      <c r="D3733">
        <f t="shared" si="149"/>
        <v>2020</v>
      </c>
      <c r="E3733" t="s">
        <v>472</v>
      </c>
      <c r="F3733" t="s">
        <v>343</v>
      </c>
      <c r="G3733" t="s">
        <v>37</v>
      </c>
      <c r="H3733" t="s">
        <v>424</v>
      </c>
      <c r="I3733">
        <v>0</v>
      </c>
      <c r="J3733">
        <v>0</v>
      </c>
      <c r="K3733">
        <v>0</v>
      </c>
      <c r="L3733" s="8">
        <v>55408</v>
      </c>
      <c r="M3733" s="8">
        <v>55408</v>
      </c>
    </row>
    <row r="3734" spans="1:13" x14ac:dyDescent="0.25">
      <c r="A3734">
        <v>0</v>
      </c>
      <c r="B3734" s="40">
        <f t="shared" si="148"/>
        <v>44136</v>
      </c>
      <c r="C3734">
        <v>11</v>
      </c>
      <c r="D3734">
        <f t="shared" si="149"/>
        <v>2020</v>
      </c>
      <c r="E3734" t="s">
        <v>472</v>
      </c>
      <c r="F3734" t="s">
        <v>344</v>
      </c>
      <c r="G3734" t="s">
        <v>37</v>
      </c>
      <c r="H3734" t="s">
        <v>423</v>
      </c>
      <c r="I3734">
        <v>140</v>
      </c>
      <c r="J3734">
        <v>58</v>
      </c>
      <c r="K3734">
        <v>198</v>
      </c>
      <c r="L3734" s="8">
        <v>30531</v>
      </c>
      <c r="M3734" s="8">
        <v>30729</v>
      </c>
    </row>
    <row r="3735" spans="1:13" x14ac:dyDescent="0.25">
      <c r="A3735">
        <v>0</v>
      </c>
      <c r="B3735" s="40">
        <f t="shared" si="148"/>
        <v>44136</v>
      </c>
      <c r="C3735">
        <v>11</v>
      </c>
      <c r="D3735">
        <f t="shared" si="149"/>
        <v>2020</v>
      </c>
      <c r="E3735" t="s">
        <v>472</v>
      </c>
      <c r="F3735" t="s">
        <v>344</v>
      </c>
      <c r="G3735" t="s">
        <v>37</v>
      </c>
      <c r="H3735" t="s">
        <v>424</v>
      </c>
      <c r="I3735">
        <v>0</v>
      </c>
      <c r="J3735">
        <v>0</v>
      </c>
      <c r="K3735">
        <v>0</v>
      </c>
      <c r="L3735" s="8">
        <v>15100</v>
      </c>
      <c r="M3735" s="8">
        <v>15100</v>
      </c>
    </row>
    <row r="3736" spans="1:13" x14ac:dyDescent="0.25">
      <c r="A3736">
        <v>0</v>
      </c>
      <c r="B3736" s="40">
        <f t="shared" si="148"/>
        <v>44136</v>
      </c>
      <c r="C3736">
        <v>11</v>
      </c>
      <c r="D3736">
        <f t="shared" si="149"/>
        <v>2020</v>
      </c>
      <c r="E3736" t="s">
        <v>472</v>
      </c>
      <c r="F3736" t="s">
        <v>345</v>
      </c>
      <c r="G3736" t="s">
        <v>37</v>
      </c>
      <c r="H3736" t="s">
        <v>423</v>
      </c>
      <c r="I3736">
        <v>66</v>
      </c>
      <c r="J3736">
        <v>42</v>
      </c>
      <c r="K3736">
        <v>108</v>
      </c>
      <c r="L3736" s="8">
        <v>15279</v>
      </c>
      <c r="M3736" s="8">
        <v>15387</v>
      </c>
    </row>
    <row r="3737" spans="1:13" x14ac:dyDescent="0.25">
      <c r="A3737">
        <v>0</v>
      </c>
      <c r="B3737" s="40">
        <f t="shared" si="148"/>
        <v>44136</v>
      </c>
      <c r="C3737">
        <v>11</v>
      </c>
      <c r="D3737">
        <f t="shared" si="149"/>
        <v>2020</v>
      </c>
      <c r="E3737" t="s">
        <v>472</v>
      </c>
      <c r="F3737" t="s">
        <v>345</v>
      </c>
      <c r="G3737" t="s">
        <v>37</v>
      </c>
      <c r="H3737" t="s">
        <v>424</v>
      </c>
      <c r="I3737">
        <v>0</v>
      </c>
      <c r="J3737">
        <v>0</v>
      </c>
      <c r="K3737">
        <v>0</v>
      </c>
      <c r="L3737" s="8">
        <v>8296</v>
      </c>
      <c r="M3737" s="8">
        <v>8296</v>
      </c>
    </row>
    <row r="3738" spans="1:13" x14ac:dyDescent="0.25">
      <c r="A3738">
        <v>0</v>
      </c>
      <c r="B3738" s="40">
        <f t="shared" si="148"/>
        <v>44136</v>
      </c>
      <c r="C3738">
        <v>11</v>
      </c>
      <c r="D3738">
        <f t="shared" si="149"/>
        <v>2020</v>
      </c>
      <c r="E3738" t="s">
        <v>472</v>
      </c>
      <c r="F3738" t="s">
        <v>346</v>
      </c>
      <c r="G3738" t="s">
        <v>37</v>
      </c>
      <c r="H3738" t="s">
        <v>423</v>
      </c>
      <c r="I3738">
        <v>134</v>
      </c>
      <c r="J3738">
        <v>126</v>
      </c>
      <c r="K3738">
        <v>260</v>
      </c>
      <c r="L3738" s="8">
        <v>59704</v>
      </c>
      <c r="M3738" s="8">
        <v>59964</v>
      </c>
    </row>
    <row r="3739" spans="1:13" x14ac:dyDescent="0.25">
      <c r="A3739">
        <v>0</v>
      </c>
      <c r="B3739" s="40">
        <f t="shared" si="148"/>
        <v>44136</v>
      </c>
      <c r="C3739">
        <v>11</v>
      </c>
      <c r="D3739">
        <f t="shared" si="149"/>
        <v>2020</v>
      </c>
      <c r="E3739" t="s">
        <v>472</v>
      </c>
      <c r="F3739" t="s">
        <v>346</v>
      </c>
      <c r="G3739" t="s">
        <v>37</v>
      </c>
      <c r="H3739" t="s">
        <v>424</v>
      </c>
      <c r="I3739">
        <v>0</v>
      </c>
      <c r="J3739">
        <v>0</v>
      </c>
      <c r="K3739">
        <v>0</v>
      </c>
      <c r="L3739" s="8">
        <v>27094</v>
      </c>
      <c r="M3739" s="8">
        <v>27094</v>
      </c>
    </row>
    <row r="3740" spans="1:13" x14ac:dyDescent="0.25">
      <c r="A3740">
        <v>1</v>
      </c>
      <c r="B3740" s="40">
        <f t="shared" ref="B3740:B3803" si="150">DATE(D3740,C3740,1)</f>
        <v>44136</v>
      </c>
      <c r="C3740">
        <v>11</v>
      </c>
      <c r="D3740">
        <f t="shared" ref="D3740:D3803" si="151">VALUE(RIGHT(E3740,4))</f>
        <v>2020</v>
      </c>
      <c r="E3740" t="s">
        <v>472</v>
      </c>
      <c r="F3740" t="s">
        <v>53</v>
      </c>
      <c r="G3740" t="s">
        <v>37</v>
      </c>
      <c r="H3740" t="s">
        <v>423</v>
      </c>
      <c r="I3740">
        <v>6</v>
      </c>
      <c r="J3740">
        <v>11</v>
      </c>
      <c r="K3740">
        <v>17</v>
      </c>
      <c r="L3740" s="8">
        <v>7873</v>
      </c>
      <c r="M3740" s="8">
        <v>7890</v>
      </c>
    </row>
    <row r="3741" spans="1:13" x14ac:dyDescent="0.25">
      <c r="A3741">
        <v>1</v>
      </c>
      <c r="B3741" s="40">
        <f t="shared" si="150"/>
        <v>44136</v>
      </c>
      <c r="C3741">
        <v>11</v>
      </c>
      <c r="D3741">
        <f t="shared" si="151"/>
        <v>2020</v>
      </c>
      <c r="E3741" t="s">
        <v>472</v>
      </c>
      <c r="F3741" t="s">
        <v>53</v>
      </c>
      <c r="G3741" t="s">
        <v>37</v>
      </c>
      <c r="H3741" t="s">
        <v>424</v>
      </c>
      <c r="I3741">
        <v>0</v>
      </c>
      <c r="J3741">
        <v>0</v>
      </c>
      <c r="K3741">
        <v>0</v>
      </c>
      <c r="L3741" s="8">
        <v>4834</v>
      </c>
      <c r="M3741" s="8">
        <v>4834</v>
      </c>
    </row>
    <row r="3742" spans="1:13" x14ac:dyDescent="0.25">
      <c r="A3742">
        <v>0</v>
      </c>
      <c r="B3742" s="40">
        <f t="shared" si="150"/>
        <v>44136</v>
      </c>
      <c r="C3742">
        <v>11</v>
      </c>
      <c r="D3742">
        <f t="shared" si="151"/>
        <v>2020</v>
      </c>
      <c r="E3742" t="s">
        <v>472</v>
      </c>
      <c r="F3742" t="s">
        <v>347</v>
      </c>
      <c r="G3742" t="s">
        <v>37</v>
      </c>
      <c r="H3742" t="s">
        <v>423</v>
      </c>
      <c r="I3742">
        <v>202</v>
      </c>
      <c r="J3742">
        <v>142</v>
      </c>
      <c r="K3742">
        <v>344</v>
      </c>
      <c r="L3742" s="8">
        <v>48651</v>
      </c>
      <c r="M3742" s="8">
        <v>48995</v>
      </c>
    </row>
    <row r="3743" spans="1:13" x14ac:dyDescent="0.25">
      <c r="A3743">
        <v>0</v>
      </c>
      <c r="B3743" s="40">
        <f t="shared" si="150"/>
        <v>44136</v>
      </c>
      <c r="C3743">
        <v>11</v>
      </c>
      <c r="D3743">
        <f t="shared" si="151"/>
        <v>2020</v>
      </c>
      <c r="E3743" t="s">
        <v>472</v>
      </c>
      <c r="F3743" t="s">
        <v>347</v>
      </c>
      <c r="G3743" t="s">
        <v>37</v>
      </c>
      <c r="H3743" t="s">
        <v>424</v>
      </c>
      <c r="I3743">
        <v>0</v>
      </c>
      <c r="J3743">
        <v>0</v>
      </c>
      <c r="K3743">
        <v>0</v>
      </c>
      <c r="L3743" s="8">
        <v>21380</v>
      </c>
      <c r="M3743" s="8">
        <v>21380</v>
      </c>
    </row>
    <row r="3744" spans="1:13" x14ac:dyDescent="0.25">
      <c r="A3744">
        <v>0</v>
      </c>
      <c r="B3744" s="40">
        <f t="shared" si="150"/>
        <v>44136</v>
      </c>
      <c r="C3744">
        <v>11</v>
      </c>
      <c r="D3744">
        <f t="shared" si="151"/>
        <v>2020</v>
      </c>
      <c r="E3744" t="s">
        <v>472</v>
      </c>
      <c r="F3744" t="s">
        <v>348</v>
      </c>
      <c r="G3744" t="s">
        <v>37</v>
      </c>
      <c r="H3744" t="s">
        <v>423</v>
      </c>
      <c r="I3744">
        <v>52</v>
      </c>
      <c r="J3744">
        <v>39</v>
      </c>
      <c r="K3744">
        <v>91</v>
      </c>
      <c r="L3744" s="8">
        <v>26721</v>
      </c>
      <c r="M3744" s="8">
        <v>26812</v>
      </c>
    </row>
    <row r="3745" spans="1:13" x14ac:dyDescent="0.25">
      <c r="A3745">
        <v>0</v>
      </c>
      <c r="B3745" s="40">
        <f t="shared" si="150"/>
        <v>44136</v>
      </c>
      <c r="C3745">
        <v>11</v>
      </c>
      <c r="D3745">
        <f t="shared" si="151"/>
        <v>2020</v>
      </c>
      <c r="E3745" t="s">
        <v>472</v>
      </c>
      <c r="F3745" t="s">
        <v>348</v>
      </c>
      <c r="G3745" t="s">
        <v>37</v>
      </c>
      <c r="H3745" t="s">
        <v>424</v>
      </c>
      <c r="I3745">
        <v>0</v>
      </c>
      <c r="J3745">
        <v>0</v>
      </c>
      <c r="K3745">
        <v>0</v>
      </c>
      <c r="L3745" s="8">
        <v>17099</v>
      </c>
      <c r="M3745" s="8">
        <v>17099</v>
      </c>
    </row>
    <row r="3746" spans="1:13" x14ac:dyDescent="0.25">
      <c r="A3746">
        <v>0</v>
      </c>
      <c r="B3746" s="40">
        <f t="shared" si="150"/>
        <v>44136</v>
      </c>
      <c r="C3746">
        <v>11</v>
      </c>
      <c r="D3746">
        <f t="shared" si="151"/>
        <v>2020</v>
      </c>
      <c r="E3746" t="s">
        <v>472</v>
      </c>
      <c r="F3746" t="s">
        <v>349</v>
      </c>
      <c r="G3746" t="s">
        <v>37</v>
      </c>
      <c r="H3746" t="s">
        <v>423</v>
      </c>
      <c r="I3746">
        <v>45</v>
      </c>
      <c r="J3746">
        <v>40</v>
      </c>
      <c r="K3746">
        <v>85</v>
      </c>
      <c r="L3746" s="8">
        <v>16059</v>
      </c>
      <c r="M3746" s="8">
        <v>16144</v>
      </c>
    </row>
    <row r="3747" spans="1:13" x14ac:dyDescent="0.25">
      <c r="A3747">
        <v>0</v>
      </c>
      <c r="B3747" s="40">
        <f t="shared" si="150"/>
        <v>44136</v>
      </c>
      <c r="C3747">
        <v>11</v>
      </c>
      <c r="D3747">
        <f t="shared" si="151"/>
        <v>2020</v>
      </c>
      <c r="E3747" t="s">
        <v>472</v>
      </c>
      <c r="F3747" t="s">
        <v>349</v>
      </c>
      <c r="G3747" t="s">
        <v>37</v>
      </c>
      <c r="H3747" t="s">
        <v>424</v>
      </c>
      <c r="I3747">
        <v>0</v>
      </c>
      <c r="J3747">
        <v>0</v>
      </c>
      <c r="K3747">
        <v>0</v>
      </c>
      <c r="L3747" s="8">
        <v>7954</v>
      </c>
      <c r="M3747" s="8">
        <v>7954</v>
      </c>
    </row>
    <row r="3748" spans="1:13" x14ac:dyDescent="0.25">
      <c r="A3748">
        <v>0</v>
      </c>
      <c r="B3748" s="40">
        <f t="shared" si="150"/>
        <v>44136</v>
      </c>
      <c r="C3748">
        <v>11</v>
      </c>
      <c r="D3748">
        <f t="shared" si="151"/>
        <v>2020</v>
      </c>
      <c r="E3748" t="s">
        <v>472</v>
      </c>
      <c r="F3748" t="s">
        <v>426</v>
      </c>
      <c r="G3748" t="s">
        <v>37</v>
      </c>
      <c r="H3748" t="s">
        <v>423</v>
      </c>
      <c r="I3748">
        <v>9</v>
      </c>
      <c r="J3748">
        <v>5</v>
      </c>
      <c r="K3748">
        <v>14</v>
      </c>
      <c r="L3748" s="8">
        <v>9460</v>
      </c>
      <c r="M3748" s="8">
        <v>9474</v>
      </c>
    </row>
    <row r="3749" spans="1:13" x14ac:dyDescent="0.25">
      <c r="A3749">
        <v>0</v>
      </c>
      <c r="B3749" s="40">
        <f t="shared" si="150"/>
        <v>44136</v>
      </c>
      <c r="C3749">
        <v>11</v>
      </c>
      <c r="D3749">
        <f t="shared" si="151"/>
        <v>2020</v>
      </c>
      <c r="E3749" t="s">
        <v>472</v>
      </c>
      <c r="F3749" t="s">
        <v>426</v>
      </c>
      <c r="G3749" t="s">
        <v>37</v>
      </c>
      <c r="H3749" t="s">
        <v>424</v>
      </c>
      <c r="I3749">
        <v>0</v>
      </c>
      <c r="J3749">
        <v>0</v>
      </c>
      <c r="K3749">
        <v>0</v>
      </c>
      <c r="L3749" s="8">
        <v>5865</v>
      </c>
      <c r="M3749" s="8">
        <v>5865</v>
      </c>
    </row>
    <row r="3750" spans="1:13" x14ac:dyDescent="0.25">
      <c r="A3750">
        <v>0</v>
      </c>
      <c r="B3750" s="40">
        <f t="shared" si="150"/>
        <v>44136</v>
      </c>
      <c r="C3750">
        <v>11</v>
      </c>
      <c r="D3750">
        <f t="shared" si="151"/>
        <v>2020</v>
      </c>
      <c r="E3750" t="s">
        <v>472</v>
      </c>
      <c r="F3750" t="s">
        <v>350</v>
      </c>
      <c r="G3750" t="s">
        <v>37</v>
      </c>
      <c r="H3750" t="s">
        <v>423</v>
      </c>
      <c r="I3750" s="8">
        <v>3058</v>
      </c>
      <c r="J3750" s="8">
        <v>1858</v>
      </c>
      <c r="K3750" s="8">
        <v>4916</v>
      </c>
      <c r="L3750" s="8">
        <v>565925</v>
      </c>
      <c r="M3750" s="8">
        <v>570841</v>
      </c>
    </row>
    <row r="3751" spans="1:13" x14ac:dyDescent="0.25">
      <c r="A3751">
        <v>0</v>
      </c>
      <c r="B3751" s="40">
        <f t="shared" si="150"/>
        <v>44136</v>
      </c>
      <c r="C3751">
        <v>11</v>
      </c>
      <c r="D3751">
        <f t="shared" si="151"/>
        <v>2020</v>
      </c>
      <c r="E3751" t="s">
        <v>472</v>
      </c>
      <c r="F3751" t="s">
        <v>350</v>
      </c>
      <c r="G3751" t="s">
        <v>37</v>
      </c>
      <c r="H3751" t="s">
        <v>424</v>
      </c>
      <c r="I3751">
        <v>0</v>
      </c>
      <c r="J3751">
        <v>0</v>
      </c>
      <c r="K3751">
        <v>0</v>
      </c>
      <c r="L3751" s="8">
        <v>147279</v>
      </c>
      <c r="M3751" s="8">
        <v>147279</v>
      </c>
    </row>
    <row r="3752" spans="1:13" x14ac:dyDescent="0.25">
      <c r="A3752">
        <v>0</v>
      </c>
      <c r="B3752" s="40">
        <f t="shared" si="150"/>
        <v>44136</v>
      </c>
      <c r="C3752">
        <v>11</v>
      </c>
      <c r="D3752">
        <f t="shared" si="151"/>
        <v>2020</v>
      </c>
      <c r="E3752" t="s">
        <v>472</v>
      </c>
      <c r="F3752" t="s">
        <v>41</v>
      </c>
      <c r="G3752" t="s">
        <v>37</v>
      </c>
      <c r="H3752" t="s">
        <v>423</v>
      </c>
      <c r="I3752">
        <v>367</v>
      </c>
      <c r="J3752">
        <v>101</v>
      </c>
      <c r="K3752">
        <v>468</v>
      </c>
      <c r="L3752" s="8">
        <v>14381</v>
      </c>
      <c r="M3752" s="8">
        <v>14849</v>
      </c>
    </row>
    <row r="3753" spans="1:13" x14ac:dyDescent="0.25">
      <c r="A3753">
        <v>0</v>
      </c>
      <c r="B3753" s="40">
        <f t="shared" si="150"/>
        <v>44136</v>
      </c>
      <c r="C3753">
        <v>11</v>
      </c>
      <c r="D3753">
        <f t="shared" si="151"/>
        <v>2020</v>
      </c>
      <c r="E3753" t="s">
        <v>472</v>
      </c>
      <c r="F3753" t="s">
        <v>41</v>
      </c>
      <c r="G3753" t="s">
        <v>37</v>
      </c>
      <c r="H3753" t="s">
        <v>424</v>
      </c>
      <c r="I3753">
        <v>0</v>
      </c>
      <c r="J3753">
        <v>0</v>
      </c>
      <c r="K3753">
        <v>0</v>
      </c>
      <c r="L3753" s="8">
        <v>5995</v>
      </c>
      <c r="M3753" s="8">
        <v>5995</v>
      </c>
    </row>
    <row r="3754" spans="1:13" x14ac:dyDescent="0.25">
      <c r="A3754">
        <v>0</v>
      </c>
      <c r="B3754" s="40">
        <f t="shared" si="150"/>
        <v>44136</v>
      </c>
      <c r="C3754">
        <v>11</v>
      </c>
      <c r="D3754">
        <f t="shared" si="151"/>
        <v>2020</v>
      </c>
      <c r="E3754" t="s">
        <v>472</v>
      </c>
      <c r="F3754" t="s">
        <v>351</v>
      </c>
      <c r="G3754" t="s">
        <v>37</v>
      </c>
      <c r="H3754" t="s">
        <v>423</v>
      </c>
      <c r="I3754">
        <v>516</v>
      </c>
      <c r="J3754">
        <v>258</v>
      </c>
      <c r="K3754">
        <v>774</v>
      </c>
      <c r="L3754" s="8">
        <v>93084</v>
      </c>
      <c r="M3754" s="8">
        <v>93858</v>
      </c>
    </row>
    <row r="3755" spans="1:13" x14ac:dyDescent="0.25">
      <c r="A3755">
        <v>0</v>
      </c>
      <c r="B3755" s="40">
        <f t="shared" si="150"/>
        <v>44136</v>
      </c>
      <c r="C3755">
        <v>11</v>
      </c>
      <c r="D3755">
        <f t="shared" si="151"/>
        <v>2020</v>
      </c>
      <c r="E3755" t="s">
        <v>472</v>
      </c>
      <c r="F3755" t="s">
        <v>351</v>
      </c>
      <c r="G3755" t="s">
        <v>37</v>
      </c>
      <c r="H3755" t="s">
        <v>424</v>
      </c>
      <c r="I3755">
        <v>1</v>
      </c>
      <c r="J3755">
        <v>0</v>
      </c>
      <c r="K3755">
        <v>1</v>
      </c>
      <c r="L3755" s="8">
        <v>33423</v>
      </c>
      <c r="M3755" s="8">
        <v>33424</v>
      </c>
    </row>
    <row r="3756" spans="1:13" x14ac:dyDescent="0.25">
      <c r="A3756">
        <v>0</v>
      </c>
      <c r="B3756" s="40">
        <f t="shared" si="150"/>
        <v>44136</v>
      </c>
      <c r="C3756">
        <v>11</v>
      </c>
      <c r="D3756">
        <f t="shared" si="151"/>
        <v>2020</v>
      </c>
      <c r="E3756" t="s">
        <v>472</v>
      </c>
      <c r="F3756" t="s">
        <v>352</v>
      </c>
      <c r="G3756" t="s">
        <v>37</v>
      </c>
      <c r="H3756" t="s">
        <v>423</v>
      </c>
      <c r="I3756">
        <v>38</v>
      </c>
      <c r="J3756">
        <v>21</v>
      </c>
      <c r="K3756">
        <v>59</v>
      </c>
      <c r="L3756" s="8">
        <v>8497</v>
      </c>
      <c r="M3756" s="8">
        <v>8556</v>
      </c>
    </row>
    <row r="3757" spans="1:13" x14ac:dyDescent="0.25">
      <c r="A3757">
        <v>0</v>
      </c>
      <c r="B3757" s="40">
        <f t="shared" si="150"/>
        <v>44136</v>
      </c>
      <c r="C3757">
        <v>11</v>
      </c>
      <c r="D3757">
        <f t="shared" si="151"/>
        <v>2020</v>
      </c>
      <c r="E3757" t="s">
        <v>472</v>
      </c>
      <c r="F3757" t="s">
        <v>352</v>
      </c>
      <c r="G3757" t="s">
        <v>37</v>
      </c>
      <c r="H3757" t="s">
        <v>424</v>
      </c>
      <c r="I3757">
        <v>0</v>
      </c>
      <c r="J3757">
        <v>0</v>
      </c>
      <c r="K3757">
        <v>0</v>
      </c>
      <c r="L3757" s="8">
        <v>4109</v>
      </c>
      <c r="M3757" s="8">
        <v>4109</v>
      </c>
    </row>
    <row r="3758" spans="1:13" x14ac:dyDescent="0.25">
      <c r="A3758">
        <v>0</v>
      </c>
      <c r="B3758" s="40">
        <f t="shared" si="150"/>
        <v>44136</v>
      </c>
      <c r="C3758">
        <v>11</v>
      </c>
      <c r="D3758">
        <f t="shared" si="151"/>
        <v>2020</v>
      </c>
      <c r="E3758" t="s">
        <v>472</v>
      </c>
      <c r="F3758" t="s">
        <v>146</v>
      </c>
      <c r="G3758" t="s">
        <v>37</v>
      </c>
      <c r="H3758" t="s">
        <v>423</v>
      </c>
      <c r="I3758" s="8">
        <v>5182</v>
      </c>
      <c r="J3758" s="8">
        <v>1939</v>
      </c>
      <c r="K3758" s="8">
        <v>7121</v>
      </c>
      <c r="L3758" s="8">
        <v>546626</v>
      </c>
      <c r="M3758" s="8">
        <v>553747</v>
      </c>
    </row>
    <row r="3759" spans="1:13" x14ac:dyDescent="0.25">
      <c r="A3759">
        <v>0</v>
      </c>
      <c r="B3759" s="40">
        <f t="shared" si="150"/>
        <v>44136</v>
      </c>
      <c r="C3759">
        <v>11</v>
      </c>
      <c r="D3759">
        <f t="shared" si="151"/>
        <v>2020</v>
      </c>
      <c r="E3759" t="s">
        <v>472</v>
      </c>
      <c r="F3759" t="s">
        <v>146</v>
      </c>
      <c r="G3759" t="s">
        <v>37</v>
      </c>
      <c r="H3759" t="s">
        <v>424</v>
      </c>
      <c r="I3759">
        <v>0</v>
      </c>
      <c r="J3759">
        <v>0</v>
      </c>
      <c r="K3759">
        <v>0</v>
      </c>
      <c r="L3759" s="8">
        <v>127407</v>
      </c>
      <c r="M3759" s="8">
        <v>127407</v>
      </c>
    </row>
    <row r="3760" spans="1:13" x14ac:dyDescent="0.25">
      <c r="A3760">
        <v>1</v>
      </c>
      <c r="B3760" s="40">
        <f t="shared" si="150"/>
        <v>44136</v>
      </c>
      <c r="C3760">
        <v>11</v>
      </c>
      <c r="D3760">
        <f t="shared" si="151"/>
        <v>2020</v>
      </c>
      <c r="E3760" t="s">
        <v>472</v>
      </c>
      <c r="F3760" t="s">
        <v>42</v>
      </c>
      <c r="G3760" t="s">
        <v>37</v>
      </c>
      <c r="H3760" t="s">
        <v>423</v>
      </c>
      <c r="I3760">
        <v>921</v>
      </c>
      <c r="J3760">
        <v>583</v>
      </c>
      <c r="K3760" s="8">
        <v>1504</v>
      </c>
      <c r="L3760" s="8">
        <v>325512</v>
      </c>
      <c r="M3760" s="8">
        <v>327016</v>
      </c>
    </row>
    <row r="3761" spans="1:13" x14ac:dyDescent="0.25">
      <c r="A3761">
        <v>1</v>
      </c>
      <c r="B3761" s="40">
        <f t="shared" si="150"/>
        <v>44136</v>
      </c>
      <c r="C3761">
        <v>11</v>
      </c>
      <c r="D3761">
        <f t="shared" si="151"/>
        <v>2020</v>
      </c>
      <c r="E3761" t="s">
        <v>472</v>
      </c>
      <c r="F3761" t="s">
        <v>42</v>
      </c>
      <c r="G3761" t="s">
        <v>37</v>
      </c>
      <c r="H3761" t="s">
        <v>424</v>
      </c>
      <c r="I3761">
        <v>0</v>
      </c>
      <c r="J3761">
        <v>0</v>
      </c>
      <c r="K3761">
        <v>0</v>
      </c>
      <c r="L3761" s="8">
        <v>102125</v>
      </c>
      <c r="M3761" s="8">
        <v>102125</v>
      </c>
    </row>
    <row r="3762" spans="1:13" x14ac:dyDescent="0.25">
      <c r="A3762">
        <v>1</v>
      </c>
      <c r="B3762" s="40">
        <f t="shared" si="150"/>
        <v>44136</v>
      </c>
      <c r="C3762">
        <v>11</v>
      </c>
      <c r="D3762">
        <f t="shared" si="151"/>
        <v>2020</v>
      </c>
      <c r="E3762" t="s">
        <v>472</v>
      </c>
      <c r="F3762" t="s">
        <v>353</v>
      </c>
      <c r="G3762" t="s">
        <v>37</v>
      </c>
      <c r="H3762" t="s">
        <v>423</v>
      </c>
      <c r="I3762">
        <v>41</v>
      </c>
      <c r="J3762">
        <v>39</v>
      </c>
      <c r="K3762">
        <v>80</v>
      </c>
      <c r="L3762" s="8">
        <v>31072</v>
      </c>
      <c r="M3762" s="8">
        <v>31152</v>
      </c>
    </row>
    <row r="3763" spans="1:13" x14ac:dyDescent="0.25">
      <c r="A3763">
        <v>1</v>
      </c>
      <c r="B3763" s="40">
        <f t="shared" si="150"/>
        <v>44136</v>
      </c>
      <c r="C3763">
        <v>11</v>
      </c>
      <c r="D3763">
        <f t="shared" si="151"/>
        <v>2020</v>
      </c>
      <c r="E3763" t="s">
        <v>472</v>
      </c>
      <c r="F3763" t="s">
        <v>353</v>
      </c>
      <c r="G3763" t="s">
        <v>37</v>
      </c>
      <c r="H3763" t="s">
        <v>424</v>
      </c>
      <c r="I3763">
        <v>0</v>
      </c>
      <c r="J3763">
        <v>0</v>
      </c>
      <c r="K3763">
        <v>0</v>
      </c>
      <c r="L3763" s="8">
        <v>19179</v>
      </c>
      <c r="M3763" s="8">
        <v>19179</v>
      </c>
    </row>
    <row r="3764" spans="1:13" x14ac:dyDescent="0.25">
      <c r="A3764">
        <v>0</v>
      </c>
      <c r="B3764" s="40">
        <f t="shared" si="150"/>
        <v>44136</v>
      </c>
      <c r="C3764">
        <v>11</v>
      </c>
      <c r="D3764">
        <f t="shared" si="151"/>
        <v>2020</v>
      </c>
      <c r="E3764" t="s">
        <v>472</v>
      </c>
      <c r="F3764" t="s">
        <v>354</v>
      </c>
      <c r="G3764" t="s">
        <v>37</v>
      </c>
      <c r="H3764" t="s">
        <v>423</v>
      </c>
      <c r="I3764" s="8">
        <v>1417</v>
      </c>
      <c r="J3764">
        <v>814</v>
      </c>
      <c r="K3764" s="8">
        <v>2231</v>
      </c>
      <c r="L3764" s="8">
        <v>201724</v>
      </c>
      <c r="M3764" s="8">
        <v>203955</v>
      </c>
    </row>
    <row r="3765" spans="1:13" x14ac:dyDescent="0.25">
      <c r="A3765">
        <v>0</v>
      </c>
      <c r="B3765" s="40">
        <f t="shared" si="150"/>
        <v>44136</v>
      </c>
      <c r="C3765">
        <v>11</v>
      </c>
      <c r="D3765">
        <f t="shared" si="151"/>
        <v>2020</v>
      </c>
      <c r="E3765" t="s">
        <v>472</v>
      </c>
      <c r="F3765" t="s">
        <v>354</v>
      </c>
      <c r="G3765" t="s">
        <v>37</v>
      </c>
      <c r="H3765" t="s">
        <v>424</v>
      </c>
      <c r="I3765">
        <v>0</v>
      </c>
      <c r="J3765">
        <v>0</v>
      </c>
      <c r="K3765">
        <v>0</v>
      </c>
      <c r="L3765" s="8">
        <v>57286</v>
      </c>
      <c r="M3765" s="8">
        <v>57286</v>
      </c>
    </row>
    <row r="3766" spans="1:13" x14ac:dyDescent="0.25">
      <c r="A3766">
        <v>0</v>
      </c>
      <c r="B3766" s="40">
        <f t="shared" si="150"/>
        <v>44136</v>
      </c>
      <c r="C3766">
        <v>11</v>
      </c>
      <c r="D3766">
        <f t="shared" si="151"/>
        <v>2020</v>
      </c>
      <c r="E3766" t="s">
        <v>472</v>
      </c>
      <c r="F3766" t="s">
        <v>355</v>
      </c>
      <c r="G3766" t="s">
        <v>37</v>
      </c>
      <c r="H3766" t="s">
        <v>423</v>
      </c>
      <c r="I3766">
        <v>7</v>
      </c>
      <c r="J3766">
        <v>7</v>
      </c>
      <c r="K3766">
        <v>14</v>
      </c>
      <c r="L3766" s="8">
        <v>3118</v>
      </c>
      <c r="M3766" s="8">
        <v>3132</v>
      </c>
    </row>
    <row r="3767" spans="1:13" x14ac:dyDescent="0.25">
      <c r="A3767">
        <v>0</v>
      </c>
      <c r="B3767" s="40">
        <f t="shared" si="150"/>
        <v>44136</v>
      </c>
      <c r="C3767">
        <v>11</v>
      </c>
      <c r="D3767">
        <f t="shared" si="151"/>
        <v>2020</v>
      </c>
      <c r="E3767" t="s">
        <v>472</v>
      </c>
      <c r="F3767" t="s">
        <v>355</v>
      </c>
      <c r="G3767" t="s">
        <v>37</v>
      </c>
      <c r="H3767" t="s">
        <v>424</v>
      </c>
      <c r="I3767">
        <v>0</v>
      </c>
      <c r="J3767">
        <v>0</v>
      </c>
      <c r="K3767">
        <v>0</v>
      </c>
      <c r="L3767" s="8">
        <v>1808</v>
      </c>
      <c r="M3767" s="8">
        <v>1808</v>
      </c>
    </row>
    <row r="3768" spans="1:13" x14ac:dyDescent="0.25">
      <c r="A3768">
        <v>0</v>
      </c>
      <c r="B3768" s="40">
        <f t="shared" si="150"/>
        <v>44136</v>
      </c>
      <c r="C3768">
        <v>11</v>
      </c>
      <c r="D3768">
        <f t="shared" si="151"/>
        <v>2020</v>
      </c>
      <c r="E3768" t="s">
        <v>472</v>
      </c>
      <c r="F3768" t="s">
        <v>59</v>
      </c>
      <c r="G3768" t="s">
        <v>37</v>
      </c>
      <c r="H3768" t="s">
        <v>423</v>
      </c>
      <c r="I3768">
        <v>105</v>
      </c>
      <c r="J3768">
        <v>66</v>
      </c>
      <c r="K3768">
        <v>171</v>
      </c>
      <c r="L3768" s="8">
        <v>36739</v>
      </c>
      <c r="M3768" s="8">
        <v>36910</v>
      </c>
    </row>
    <row r="3769" spans="1:13" x14ac:dyDescent="0.25">
      <c r="A3769">
        <v>0</v>
      </c>
      <c r="B3769" s="40">
        <f t="shared" si="150"/>
        <v>44136</v>
      </c>
      <c r="C3769">
        <v>11</v>
      </c>
      <c r="D3769">
        <f t="shared" si="151"/>
        <v>2020</v>
      </c>
      <c r="E3769" t="s">
        <v>472</v>
      </c>
      <c r="F3769" t="s">
        <v>59</v>
      </c>
      <c r="G3769" t="s">
        <v>37</v>
      </c>
      <c r="H3769" t="s">
        <v>424</v>
      </c>
      <c r="I3769">
        <v>0</v>
      </c>
      <c r="J3769">
        <v>0</v>
      </c>
      <c r="K3769">
        <v>0</v>
      </c>
      <c r="L3769" s="8">
        <v>14060</v>
      </c>
      <c r="M3769" s="8">
        <v>14060</v>
      </c>
    </row>
    <row r="3770" spans="1:13" x14ac:dyDescent="0.25">
      <c r="A3770">
        <v>0</v>
      </c>
      <c r="B3770" s="40">
        <f t="shared" si="150"/>
        <v>44136</v>
      </c>
      <c r="C3770">
        <v>11</v>
      </c>
      <c r="D3770">
        <f t="shared" si="151"/>
        <v>2020</v>
      </c>
      <c r="E3770" t="s">
        <v>472</v>
      </c>
      <c r="F3770" t="s">
        <v>356</v>
      </c>
      <c r="G3770" t="s">
        <v>37</v>
      </c>
      <c r="H3770" t="s">
        <v>423</v>
      </c>
      <c r="I3770" s="8">
        <v>1281</v>
      </c>
      <c r="J3770">
        <v>553</v>
      </c>
      <c r="K3770" s="8">
        <v>1834</v>
      </c>
      <c r="L3770" s="8">
        <v>152139</v>
      </c>
      <c r="M3770" s="8">
        <v>153973</v>
      </c>
    </row>
    <row r="3771" spans="1:13" x14ac:dyDescent="0.25">
      <c r="A3771">
        <v>0</v>
      </c>
      <c r="B3771" s="40">
        <f t="shared" si="150"/>
        <v>44136</v>
      </c>
      <c r="C3771">
        <v>11</v>
      </c>
      <c r="D3771">
        <f t="shared" si="151"/>
        <v>2020</v>
      </c>
      <c r="E3771" t="s">
        <v>472</v>
      </c>
      <c r="F3771" t="s">
        <v>356</v>
      </c>
      <c r="G3771" t="s">
        <v>37</v>
      </c>
      <c r="H3771" t="s">
        <v>424</v>
      </c>
      <c r="I3771">
        <v>3</v>
      </c>
      <c r="J3771">
        <v>0</v>
      </c>
      <c r="K3771">
        <v>3</v>
      </c>
      <c r="L3771" s="8">
        <v>44257</v>
      </c>
      <c r="M3771" s="8">
        <v>44260</v>
      </c>
    </row>
    <row r="3772" spans="1:13" x14ac:dyDescent="0.25">
      <c r="A3772">
        <v>1</v>
      </c>
      <c r="B3772" s="40">
        <f t="shared" si="150"/>
        <v>44136</v>
      </c>
      <c r="C3772">
        <v>11</v>
      </c>
      <c r="D3772">
        <f t="shared" si="151"/>
        <v>2020</v>
      </c>
      <c r="E3772" t="s">
        <v>472</v>
      </c>
      <c r="F3772" t="s">
        <v>357</v>
      </c>
      <c r="G3772" t="s">
        <v>37</v>
      </c>
      <c r="H3772" t="s">
        <v>423</v>
      </c>
      <c r="I3772">
        <v>56</v>
      </c>
      <c r="J3772">
        <v>46</v>
      </c>
      <c r="K3772">
        <v>102</v>
      </c>
      <c r="L3772" s="8">
        <v>22433</v>
      </c>
      <c r="M3772" s="8">
        <v>22535</v>
      </c>
    </row>
    <row r="3773" spans="1:13" x14ac:dyDescent="0.25">
      <c r="A3773">
        <v>1</v>
      </c>
      <c r="B3773" s="40">
        <f t="shared" si="150"/>
        <v>44136</v>
      </c>
      <c r="C3773">
        <v>11</v>
      </c>
      <c r="D3773">
        <f t="shared" si="151"/>
        <v>2020</v>
      </c>
      <c r="E3773" t="s">
        <v>472</v>
      </c>
      <c r="F3773" t="s">
        <v>357</v>
      </c>
      <c r="G3773" t="s">
        <v>37</v>
      </c>
      <c r="H3773" t="s">
        <v>424</v>
      </c>
      <c r="I3773">
        <v>0</v>
      </c>
      <c r="J3773">
        <v>0</v>
      </c>
      <c r="K3773">
        <v>0</v>
      </c>
      <c r="L3773" s="8">
        <v>8638</v>
      </c>
      <c r="M3773" s="8">
        <v>8638</v>
      </c>
    </row>
    <row r="3774" spans="1:13" x14ac:dyDescent="0.25">
      <c r="A3774">
        <v>0</v>
      </c>
      <c r="B3774" s="40">
        <f t="shared" si="150"/>
        <v>44136</v>
      </c>
      <c r="C3774">
        <v>11</v>
      </c>
      <c r="D3774">
        <f t="shared" si="151"/>
        <v>2020</v>
      </c>
      <c r="E3774" t="s">
        <v>472</v>
      </c>
      <c r="F3774" t="s">
        <v>56</v>
      </c>
      <c r="G3774" t="s">
        <v>37</v>
      </c>
      <c r="H3774" t="s">
        <v>423</v>
      </c>
      <c r="I3774">
        <v>186</v>
      </c>
      <c r="J3774">
        <v>126</v>
      </c>
      <c r="K3774">
        <v>312</v>
      </c>
      <c r="L3774" s="8">
        <v>169744</v>
      </c>
      <c r="M3774" s="8">
        <v>170056</v>
      </c>
    </row>
    <row r="3775" spans="1:13" x14ac:dyDescent="0.25">
      <c r="A3775">
        <v>0</v>
      </c>
      <c r="B3775" s="40">
        <f t="shared" si="150"/>
        <v>44136</v>
      </c>
      <c r="C3775">
        <v>11</v>
      </c>
      <c r="D3775">
        <f t="shared" si="151"/>
        <v>2020</v>
      </c>
      <c r="E3775" t="s">
        <v>472</v>
      </c>
      <c r="F3775" t="s">
        <v>56</v>
      </c>
      <c r="G3775" t="s">
        <v>37</v>
      </c>
      <c r="H3775" t="s">
        <v>424</v>
      </c>
      <c r="I3775">
        <v>0</v>
      </c>
      <c r="J3775">
        <v>0</v>
      </c>
      <c r="K3775">
        <v>0</v>
      </c>
      <c r="L3775" s="8">
        <v>62059</v>
      </c>
      <c r="M3775" s="8">
        <v>62059</v>
      </c>
    </row>
    <row r="3776" spans="1:13" x14ac:dyDescent="0.25">
      <c r="A3776">
        <v>0</v>
      </c>
      <c r="B3776" s="40">
        <f t="shared" si="150"/>
        <v>44166</v>
      </c>
      <c r="C3776">
        <v>12</v>
      </c>
      <c r="D3776">
        <f t="shared" si="151"/>
        <v>2020</v>
      </c>
      <c r="E3776" t="s">
        <v>473</v>
      </c>
      <c r="F3776" t="s">
        <v>422</v>
      </c>
      <c r="G3776" t="s">
        <v>37</v>
      </c>
      <c r="H3776" t="s">
        <v>423</v>
      </c>
      <c r="I3776">
        <v>0</v>
      </c>
      <c r="J3776">
        <v>0</v>
      </c>
      <c r="K3776">
        <v>0</v>
      </c>
      <c r="L3776">
        <v>1</v>
      </c>
      <c r="M3776">
        <v>1</v>
      </c>
    </row>
    <row r="3777" spans="1:13" x14ac:dyDescent="0.25">
      <c r="A3777">
        <v>1</v>
      </c>
      <c r="B3777" s="40">
        <f t="shared" si="150"/>
        <v>44166</v>
      </c>
      <c r="C3777">
        <v>12</v>
      </c>
      <c r="D3777">
        <f t="shared" si="151"/>
        <v>2020</v>
      </c>
      <c r="E3777" t="s">
        <v>473</v>
      </c>
      <c r="F3777" t="s">
        <v>331</v>
      </c>
      <c r="G3777" t="s">
        <v>37</v>
      </c>
      <c r="H3777" t="s">
        <v>423</v>
      </c>
      <c r="I3777">
        <v>11</v>
      </c>
      <c r="J3777">
        <v>7</v>
      </c>
      <c r="K3777">
        <v>18</v>
      </c>
      <c r="L3777" s="8">
        <v>13129</v>
      </c>
      <c r="M3777" s="8">
        <v>13147</v>
      </c>
    </row>
    <row r="3778" spans="1:13" x14ac:dyDescent="0.25">
      <c r="A3778">
        <v>1</v>
      </c>
      <c r="B3778" s="40">
        <f t="shared" si="150"/>
        <v>44166</v>
      </c>
      <c r="C3778">
        <v>12</v>
      </c>
      <c r="D3778">
        <f t="shared" si="151"/>
        <v>2020</v>
      </c>
      <c r="E3778" t="s">
        <v>473</v>
      </c>
      <c r="F3778" t="s">
        <v>331</v>
      </c>
      <c r="G3778" t="s">
        <v>37</v>
      </c>
      <c r="H3778" t="s">
        <v>424</v>
      </c>
      <c r="I3778">
        <v>0</v>
      </c>
      <c r="J3778">
        <v>0</v>
      </c>
      <c r="K3778">
        <v>0</v>
      </c>
      <c r="L3778" s="8">
        <v>5456</v>
      </c>
      <c r="M3778" s="8">
        <v>5456</v>
      </c>
    </row>
    <row r="3779" spans="1:13" x14ac:dyDescent="0.25">
      <c r="A3779">
        <v>1</v>
      </c>
      <c r="B3779" s="40">
        <f t="shared" si="150"/>
        <v>44166</v>
      </c>
      <c r="C3779">
        <v>12</v>
      </c>
      <c r="D3779">
        <f t="shared" si="151"/>
        <v>2020</v>
      </c>
      <c r="E3779" t="s">
        <v>473</v>
      </c>
      <c r="F3779" t="s">
        <v>332</v>
      </c>
      <c r="G3779" t="s">
        <v>37</v>
      </c>
      <c r="H3779" t="s">
        <v>423</v>
      </c>
      <c r="I3779">
        <v>16</v>
      </c>
      <c r="J3779">
        <v>14</v>
      </c>
      <c r="K3779">
        <v>30</v>
      </c>
      <c r="L3779" s="8">
        <v>12677</v>
      </c>
      <c r="M3779" s="8">
        <v>12707</v>
      </c>
    </row>
    <row r="3780" spans="1:13" x14ac:dyDescent="0.25">
      <c r="A3780">
        <v>1</v>
      </c>
      <c r="B3780" s="40">
        <f t="shared" si="150"/>
        <v>44166</v>
      </c>
      <c r="C3780">
        <v>12</v>
      </c>
      <c r="D3780">
        <f t="shared" si="151"/>
        <v>2020</v>
      </c>
      <c r="E3780" t="s">
        <v>473</v>
      </c>
      <c r="F3780" t="s">
        <v>332</v>
      </c>
      <c r="G3780" t="s">
        <v>37</v>
      </c>
      <c r="H3780" t="s">
        <v>424</v>
      </c>
      <c r="I3780">
        <v>0</v>
      </c>
      <c r="J3780">
        <v>0</v>
      </c>
      <c r="K3780">
        <v>0</v>
      </c>
      <c r="L3780" s="8">
        <v>6795</v>
      </c>
      <c r="M3780" s="8">
        <v>6795</v>
      </c>
    </row>
    <row r="3781" spans="1:13" x14ac:dyDescent="0.25">
      <c r="A3781">
        <v>0</v>
      </c>
      <c r="B3781" s="40">
        <f t="shared" si="150"/>
        <v>44166</v>
      </c>
      <c r="C3781">
        <v>12</v>
      </c>
      <c r="D3781">
        <f t="shared" si="151"/>
        <v>2020</v>
      </c>
      <c r="E3781" t="s">
        <v>473</v>
      </c>
      <c r="F3781" t="s">
        <v>333</v>
      </c>
      <c r="G3781" t="s">
        <v>37</v>
      </c>
      <c r="H3781" t="s">
        <v>423</v>
      </c>
      <c r="I3781">
        <v>466</v>
      </c>
      <c r="J3781">
        <v>354</v>
      </c>
      <c r="K3781">
        <v>820</v>
      </c>
      <c r="L3781" s="8">
        <v>137065</v>
      </c>
      <c r="M3781" s="8">
        <v>137885</v>
      </c>
    </row>
    <row r="3782" spans="1:13" x14ac:dyDescent="0.25">
      <c r="A3782">
        <v>0</v>
      </c>
      <c r="B3782" s="40">
        <f t="shared" si="150"/>
        <v>44166</v>
      </c>
      <c r="C3782">
        <v>12</v>
      </c>
      <c r="D3782">
        <f t="shared" si="151"/>
        <v>2020</v>
      </c>
      <c r="E3782" t="s">
        <v>473</v>
      </c>
      <c r="F3782" t="s">
        <v>333</v>
      </c>
      <c r="G3782" t="s">
        <v>37</v>
      </c>
      <c r="H3782" t="s">
        <v>424</v>
      </c>
      <c r="I3782">
        <v>0</v>
      </c>
      <c r="J3782">
        <v>0</v>
      </c>
      <c r="K3782">
        <v>0</v>
      </c>
      <c r="L3782" s="8">
        <v>43955</v>
      </c>
      <c r="M3782" s="8">
        <v>43955</v>
      </c>
    </row>
    <row r="3783" spans="1:13" x14ac:dyDescent="0.25">
      <c r="A3783">
        <v>0</v>
      </c>
      <c r="B3783" s="40">
        <f t="shared" si="150"/>
        <v>44166</v>
      </c>
      <c r="C3783">
        <v>12</v>
      </c>
      <c r="D3783">
        <f t="shared" si="151"/>
        <v>2020</v>
      </c>
      <c r="E3783" t="s">
        <v>473</v>
      </c>
      <c r="F3783" t="s">
        <v>119</v>
      </c>
      <c r="G3783" t="s">
        <v>37</v>
      </c>
      <c r="H3783" t="s">
        <v>423</v>
      </c>
      <c r="I3783">
        <v>295</v>
      </c>
      <c r="J3783">
        <v>93</v>
      </c>
      <c r="K3783">
        <v>388</v>
      </c>
      <c r="L3783" s="8">
        <v>55414</v>
      </c>
      <c r="M3783" s="8">
        <v>55802</v>
      </c>
    </row>
    <row r="3784" spans="1:13" x14ac:dyDescent="0.25">
      <c r="A3784">
        <v>0</v>
      </c>
      <c r="B3784" s="40">
        <f t="shared" si="150"/>
        <v>44166</v>
      </c>
      <c r="C3784">
        <v>12</v>
      </c>
      <c r="D3784">
        <f t="shared" si="151"/>
        <v>2020</v>
      </c>
      <c r="E3784" t="s">
        <v>473</v>
      </c>
      <c r="F3784" t="s">
        <v>119</v>
      </c>
      <c r="G3784" t="s">
        <v>37</v>
      </c>
      <c r="H3784" t="s">
        <v>424</v>
      </c>
      <c r="I3784">
        <v>0</v>
      </c>
      <c r="J3784">
        <v>0</v>
      </c>
      <c r="K3784">
        <v>0</v>
      </c>
      <c r="L3784" s="8">
        <v>23200</v>
      </c>
      <c r="M3784" s="8">
        <v>23200</v>
      </c>
    </row>
    <row r="3785" spans="1:13" x14ac:dyDescent="0.25">
      <c r="A3785">
        <v>0</v>
      </c>
      <c r="B3785" s="40">
        <f t="shared" si="150"/>
        <v>44166</v>
      </c>
      <c r="C3785">
        <v>12</v>
      </c>
      <c r="D3785">
        <f t="shared" si="151"/>
        <v>2020</v>
      </c>
      <c r="E3785" t="s">
        <v>473</v>
      </c>
      <c r="F3785" t="s">
        <v>334</v>
      </c>
      <c r="G3785" t="s">
        <v>37</v>
      </c>
      <c r="H3785" t="s">
        <v>423</v>
      </c>
      <c r="I3785">
        <v>296</v>
      </c>
      <c r="J3785">
        <v>187</v>
      </c>
      <c r="K3785">
        <v>483</v>
      </c>
      <c r="L3785" s="8">
        <v>50868</v>
      </c>
      <c r="M3785" s="8">
        <v>51351</v>
      </c>
    </row>
    <row r="3786" spans="1:13" x14ac:dyDescent="0.25">
      <c r="A3786">
        <v>0</v>
      </c>
      <c r="B3786" s="40">
        <f t="shared" si="150"/>
        <v>44166</v>
      </c>
      <c r="C3786">
        <v>12</v>
      </c>
      <c r="D3786">
        <f t="shared" si="151"/>
        <v>2020</v>
      </c>
      <c r="E3786" t="s">
        <v>473</v>
      </c>
      <c r="F3786" t="s">
        <v>334</v>
      </c>
      <c r="G3786" t="s">
        <v>37</v>
      </c>
      <c r="H3786" t="s">
        <v>424</v>
      </c>
      <c r="I3786">
        <v>1</v>
      </c>
      <c r="J3786">
        <v>0</v>
      </c>
      <c r="K3786">
        <v>1</v>
      </c>
      <c r="L3786" s="8">
        <v>22242</v>
      </c>
      <c r="M3786" s="8">
        <v>22243</v>
      </c>
    </row>
    <row r="3787" spans="1:13" x14ac:dyDescent="0.25">
      <c r="A3787">
        <v>0</v>
      </c>
      <c r="B3787" s="40">
        <f t="shared" si="150"/>
        <v>44166</v>
      </c>
      <c r="C3787">
        <v>12</v>
      </c>
      <c r="D3787">
        <f t="shared" si="151"/>
        <v>2020</v>
      </c>
      <c r="E3787" t="s">
        <v>473</v>
      </c>
      <c r="F3787" t="s">
        <v>335</v>
      </c>
      <c r="G3787" t="s">
        <v>37</v>
      </c>
      <c r="H3787" t="s">
        <v>423</v>
      </c>
      <c r="I3787" s="8">
        <v>2502</v>
      </c>
      <c r="J3787" s="8">
        <v>1192</v>
      </c>
      <c r="K3787" s="8">
        <v>3694</v>
      </c>
      <c r="L3787" s="8">
        <v>323606</v>
      </c>
      <c r="M3787" s="8">
        <v>327300</v>
      </c>
    </row>
    <row r="3788" spans="1:13" x14ac:dyDescent="0.25">
      <c r="A3788">
        <v>0</v>
      </c>
      <c r="B3788" s="40">
        <f t="shared" si="150"/>
        <v>44166</v>
      </c>
      <c r="C3788">
        <v>12</v>
      </c>
      <c r="D3788">
        <f t="shared" si="151"/>
        <v>2020</v>
      </c>
      <c r="E3788" t="s">
        <v>473</v>
      </c>
      <c r="F3788" t="s">
        <v>335</v>
      </c>
      <c r="G3788" t="s">
        <v>37</v>
      </c>
      <c r="H3788" t="s">
        <v>424</v>
      </c>
      <c r="I3788">
        <v>0</v>
      </c>
      <c r="J3788">
        <v>0</v>
      </c>
      <c r="K3788">
        <v>0</v>
      </c>
      <c r="L3788" s="8">
        <v>84616</v>
      </c>
      <c r="M3788" s="8">
        <v>84616</v>
      </c>
    </row>
    <row r="3789" spans="1:13" x14ac:dyDescent="0.25">
      <c r="A3789">
        <v>0</v>
      </c>
      <c r="B3789" s="40">
        <f t="shared" si="150"/>
        <v>44166</v>
      </c>
      <c r="C3789">
        <v>12</v>
      </c>
      <c r="D3789">
        <f t="shared" si="151"/>
        <v>2020</v>
      </c>
      <c r="E3789" t="s">
        <v>473</v>
      </c>
      <c r="F3789" t="s">
        <v>44</v>
      </c>
      <c r="G3789" t="s">
        <v>37</v>
      </c>
      <c r="H3789" t="s">
        <v>423</v>
      </c>
      <c r="I3789">
        <v>6</v>
      </c>
      <c r="J3789">
        <v>3</v>
      </c>
      <c r="K3789">
        <v>9</v>
      </c>
      <c r="L3789" s="8">
        <v>2485</v>
      </c>
      <c r="M3789" s="8">
        <v>2494</v>
      </c>
    </row>
    <row r="3790" spans="1:13" x14ac:dyDescent="0.25">
      <c r="A3790">
        <v>0</v>
      </c>
      <c r="B3790" s="40">
        <f t="shared" si="150"/>
        <v>44166</v>
      </c>
      <c r="C3790">
        <v>12</v>
      </c>
      <c r="D3790">
        <f t="shared" si="151"/>
        <v>2020</v>
      </c>
      <c r="E3790" t="s">
        <v>473</v>
      </c>
      <c r="F3790" t="s">
        <v>44</v>
      </c>
      <c r="G3790" t="s">
        <v>37</v>
      </c>
      <c r="H3790" t="s">
        <v>424</v>
      </c>
      <c r="I3790">
        <v>0</v>
      </c>
      <c r="J3790">
        <v>0</v>
      </c>
      <c r="K3790">
        <v>0</v>
      </c>
      <c r="L3790" s="8">
        <v>1583</v>
      </c>
      <c r="M3790" s="8">
        <v>1583</v>
      </c>
    </row>
    <row r="3791" spans="1:13" x14ac:dyDescent="0.25">
      <c r="A3791">
        <v>0</v>
      </c>
      <c r="B3791" s="40">
        <f t="shared" si="150"/>
        <v>44166</v>
      </c>
      <c r="C3791">
        <v>12</v>
      </c>
      <c r="D3791">
        <f t="shared" si="151"/>
        <v>2020</v>
      </c>
      <c r="E3791" t="s">
        <v>473</v>
      </c>
      <c r="F3791" t="s">
        <v>336</v>
      </c>
      <c r="G3791" t="s">
        <v>37</v>
      </c>
      <c r="H3791" t="s">
        <v>423</v>
      </c>
      <c r="I3791">
        <v>191</v>
      </c>
      <c r="J3791">
        <v>133</v>
      </c>
      <c r="K3791">
        <v>324</v>
      </c>
      <c r="L3791" s="8">
        <v>73194</v>
      </c>
      <c r="M3791" s="8">
        <v>73518</v>
      </c>
    </row>
    <row r="3792" spans="1:13" x14ac:dyDescent="0.25">
      <c r="A3792">
        <v>0</v>
      </c>
      <c r="B3792" s="40">
        <f t="shared" si="150"/>
        <v>44166</v>
      </c>
      <c r="C3792">
        <v>12</v>
      </c>
      <c r="D3792">
        <f t="shared" si="151"/>
        <v>2020</v>
      </c>
      <c r="E3792" t="s">
        <v>473</v>
      </c>
      <c r="F3792" t="s">
        <v>336</v>
      </c>
      <c r="G3792" t="s">
        <v>37</v>
      </c>
      <c r="H3792" t="s">
        <v>424</v>
      </c>
      <c r="I3792">
        <v>0</v>
      </c>
      <c r="J3792">
        <v>0</v>
      </c>
      <c r="K3792">
        <v>0</v>
      </c>
      <c r="L3792" s="8">
        <v>29475</v>
      </c>
      <c r="M3792" s="8">
        <v>29475</v>
      </c>
    </row>
    <row r="3793" spans="1:13" x14ac:dyDescent="0.25">
      <c r="A3793">
        <v>0</v>
      </c>
      <c r="B3793" s="40">
        <f t="shared" si="150"/>
        <v>44166</v>
      </c>
      <c r="C3793">
        <v>12</v>
      </c>
      <c r="D3793">
        <f t="shared" si="151"/>
        <v>2020</v>
      </c>
      <c r="E3793" t="s">
        <v>473</v>
      </c>
      <c r="F3793" t="s">
        <v>125</v>
      </c>
      <c r="G3793" t="s">
        <v>37</v>
      </c>
      <c r="H3793" t="s">
        <v>423</v>
      </c>
      <c r="I3793">
        <v>86</v>
      </c>
      <c r="J3793">
        <v>44</v>
      </c>
      <c r="K3793">
        <v>130</v>
      </c>
      <c r="L3793" s="8">
        <v>28689</v>
      </c>
      <c r="M3793" s="8">
        <v>28819</v>
      </c>
    </row>
    <row r="3794" spans="1:13" x14ac:dyDescent="0.25">
      <c r="A3794">
        <v>0</v>
      </c>
      <c r="B3794" s="40">
        <f t="shared" si="150"/>
        <v>44166</v>
      </c>
      <c r="C3794">
        <v>12</v>
      </c>
      <c r="D3794">
        <f t="shared" si="151"/>
        <v>2020</v>
      </c>
      <c r="E3794" t="s">
        <v>473</v>
      </c>
      <c r="F3794" t="s">
        <v>125</v>
      </c>
      <c r="G3794" t="s">
        <v>37</v>
      </c>
      <c r="H3794" t="s">
        <v>424</v>
      </c>
      <c r="I3794">
        <v>0</v>
      </c>
      <c r="J3794">
        <v>0</v>
      </c>
      <c r="K3794">
        <v>0</v>
      </c>
      <c r="L3794" s="8">
        <v>12747</v>
      </c>
      <c r="M3794" s="8">
        <v>12747</v>
      </c>
    </row>
    <row r="3795" spans="1:13" x14ac:dyDescent="0.25">
      <c r="A3795">
        <v>1</v>
      </c>
      <c r="B3795" s="40">
        <f t="shared" si="150"/>
        <v>44166</v>
      </c>
      <c r="C3795">
        <v>12</v>
      </c>
      <c r="D3795">
        <f t="shared" si="151"/>
        <v>2020</v>
      </c>
      <c r="E3795" t="s">
        <v>473</v>
      </c>
      <c r="F3795" t="s">
        <v>337</v>
      </c>
      <c r="G3795" t="s">
        <v>37</v>
      </c>
      <c r="H3795" t="s">
        <v>423</v>
      </c>
      <c r="I3795">
        <v>9</v>
      </c>
      <c r="J3795">
        <v>3</v>
      </c>
      <c r="K3795">
        <v>12</v>
      </c>
      <c r="L3795" s="8">
        <v>4484</v>
      </c>
      <c r="M3795" s="8">
        <v>4496</v>
      </c>
    </row>
    <row r="3796" spans="1:13" x14ac:dyDescent="0.25">
      <c r="A3796">
        <v>1</v>
      </c>
      <c r="B3796" s="40">
        <f t="shared" si="150"/>
        <v>44166</v>
      </c>
      <c r="C3796">
        <v>12</v>
      </c>
      <c r="D3796">
        <f t="shared" si="151"/>
        <v>2020</v>
      </c>
      <c r="E3796" t="s">
        <v>473</v>
      </c>
      <c r="F3796" t="s">
        <v>337</v>
      </c>
      <c r="G3796" t="s">
        <v>37</v>
      </c>
      <c r="H3796" t="s">
        <v>424</v>
      </c>
      <c r="I3796">
        <v>0</v>
      </c>
      <c r="J3796">
        <v>0</v>
      </c>
      <c r="K3796">
        <v>0</v>
      </c>
      <c r="L3796" s="8">
        <v>3698</v>
      </c>
      <c r="M3796" s="8">
        <v>3698</v>
      </c>
    </row>
    <row r="3797" spans="1:13" x14ac:dyDescent="0.25">
      <c r="A3797">
        <v>0</v>
      </c>
      <c r="B3797" s="40">
        <f t="shared" si="150"/>
        <v>44166</v>
      </c>
      <c r="C3797">
        <v>12</v>
      </c>
      <c r="D3797">
        <f t="shared" si="151"/>
        <v>2020</v>
      </c>
      <c r="E3797" t="s">
        <v>473</v>
      </c>
      <c r="F3797" t="s">
        <v>105</v>
      </c>
      <c r="G3797" t="s">
        <v>37</v>
      </c>
      <c r="H3797" t="s">
        <v>423</v>
      </c>
      <c r="I3797">
        <v>96</v>
      </c>
      <c r="J3797">
        <v>86</v>
      </c>
      <c r="K3797">
        <v>182</v>
      </c>
      <c r="L3797" s="8">
        <v>62228</v>
      </c>
      <c r="M3797" s="8">
        <v>62410</v>
      </c>
    </row>
    <row r="3798" spans="1:13" x14ac:dyDescent="0.25">
      <c r="A3798">
        <v>0</v>
      </c>
      <c r="B3798" s="40">
        <f t="shared" si="150"/>
        <v>44166</v>
      </c>
      <c r="C3798">
        <v>12</v>
      </c>
      <c r="D3798">
        <f t="shared" si="151"/>
        <v>2020</v>
      </c>
      <c r="E3798" t="s">
        <v>473</v>
      </c>
      <c r="F3798" t="s">
        <v>105</v>
      </c>
      <c r="G3798" t="s">
        <v>37</v>
      </c>
      <c r="H3798" t="s">
        <v>424</v>
      </c>
      <c r="I3798">
        <v>0</v>
      </c>
      <c r="J3798">
        <v>0</v>
      </c>
      <c r="K3798">
        <v>0</v>
      </c>
      <c r="L3798" s="8">
        <v>20777</v>
      </c>
      <c r="M3798" s="8">
        <v>20777</v>
      </c>
    </row>
    <row r="3799" spans="1:13" x14ac:dyDescent="0.25">
      <c r="A3799">
        <v>0</v>
      </c>
      <c r="B3799" s="40">
        <f t="shared" si="150"/>
        <v>44166</v>
      </c>
      <c r="C3799">
        <v>12</v>
      </c>
      <c r="D3799">
        <f t="shared" si="151"/>
        <v>2020</v>
      </c>
      <c r="E3799" t="s">
        <v>473</v>
      </c>
      <c r="F3799" t="s">
        <v>338</v>
      </c>
      <c r="G3799" t="s">
        <v>37</v>
      </c>
      <c r="H3799" t="s">
        <v>423</v>
      </c>
      <c r="I3799">
        <v>0</v>
      </c>
      <c r="J3799">
        <v>2</v>
      </c>
      <c r="K3799">
        <v>2</v>
      </c>
      <c r="L3799" s="8">
        <v>1386</v>
      </c>
      <c r="M3799" s="8">
        <v>1388</v>
      </c>
    </row>
    <row r="3800" spans="1:13" x14ac:dyDescent="0.25">
      <c r="A3800">
        <v>0</v>
      </c>
      <c r="B3800" s="40">
        <f t="shared" si="150"/>
        <v>44166</v>
      </c>
      <c r="C3800">
        <v>12</v>
      </c>
      <c r="D3800">
        <f t="shared" si="151"/>
        <v>2020</v>
      </c>
      <c r="E3800" t="s">
        <v>473</v>
      </c>
      <c r="F3800" t="s">
        <v>338</v>
      </c>
      <c r="G3800" t="s">
        <v>37</v>
      </c>
      <c r="H3800" t="s">
        <v>424</v>
      </c>
      <c r="I3800">
        <v>0</v>
      </c>
      <c r="J3800">
        <v>0</v>
      </c>
      <c r="K3800">
        <v>0</v>
      </c>
      <c r="L3800" s="8">
        <v>1008</v>
      </c>
      <c r="M3800" s="8">
        <v>1008</v>
      </c>
    </row>
    <row r="3801" spans="1:13" x14ac:dyDescent="0.25">
      <c r="A3801">
        <v>0</v>
      </c>
      <c r="B3801" s="40">
        <f t="shared" si="150"/>
        <v>44166</v>
      </c>
      <c r="C3801">
        <v>12</v>
      </c>
      <c r="D3801">
        <f t="shared" si="151"/>
        <v>2020</v>
      </c>
      <c r="E3801" t="s">
        <v>473</v>
      </c>
      <c r="F3801" t="s">
        <v>339</v>
      </c>
      <c r="G3801" t="s">
        <v>37</v>
      </c>
      <c r="H3801" t="s">
        <v>423</v>
      </c>
      <c r="I3801">
        <v>86</v>
      </c>
      <c r="J3801">
        <v>89</v>
      </c>
      <c r="K3801">
        <v>175</v>
      </c>
      <c r="L3801" s="8">
        <v>67269</v>
      </c>
      <c r="M3801" s="8">
        <v>67444</v>
      </c>
    </row>
    <row r="3802" spans="1:13" x14ac:dyDescent="0.25">
      <c r="A3802">
        <v>0</v>
      </c>
      <c r="B3802" s="40">
        <f t="shared" si="150"/>
        <v>44166</v>
      </c>
      <c r="C3802">
        <v>12</v>
      </c>
      <c r="D3802">
        <f t="shared" si="151"/>
        <v>2020</v>
      </c>
      <c r="E3802" t="s">
        <v>473</v>
      </c>
      <c r="F3802" t="s">
        <v>339</v>
      </c>
      <c r="G3802" t="s">
        <v>37</v>
      </c>
      <c r="H3802" t="s">
        <v>424</v>
      </c>
      <c r="I3802">
        <v>0</v>
      </c>
      <c r="J3802">
        <v>0</v>
      </c>
      <c r="K3802">
        <v>0</v>
      </c>
      <c r="L3802" s="8">
        <v>28093</v>
      </c>
      <c r="M3802" s="8">
        <v>28093</v>
      </c>
    </row>
    <row r="3803" spans="1:13" x14ac:dyDescent="0.25">
      <c r="A3803">
        <v>0</v>
      </c>
      <c r="B3803" s="40">
        <f t="shared" si="150"/>
        <v>44166</v>
      </c>
      <c r="C3803">
        <v>12</v>
      </c>
      <c r="D3803">
        <f t="shared" si="151"/>
        <v>2020</v>
      </c>
      <c r="E3803" t="s">
        <v>473</v>
      </c>
      <c r="F3803" t="s">
        <v>425</v>
      </c>
      <c r="G3803" t="s">
        <v>37</v>
      </c>
      <c r="H3803" t="s">
        <v>423</v>
      </c>
      <c r="I3803">
        <v>152</v>
      </c>
      <c r="J3803">
        <v>128</v>
      </c>
      <c r="K3803">
        <v>280</v>
      </c>
      <c r="L3803" s="8">
        <v>49541</v>
      </c>
      <c r="M3803" s="8">
        <v>49821</v>
      </c>
    </row>
    <row r="3804" spans="1:13" x14ac:dyDescent="0.25">
      <c r="A3804">
        <v>0</v>
      </c>
      <c r="B3804" s="40">
        <f t="shared" ref="B3804:B3867" si="152">DATE(D3804,C3804,1)</f>
        <v>44166</v>
      </c>
      <c r="C3804">
        <v>12</v>
      </c>
      <c r="D3804">
        <f t="shared" ref="D3804:D3867" si="153">VALUE(RIGHT(E3804,4))</f>
        <v>2020</v>
      </c>
      <c r="E3804" t="s">
        <v>473</v>
      </c>
      <c r="F3804" t="s">
        <v>425</v>
      </c>
      <c r="G3804" t="s">
        <v>37</v>
      </c>
      <c r="H3804" t="s">
        <v>424</v>
      </c>
      <c r="I3804">
        <v>0</v>
      </c>
      <c r="J3804">
        <v>0</v>
      </c>
      <c r="K3804">
        <v>0</v>
      </c>
      <c r="L3804" s="8">
        <v>21474</v>
      </c>
      <c r="M3804" s="8">
        <v>21474</v>
      </c>
    </row>
    <row r="3805" spans="1:13" x14ac:dyDescent="0.25">
      <c r="A3805">
        <v>0</v>
      </c>
      <c r="B3805" s="40">
        <f t="shared" si="152"/>
        <v>44166</v>
      </c>
      <c r="C3805">
        <v>12</v>
      </c>
      <c r="D3805">
        <f t="shared" si="153"/>
        <v>2020</v>
      </c>
      <c r="E3805" t="s">
        <v>473</v>
      </c>
      <c r="F3805" t="s">
        <v>341</v>
      </c>
      <c r="G3805" t="s">
        <v>37</v>
      </c>
      <c r="H3805" t="s">
        <v>423</v>
      </c>
      <c r="I3805">
        <v>534</v>
      </c>
      <c r="J3805">
        <v>302</v>
      </c>
      <c r="K3805">
        <v>836</v>
      </c>
      <c r="L3805" s="8">
        <v>64862</v>
      </c>
      <c r="M3805" s="8">
        <v>65698</v>
      </c>
    </row>
    <row r="3806" spans="1:13" x14ac:dyDescent="0.25">
      <c r="A3806">
        <v>0</v>
      </c>
      <c r="B3806" s="40">
        <f t="shared" si="152"/>
        <v>44166</v>
      </c>
      <c r="C3806">
        <v>12</v>
      </c>
      <c r="D3806">
        <f t="shared" si="153"/>
        <v>2020</v>
      </c>
      <c r="E3806" t="s">
        <v>473</v>
      </c>
      <c r="F3806" t="s">
        <v>341</v>
      </c>
      <c r="G3806" t="s">
        <v>37</v>
      </c>
      <c r="H3806" t="s">
        <v>424</v>
      </c>
      <c r="I3806">
        <v>0</v>
      </c>
      <c r="J3806">
        <v>0</v>
      </c>
      <c r="K3806">
        <v>0</v>
      </c>
      <c r="L3806" s="8">
        <v>21954</v>
      </c>
      <c r="M3806" s="8">
        <v>21954</v>
      </c>
    </row>
    <row r="3807" spans="1:13" x14ac:dyDescent="0.25">
      <c r="A3807">
        <v>0</v>
      </c>
      <c r="B3807" s="40">
        <f t="shared" si="152"/>
        <v>44166</v>
      </c>
      <c r="C3807">
        <v>12</v>
      </c>
      <c r="D3807">
        <f t="shared" si="153"/>
        <v>2020</v>
      </c>
      <c r="E3807" t="s">
        <v>473</v>
      </c>
      <c r="F3807" t="s">
        <v>126</v>
      </c>
      <c r="G3807" t="s">
        <v>37</v>
      </c>
      <c r="H3807" t="s">
        <v>423</v>
      </c>
      <c r="I3807">
        <v>300</v>
      </c>
      <c r="J3807">
        <v>164</v>
      </c>
      <c r="K3807">
        <v>464</v>
      </c>
      <c r="L3807" s="8">
        <v>25256</v>
      </c>
      <c r="M3807" s="8">
        <v>25720</v>
      </c>
    </row>
    <row r="3808" spans="1:13" x14ac:dyDescent="0.25">
      <c r="A3808">
        <v>0</v>
      </c>
      <c r="B3808" s="40">
        <f t="shared" si="152"/>
        <v>44166</v>
      </c>
      <c r="C3808">
        <v>12</v>
      </c>
      <c r="D3808">
        <f t="shared" si="153"/>
        <v>2020</v>
      </c>
      <c r="E3808" t="s">
        <v>473</v>
      </c>
      <c r="F3808" t="s">
        <v>126</v>
      </c>
      <c r="G3808" t="s">
        <v>37</v>
      </c>
      <c r="H3808" t="s">
        <v>424</v>
      </c>
      <c r="I3808">
        <v>0</v>
      </c>
      <c r="J3808">
        <v>0</v>
      </c>
      <c r="K3808">
        <v>0</v>
      </c>
      <c r="L3808" s="8">
        <v>9736</v>
      </c>
      <c r="M3808" s="8">
        <v>9736</v>
      </c>
    </row>
    <row r="3809" spans="1:13" x14ac:dyDescent="0.25">
      <c r="A3809">
        <v>0</v>
      </c>
      <c r="B3809" s="40">
        <f t="shared" si="152"/>
        <v>44166</v>
      </c>
      <c r="C3809">
        <v>12</v>
      </c>
      <c r="D3809">
        <f t="shared" si="153"/>
        <v>2020</v>
      </c>
      <c r="E3809" t="s">
        <v>473</v>
      </c>
      <c r="F3809" t="s">
        <v>342</v>
      </c>
      <c r="G3809" t="s">
        <v>37</v>
      </c>
      <c r="H3809" t="s">
        <v>423</v>
      </c>
      <c r="I3809" s="8">
        <v>27580</v>
      </c>
      <c r="J3809" s="8">
        <v>8243</v>
      </c>
      <c r="K3809" s="8">
        <v>35823</v>
      </c>
      <c r="L3809" s="8">
        <v>1382243</v>
      </c>
      <c r="M3809" s="8">
        <v>1418066</v>
      </c>
    </row>
    <row r="3810" spans="1:13" x14ac:dyDescent="0.25">
      <c r="A3810">
        <v>0</v>
      </c>
      <c r="B3810" s="40">
        <f t="shared" si="152"/>
        <v>44166</v>
      </c>
      <c r="C3810">
        <v>12</v>
      </c>
      <c r="D3810">
        <f t="shared" si="153"/>
        <v>2020</v>
      </c>
      <c r="E3810" t="s">
        <v>473</v>
      </c>
      <c r="F3810" t="s">
        <v>342</v>
      </c>
      <c r="G3810" t="s">
        <v>37</v>
      </c>
      <c r="H3810" t="s">
        <v>424</v>
      </c>
      <c r="I3810">
        <v>6</v>
      </c>
      <c r="J3810">
        <v>1</v>
      </c>
      <c r="K3810">
        <v>7</v>
      </c>
      <c r="L3810" s="8">
        <v>186086</v>
      </c>
      <c r="M3810" s="8">
        <v>186093</v>
      </c>
    </row>
    <row r="3811" spans="1:13" x14ac:dyDescent="0.25">
      <c r="A3811">
        <v>0</v>
      </c>
      <c r="B3811" s="40">
        <f t="shared" si="152"/>
        <v>44166</v>
      </c>
      <c r="C3811">
        <v>12</v>
      </c>
      <c r="D3811">
        <f t="shared" si="153"/>
        <v>2020</v>
      </c>
      <c r="E3811" t="s">
        <v>473</v>
      </c>
      <c r="F3811" t="s">
        <v>343</v>
      </c>
      <c r="G3811" t="s">
        <v>37</v>
      </c>
      <c r="H3811" t="s">
        <v>423</v>
      </c>
      <c r="I3811" s="8">
        <v>1664</v>
      </c>
      <c r="J3811">
        <v>772</v>
      </c>
      <c r="K3811" s="8">
        <v>2436</v>
      </c>
      <c r="L3811" s="8">
        <v>184068</v>
      </c>
      <c r="M3811" s="8">
        <v>186504</v>
      </c>
    </row>
    <row r="3812" spans="1:13" x14ac:dyDescent="0.25">
      <c r="A3812">
        <v>0</v>
      </c>
      <c r="B3812" s="40">
        <f t="shared" si="152"/>
        <v>44166</v>
      </c>
      <c r="C3812">
        <v>12</v>
      </c>
      <c r="D3812">
        <f t="shared" si="153"/>
        <v>2020</v>
      </c>
      <c r="E3812" t="s">
        <v>473</v>
      </c>
      <c r="F3812" t="s">
        <v>343</v>
      </c>
      <c r="G3812" t="s">
        <v>37</v>
      </c>
      <c r="H3812" t="s">
        <v>424</v>
      </c>
      <c r="I3812">
        <v>0</v>
      </c>
      <c r="J3812">
        <v>0</v>
      </c>
      <c r="K3812">
        <v>0</v>
      </c>
      <c r="L3812" s="8">
        <v>55417</v>
      </c>
      <c r="M3812" s="8">
        <v>55417</v>
      </c>
    </row>
    <row r="3813" spans="1:13" x14ac:dyDescent="0.25">
      <c r="A3813">
        <v>0</v>
      </c>
      <c r="B3813" s="40">
        <f t="shared" si="152"/>
        <v>44166</v>
      </c>
      <c r="C3813">
        <v>12</v>
      </c>
      <c r="D3813">
        <f t="shared" si="153"/>
        <v>2020</v>
      </c>
      <c r="E3813" t="s">
        <v>473</v>
      </c>
      <c r="F3813" t="s">
        <v>344</v>
      </c>
      <c r="G3813" t="s">
        <v>37</v>
      </c>
      <c r="H3813" t="s">
        <v>423</v>
      </c>
      <c r="I3813">
        <v>143</v>
      </c>
      <c r="J3813">
        <v>58</v>
      </c>
      <c r="K3813">
        <v>201</v>
      </c>
      <c r="L3813" s="8">
        <v>30549</v>
      </c>
      <c r="M3813" s="8">
        <v>30750</v>
      </c>
    </row>
    <row r="3814" spans="1:13" x14ac:dyDescent="0.25">
      <c r="A3814">
        <v>0</v>
      </c>
      <c r="B3814" s="40">
        <f t="shared" si="152"/>
        <v>44166</v>
      </c>
      <c r="C3814">
        <v>12</v>
      </c>
      <c r="D3814">
        <f t="shared" si="153"/>
        <v>2020</v>
      </c>
      <c r="E3814" t="s">
        <v>473</v>
      </c>
      <c r="F3814" t="s">
        <v>344</v>
      </c>
      <c r="G3814" t="s">
        <v>37</v>
      </c>
      <c r="H3814" t="s">
        <v>424</v>
      </c>
      <c r="I3814">
        <v>0</v>
      </c>
      <c r="J3814">
        <v>0</v>
      </c>
      <c r="K3814">
        <v>0</v>
      </c>
      <c r="L3814" s="8">
        <v>15079</v>
      </c>
      <c r="M3814" s="8">
        <v>15079</v>
      </c>
    </row>
    <row r="3815" spans="1:13" x14ac:dyDescent="0.25">
      <c r="A3815">
        <v>0</v>
      </c>
      <c r="B3815" s="40">
        <f t="shared" si="152"/>
        <v>44166</v>
      </c>
      <c r="C3815">
        <v>12</v>
      </c>
      <c r="D3815">
        <f t="shared" si="153"/>
        <v>2020</v>
      </c>
      <c r="E3815" t="s">
        <v>473</v>
      </c>
      <c r="F3815" t="s">
        <v>345</v>
      </c>
      <c r="G3815" t="s">
        <v>37</v>
      </c>
      <c r="H3815" t="s">
        <v>423</v>
      </c>
      <c r="I3815">
        <v>65</v>
      </c>
      <c r="J3815">
        <v>42</v>
      </c>
      <c r="K3815">
        <v>107</v>
      </c>
      <c r="L3815" s="8">
        <v>15250</v>
      </c>
      <c r="M3815" s="8">
        <v>15357</v>
      </c>
    </row>
    <row r="3816" spans="1:13" x14ac:dyDescent="0.25">
      <c r="A3816">
        <v>0</v>
      </c>
      <c r="B3816" s="40">
        <f t="shared" si="152"/>
        <v>44166</v>
      </c>
      <c r="C3816">
        <v>12</v>
      </c>
      <c r="D3816">
        <f t="shared" si="153"/>
        <v>2020</v>
      </c>
      <c r="E3816" t="s">
        <v>473</v>
      </c>
      <c r="F3816" t="s">
        <v>345</v>
      </c>
      <c r="G3816" t="s">
        <v>37</v>
      </c>
      <c r="H3816" t="s">
        <v>424</v>
      </c>
      <c r="I3816">
        <v>0</v>
      </c>
      <c r="J3816">
        <v>0</v>
      </c>
      <c r="K3816">
        <v>0</v>
      </c>
      <c r="L3816" s="8">
        <v>8287</v>
      </c>
      <c r="M3816" s="8">
        <v>8287</v>
      </c>
    </row>
    <row r="3817" spans="1:13" x14ac:dyDescent="0.25">
      <c r="A3817">
        <v>0</v>
      </c>
      <c r="B3817" s="40">
        <f t="shared" si="152"/>
        <v>44166</v>
      </c>
      <c r="C3817">
        <v>12</v>
      </c>
      <c r="D3817">
        <f t="shared" si="153"/>
        <v>2020</v>
      </c>
      <c r="E3817" t="s">
        <v>473</v>
      </c>
      <c r="F3817" t="s">
        <v>346</v>
      </c>
      <c r="G3817" t="s">
        <v>37</v>
      </c>
      <c r="H3817" t="s">
        <v>423</v>
      </c>
      <c r="I3817">
        <v>138</v>
      </c>
      <c r="J3817">
        <v>129</v>
      </c>
      <c r="K3817">
        <v>267</v>
      </c>
      <c r="L3817" s="8">
        <v>59833</v>
      </c>
      <c r="M3817" s="8">
        <v>60100</v>
      </c>
    </row>
    <row r="3818" spans="1:13" x14ac:dyDescent="0.25">
      <c r="A3818">
        <v>0</v>
      </c>
      <c r="B3818" s="40">
        <f t="shared" si="152"/>
        <v>44166</v>
      </c>
      <c r="C3818">
        <v>12</v>
      </c>
      <c r="D3818">
        <f t="shared" si="153"/>
        <v>2020</v>
      </c>
      <c r="E3818" t="s">
        <v>473</v>
      </c>
      <c r="F3818" t="s">
        <v>346</v>
      </c>
      <c r="G3818" t="s">
        <v>37</v>
      </c>
      <c r="H3818" t="s">
        <v>424</v>
      </c>
      <c r="I3818">
        <v>0</v>
      </c>
      <c r="J3818">
        <v>0</v>
      </c>
      <c r="K3818">
        <v>0</v>
      </c>
      <c r="L3818" s="8">
        <v>27119</v>
      </c>
      <c r="M3818" s="8">
        <v>27119</v>
      </c>
    </row>
    <row r="3819" spans="1:13" x14ac:dyDescent="0.25">
      <c r="A3819">
        <v>1</v>
      </c>
      <c r="B3819" s="40">
        <f t="shared" si="152"/>
        <v>44166</v>
      </c>
      <c r="C3819">
        <v>12</v>
      </c>
      <c r="D3819">
        <f t="shared" si="153"/>
        <v>2020</v>
      </c>
      <c r="E3819" t="s">
        <v>473</v>
      </c>
      <c r="F3819" t="s">
        <v>53</v>
      </c>
      <c r="G3819" t="s">
        <v>37</v>
      </c>
      <c r="H3819" t="s">
        <v>423</v>
      </c>
      <c r="I3819">
        <v>7</v>
      </c>
      <c r="J3819">
        <v>11</v>
      </c>
      <c r="K3819">
        <v>18</v>
      </c>
      <c r="L3819" s="8">
        <v>7893</v>
      </c>
      <c r="M3819" s="8">
        <v>7911</v>
      </c>
    </row>
    <row r="3820" spans="1:13" x14ac:dyDescent="0.25">
      <c r="A3820">
        <v>1</v>
      </c>
      <c r="B3820" s="40">
        <f t="shared" si="152"/>
        <v>44166</v>
      </c>
      <c r="C3820">
        <v>12</v>
      </c>
      <c r="D3820">
        <f t="shared" si="153"/>
        <v>2020</v>
      </c>
      <c r="E3820" t="s">
        <v>473</v>
      </c>
      <c r="F3820" t="s">
        <v>53</v>
      </c>
      <c r="G3820" t="s">
        <v>37</v>
      </c>
      <c r="H3820" t="s">
        <v>424</v>
      </c>
      <c r="I3820">
        <v>0</v>
      </c>
      <c r="J3820">
        <v>0</v>
      </c>
      <c r="K3820">
        <v>0</v>
      </c>
      <c r="L3820" s="8">
        <v>4839</v>
      </c>
      <c r="M3820" s="8">
        <v>4839</v>
      </c>
    </row>
    <row r="3821" spans="1:13" x14ac:dyDescent="0.25">
      <c r="A3821">
        <v>0</v>
      </c>
      <c r="B3821" s="40">
        <f t="shared" si="152"/>
        <v>44166</v>
      </c>
      <c r="C3821">
        <v>12</v>
      </c>
      <c r="D3821">
        <f t="shared" si="153"/>
        <v>2020</v>
      </c>
      <c r="E3821" t="s">
        <v>473</v>
      </c>
      <c r="F3821" t="s">
        <v>347</v>
      </c>
      <c r="G3821" t="s">
        <v>37</v>
      </c>
      <c r="H3821" t="s">
        <v>423</v>
      </c>
      <c r="I3821">
        <v>206</v>
      </c>
      <c r="J3821">
        <v>140</v>
      </c>
      <c r="K3821">
        <v>346</v>
      </c>
      <c r="L3821" s="8">
        <v>48707</v>
      </c>
      <c r="M3821" s="8">
        <v>49053</v>
      </c>
    </row>
    <row r="3822" spans="1:13" x14ac:dyDescent="0.25">
      <c r="A3822">
        <v>0</v>
      </c>
      <c r="B3822" s="40">
        <f t="shared" si="152"/>
        <v>44166</v>
      </c>
      <c r="C3822">
        <v>12</v>
      </c>
      <c r="D3822">
        <f t="shared" si="153"/>
        <v>2020</v>
      </c>
      <c r="E3822" t="s">
        <v>473</v>
      </c>
      <c r="F3822" t="s">
        <v>347</v>
      </c>
      <c r="G3822" t="s">
        <v>37</v>
      </c>
      <c r="H3822" t="s">
        <v>424</v>
      </c>
      <c r="I3822">
        <v>0</v>
      </c>
      <c r="J3822">
        <v>0</v>
      </c>
      <c r="K3822">
        <v>0</v>
      </c>
      <c r="L3822" s="8">
        <v>21419</v>
      </c>
      <c r="M3822" s="8">
        <v>21419</v>
      </c>
    </row>
    <row r="3823" spans="1:13" x14ac:dyDescent="0.25">
      <c r="A3823">
        <v>0</v>
      </c>
      <c r="B3823" s="40">
        <f t="shared" si="152"/>
        <v>44166</v>
      </c>
      <c r="C3823">
        <v>12</v>
      </c>
      <c r="D3823">
        <f t="shared" si="153"/>
        <v>2020</v>
      </c>
      <c r="E3823" t="s">
        <v>473</v>
      </c>
      <c r="F3823" t="s">
        <v>348</v>
      </c>
      <c r="G3823" t="s">
        <v>37</v>
      </c>
      <c r="H3823" t="s">
        <v>423</v>
      </c>
      <c r="I3823">
        <v>55</v>
      </c>
      <c r="J3823">
        <v>39</v>
      </c>
      <c r="K3823">
        <v>94</v>
      </c>
      <c r="L3823" s="8">
        <v>26750</v>
      </c>
      <c r="M3823" s="8">
        <v>26844</v>
      </c>
    </row>
    <row r="3824" spans="1:13" x14ac:dyDescent="0.25">
      <c r="A3824">
        <v>0</v>
      </c>
      <c r="B3824" s="40">
        <f t="shared" si="152"/>
        <v>44166</v>
      </c>
      <c r="C3824">
        <v>12</v>
      </c>
      <c r="D3824">
        <f t="shared" si="153"/>
        <v>2020</v>
      </c>
      <c r="E3824" t="s">
        <v>473</v>
      </c>
      <c r="F3824" t="s">
        <v>348</v>
      </c>
      <c r="G3824" t="s">
        <v>37</v>
      </c>
      <c r="H3824" t="s">
        <v>424</v>
      </c>
      <c r="I3824">
        <v>0</v>
      </c>
      <c r="J3824">
        <v>0</v>
      </c>
      <c r="K3824">
        <v>0</v>
      </c>
      <c r="L3824" s="8">
        <v>17094</v>
      </c>
      <c r="M3824" s="8">
        <v>17094</v>
      </c>
    </row>
    <row r="3825" spans="1:13" x14ac:dyDescent="0.25">
      <c r="A3825">
        <v>0</v>
      </c>
      <c r="B3825" s="40">
        <f t="shared" si="152"/>
        <v>44166</v>
      </c>
      <c r="C3825">
        <v>12</v>
      </c>
      <c r="D3825">
        <f t="shared" si="153"/>
        <v>2020</v>
      </c>
      <c r="E3825" t="s">
        <v>473</v>
      </c>
      <c r="F3825" t="s">
        <v>349</v>
      </c>
      <c r="G3825" t="s">
        <v>37</v>
      </c>
      <c r="H3825" t="s">
        <v>423</v>
      </c>
      <c r="I3825">
        <v>44</v>
      </c>
      <c r="J3825">
        <v>41</v>
      </c>
      <c r="K3825">
        <v>85</v>
      </c>
      <c r="L3825" s="8">
        <v>16007</v>
      </c>
      <c r="M3825" s="8">
        <v>16092</v>
      </c>
    </row>
    <row r="3826" spans="1:13" x14ac:dyDescent="0.25">
      <c r="A3826">
        <v>0</v>
      </c>
      <c r="B3826" s="40">
        <f t="shared" si="152"/>
        <v>44166</v>
      </c>
      <c r="C3826">
        <v>12</v>
      </c>
      <c r="D3826">
        <f t="shared" si="153"/>
        <v>2020</v>
      </c>
      <c r="E3826" t="s">
        <v>473</v>
      </c>
      <c r="F3826" t="s">
        <v>349</v>
      </c>
      <c r="G3826" t="s">
        <v>37</v>
      </c>
      <c r="H3826" t="s">
        <v>424</v>
      </c>
      <c r="I3826">
        <v>0</v>
      </c>
      <c r="J3826">
        <v>0</v>
      </c>
      <c r="K3826">
        <v>0</v>
      </c>
      <c r="L3826" s="8">
        <v>7969</v>
      </c>
      <c r="M3826" s="8">
        <v>7969</v>
      </c>
    </row>
    <row r="3827" spans="1:13" x14ac:dyDescent="0.25">
      <c r="A3827">
        <v>0</v>
      </c>
      <c r="B3827" s="40">
        <f t="shared" si="152"/>
        <v>44166</v>
      </c>
      <c r="C3827">
        <v>12</v>
      </c>
      <c r="D3827">
        <f t="shared" si="153"/>
        <v>2020</v>
      </c>
      <c r="E3827" t="s">
        <v>473</v>
      </c>
      <c r="F3827" t="s">
        <v>426</v>
      </c>
      <c r="G3827" t="s">
        <v>37</v>
      </c>
      <c r="H3827" t="s">
        <v>423</v>
      </c>
      <c r="I3827">
        <v>12</v>
      </c>
      <c r="J3827">
        <v>5</v>
      </c>
      <c r="K3827">
        <v>17</v>
      </c>
      <c r="L3827" s="8">
        <v>9468</v>
      </c>
      <c r="M3827" s="8">
        <v>9485</v>
      </c>
    </row>
    <row r="3828" spans="1:13" x14ac:dyDescent="0.25">
      <c r="A3828">
        <v>0</v>
      </c>
      <c r="B3828" s="40">
        <f t="shared" si="152"/>
        <v>44166</v>
      </c>
      <c r="C3828">
        <v>12</v>
      </c>
      <c r="D3828">
        <f t="shared" si="153"/>
        <v>2020</v>
      </c>
      <c r="E3828" t="s">
        <v>473</v>
      </c>
      <c r="F3828" t="s">
        <v>426</v>
      </c>
      <c r="G3828" t="s">
        <v>37</v>
      </c>
      <c r="H3828" t="s">
        <v>424</v>
      </c>
      <c r="I3828">
        <v>0</v>
      </c>
      <c r="J3828">
        <v>0</v>
      </c>
      <c r="K3828">
        <v>0</v>
      </c>
      <c r="L3828" s="8">
        <v>5847</v>
      </c>
      <c r="M3828" s="8">
        <v>5847</v>
      </c>
    </row>
    <row r="3829" spans="1:13" x14ac:dyDescent="0.25">
      <c r="A3829">
        <v>0</v>
      </c>
      <c r="B3829" s="40">
        <f t="shared" si="152"/>
        <v>44166</v>
      </c>
      <c r="C3829">
        <v>12</v>
      </c>
      <c r="D3829">
        <f t="shared" si="153"/>
        <v>2020</v>
      </c>
      <c r="E3829" t="s">
        <v>473</v>
      </c>
      <c r="F3829" t="s">
        <v>350</v>
      </c>
      <c r="G3829" t="s">
        <v>37</v>
      </c>
      <c r="H3829" t="s">
        <v>423</v>
      </c>
      <c r="I3829" s="8">
        <v>3121</v>
      </c>
      <c r="J3829" s="8">
        <v>1861</v>
      </c>
      <c r="K3829" s="8">
        <v>4982</v>
      </c>
      <c r="L3829" s="8">
        <v>566026</v>
      </c>
      <c r="M3829" s="8">
        <v>571008</v>
      </c>
    </row>
    <row r="3830" spans="1:13" x14ac:dyDescent="0.25">
      <c r="A3830">
        <v>0</v>
      </c>
      <c r="B3830" s="40">
        <f t="shared" si="152"/>
        <v>44166</v>
      </c>
      <c r="C3830">
        <v>12</v>
      </c>
      <c r="D3830">
        <f t="shared" si="153"/>
        <v>2020</v>
      </c>
      <c r="E3830" t="s">
        <v>473</v>
      </c>
      <c r="F3830" t="s">
        <v>350</v>
      </c>
      <c r="G3830" t="s">
        <v>37</v>
      </c>
      <c r="H3830" t="s">
        <v>424</v>
      </c>
      <c r="I3830">
        <v>0</v>
      </c>
      <c r="J3830">
        <v>0</v>
      </c>
      <c r="K3830">
        <v>0</v>
      </c>
      <c r="L3830" s="8">
        <v>147405</v>
      </c>
      <c r="M3830" s="8">
        <v>147405</v>
      </c>
    </row>
    <row r="3831" spans="1:13" x14ac:dyDescent="0.25">
      <c r="A3831">
        <v>0</v>
      </c>
      <c r="B3831" s="40">
        <f t="shared" si="152"/>
        <v>44166</v>
      </c>
      <c r="C3831">
        <v>12</v>
      </c>
      <c r="D3831">
        <f t="shared" si="153"/>
        <v>2020</v>
      </c>
      <c r="E3831" t="s">
        <v>473</v>
      </c>
      <c r="F3831" t="s">
        <v>41</v>
      </c>
      <c r="G3831" t="s">
        <v>37</v>
      </c>
      <c r="H3831" t="s">
        <v>423</v>
      </c>
      <c r="I3831">
        <v>375</v>
      </c>
      <c r="J3831">
        <v>106</v>
      </c>
      <c r="K3831">
        <v>481</v>
      </c>
      <c r="L3831" s="8">
        <v>14358</v>
      </c>
      <c r="M3831" s="8">
        <v>14839</v>
      </c>
    </row>
    <row r="3832" spans="1:13" x14ac:dyDescent="0.25">
      <c r="A3832">
        <v>0</v>
      </c>
      <c r="B3832" s="40">
        <f t="shared" si="152"/>
        <v>44166</v>
      </c>
      <c r="C3832">
        <v>12</v>
      </c>
      <c r="D3832">
        <f t="shared" si="153"/>
        <v>2020</v>
      </c>
      <c r="E3832" t="s">
        <v>473</v>
      </c>
      <c r="F3832" t="s">
        <v>41</v>
      </c>
      <c r="G3832" t="s">
        <v>37</v>
      </c>
      <c r="H3832" t="s">
        <v>424</v>
      </c>
      <c r="I3832">
        <v>0</v>
      </c>
      <c r="J3832">
        <v>0</v>
      </c>
      <c r="K3832">
        <v>0</v>
      </c>
      <c r="L3832" s="8">
        <v>5993</v>
      </c>
      <c r="M3832" s="8">
        <v>5993</v>
      </c>
    </row>
    <row r="3833" spans="1:13" x14ac:dyDescent="0.25">
      <c r="A3833">
        <v>0</v>
      </c>
      <c r="B3833" s="40">
        <f t="shared" si="152"/>
        <v>44166</v>
      </c>
      <c r="C3833">
        <v>12</v>
      </c>
      <c r="D3833">
        <f t="shared" si="153"/>
        <v>2020</v>
      </c>
      <c r="E3833" t="s">
        <v>473</v>
      </c>
      <c r="F3833" t="s">
        <v>351</v>
      </c>
      <c r="G3833" t="s">
        <v>37</v>
      </c>
      <c r="H3833" t="s">
        <v>423</v>
      </c>
      <c r="I3833">
        <v>529</v>
      </c>
      <c r="J3833">
        <v>260</v>
      </c>
      <c r="K3833">
        <v>789</v>
      </c>
      <c r="L3833" s="8">
        <v>93000</v>
      </c>
      <c r="M3833" s="8">
        <v>93789</v>
      </c>
    </row>
    <row r="3834" spans="1:13" x14ac:dyDescent="0.25">
      <c r="A3834">
        <v>0</v>
      </c>
      <c r="B3834" s="40">
        <f t="shared" si="152"/>
        <v>44166</v>
      </c>
      <c r="C3834">
        <v>12</v>
      </c>
      <c r="D3834">
        <f t="shared" si="153"/>
        <v>2020</v>
      </c>
      <c r="E3834" t="s">
        <v>473</v>
      </c>
      <c r="F3834" t="s">
        <v>351</v>
      </c>
      <c r="G3834" t="s">
        <v>37</v>
      </c>
      <c r="H3834" t="s">
        <v>424</v>
      </c>
      <c r="I3834">
        <v>1</v>
      </c>
      <c r="J3834">
        <v>0</v>
      </c>
      <c r="K3834">
        <v>1</v>
      </c>
      <c r="L3834" s="8">
        <v>33438</v>
      </c>
      <c r="M3834" s="8">
        <v>33439</v>
      </c>
    </row>
    <row r="3835" spans="1:13" x14ac:dyDescent="0.25">
      <c r="A3835">
        <v>0</v>
      </c>
      <c r="B3835" s="40">
        <f t="shared" si="152"/>
        <v>44166</v>
      </c>
      <c r="C3835">
        <v>12</v>
      </c>
      <c r="D3835">
        <f t="shared" si="153"/>
        <v>2020</v>
      </c>
      <c r="E3835" t="s">
        <v>473</v>
      </c>
      <c r="F3835" t="s">
        <v>352</v>
      </c>
      <c r="G3835" t="s">
        <v>37</v>
      </c>
      <c r="H3835" t="s">
        <v>423</v>
      </c>
      <c r="I3835">
        <v>38</v>
      </c>
      <c r="J3835">
        <v>22</v>
      </c>
      <c r="K3835">
        <v>60</v>
      </c>
      <c r="L3835" s="8">
        <v>8522</v>
      </c>
      <c r="M3835" s="8">
        <v>8582</v>
      </c>
    </row>
    <row r="3836" spans="1:13" x14ac:dyDescent="0.25">
      <c r="A3836">
        <v>0</v>
      </c>
      <c r="B3836" s="40">
        <f t="shared" si="152"/>
        <v>44166</v>
      </c>
      <c r="C3836">
        <v>12</v>
      </c>
      <c r="D3836">
        <f t="shared" si="153"/>
        <v>2020</v>
      </c>
      <c r="E3836" t="s">
        <v>473</v>
      </c>
      <c r="F3836" t="s">
        <v>352</v>
      </c>
      <c r="G3836" t="s">
        <v>37</v>
      </c>
      <c r="H3836" t="s">
        <v>424</v>
      </c>
      <c r="I3836">
        <v>0</v>
      </c>
      <c r="J3836">
        <v>0</v>
      </c>
      <c r="K3836">
        <v>0</v>
      </c>
      <c r="L3836" s="8">
        <v>4102</v>
      </c>
      <c r="M3836" s="8">
        <v>4102</v>
      </c>
    </row>
    <row r="3837" spans="1:13" x14ac:dyDescent="0.25">
      <c r="A3837">
        <v>0</v>
      </c>
      <c r="B3837" s="40">
        <f t="shared" si="152"/>
        <v>44166</v>
      </c>
      <c r="C3837">
        <v>12</v>
      </c>
      <c r="D3837">
        <f t="shared" si="153"/>
        <v>2020</v>
      </c>
      <c r="E3837" t="s">
        <v>473</v>
      </c>
      <c r="F3837" t="s">
        <v>146</v>
      </c>
      <c r="G3837" t="s">
        <v>37</v>
      </c>
      <c r="H3837" t="s">
        <v>423</v>
      </c>
      <c r="I3837" s="8">
        <v>5256</v>
      </c>
      <c r="J3837" s="8">
        <v>1956</v>
      </c>
      <c r="K3837" s="8">
        <v>7212</v>
      </c>
      <c r="L3837" s="8">
        <v>546658</v>
      </c>
      <c r="M3837" s="8">
        <v>553870</v>
      </c>
    </row>
    <row r="3838" spans="1:13" x14ac:dyDescent="0.25">
      <c r="A3838">
        <v>0</v>
      </c>
      <c r="B3838" s="40">
        <f t="shared" si="152"/>
        <v>44166</v>
      </c>
      <c r="C3838">
        <v>12</v>
      </c>
      <c r="D3838">
        <f t="shared" si="153"/>
        <v>2020</v>
      </c>
      <c r="E3838" t="s">
        <v>473</v>
      </c>
      <c r="F3838" t="s">
        <v>146</v>
      </c>
      <c r="G3838" t="s">
        <v>37</v>
      </c>
      <c r="H3838" t="s">
        <v>424</v>
      </c>
      <c r="I3838">
        <v>0</v>
      </c>
      <c r="J3838">
        <v>0</v>
      </c>
      <c r="K3838">
        <v>0</v>
      </c>
      <c r="L3838" s="8">
        <v>127491</v>
      </c>
      <c r="M3838" s="8">
        <v>127491</v>
      </c>
    </row>
    <row r="3839" spans="1:13" x14ac:dyDescent="0.25">
      <c r="A3839">
        <v>1</v>
      </c>
      <c r="B3839" s="40">
        <f t="shared" si="152"/>
        <v>44166</v>
      </c>
      <c r="C3839">
        <v>12</v>
      </c>
      <c r="D3839">
        <f t="shared" si="153"/>
        <v>2020</v>
      </c>
      <c r="E3839" t="s">
        <v>473</v>
      </c>
      <c r="F3839" t="s">
        <v>42</v>
      </c>
      <c r="G3839" t="s">
        <v>37</v>
      </c>
      <c r="H3839" t="s">
        <v>423</v>
      </c>
      <c r="I3839">
        <v>947</v>
      </c>
      <c r="J3839">
        <v>587</v>
      </c>
      <c r="K3839" s="8">
        <v>1534</v>
      </c>
      <c r="L3839" s="8">
        <v>325936</v>
      </c>
      <c r="M3839" s="8">
        <v>327470</v>
      </c>
    </row>
    <row r="3840" spans="1:13" x14ac:dyDescent="0.25">
      <c r="A3840">
        <v>1</v>
      </c>
      <c r="B3840" s="40">
        <f t="shared" si="152"/>
        <v>44166</v>
      </c>
      <c r="C3840">
        <v>12</v>
      </c>
      <c r="D3840">
        <f t="shared" si="153"/>
        <v>2020</v>
      </c>
      <c r="E3840" t="s">
        <v>473</v>
      </c>
      <c r="F3840" t="s">
        <v>42</v>
      </c>
      <c r="G3840" t="s">
        <v>37</v>
      </c>
      <c r="H3840" t="s">
        <v>424</v>
      </c>
      <c r="I3840">
        <v>0</v>
      </c>
      <c r="J3840">
        <v>0</v>
      </c>
      <c r="K3840">
        <v>0</v>
      </c>
      <c r="L3840" s="8">
        <v>102337</v>
      </c>
      <c r="M3840" s="8">
        <v>102337</v>
      </c>
    </row>
    <row r="3841" spans="1:13" x14ac:dyDescent="0.25">
      <c r="A3841">
        <v>1</v>
      </c>
      <c r="B3841" s="40">
        <f t="shared" si="152"/>
        <v>44166</v>
      </c>
      <c r="C3841">
        <v>12</v>
      </c>
      <c r="D3841">
        <f t="shared" si="153"/>
        <v>2020</v>
      </c>
      <c r="E3841" t="s">
        <v>473</v>
      </c>
      <c r="F3841" t="s">
        <v>353</v>
      </c>
      <c r="G3841" t="s">
        <v>37</v>
      </c>
      <c r="H3841" t="s">
        <v>423</v>
      </c>
      <c r="I3841">
        <v>41</v>
      </c>
      <c r="J3841">
        <v>39</v>
      </c>
      <c r="K3841">
        <v>80</v>
      </c>
      <c r="L3841" s="8">
        <v>30994</v>
      </c>
      <c r="M3841" s="8">
        <v>31074</v>
      </c>
    </row>
    <row r="3842" spans="1:13" x14ac:dyDescent="0.25">
      <c r="A3842">
        <v>1</v>
      </c>
      <c r="B3842" s="40">
        <f t="shared" si="152"/>
        <v>44166</v>
      </c>
      <c r="C3842">
        <v>12</v>
      </c>
      <c r="D3842">
        <f t="shared" si="153"/>
        <v>2020</v>
      </c>
      <c r="E3842" t="s">
        <v>473</v>
      </c>
      <c r="F3842" t="s">
        <v>353</v>
      </c>
      <c r="G3842" t="s">
        <v>37</v>
      </c>
      <c r="H3842" t="s">
        <v>424</v>
      </c>
      <c r="I3842">
        <v>0</v>
      </c>
      <c r="J3842">
        <v>0</v>
      </c>
      <c r="K3842">
        <v>0</v>
      </c>
      <c r="L3842" s="8">
        <v>19182</v>
      </c>
      <c r="M3842" s="8">
        <v>19182</v>
      </c>
    </row>
    <row r="3843" spans="1:13" x14ac:dyDescent="0.25">
      <c r="A3843">
        <v>0</v>
      </c>
      <c r="B3843" s="40">
        <f t="shared" si="152"/>
        <v>44166</v>
      </c>
      <c r="C3843">
        <v>12</v>
      </c>
      <c r="D3843">
        <f t="shared" si="153"/>
        <v>2020</v>
      </c>
      <c r="E3843" t="s">
        <v>473</v>
      </c>
      <c r="F3843" t="s">
        <v>354</v>
      </c>
      <c r="G3843" t="s">
        <v>37</v>
      </c>
      <c r="H3843" t="s">
        <v>423</v>
      </c>
      <c r="I3843" s="8">
        <v>1458</v>
      </c>
      <c r="J3843">
        <v>820</v>
      </c>
      <c r="K3843" s="8">
        <v>2278</v>
      </c>
      <c r="L3843" s="8">
        <v>201723</v>
      </c>
      <c r="M3843" s="8">
        <v>204001</v>
      </c>
    </row>
    <row r="3844" spans="1:13" x14ac:dyDescent="0.25">
      <c r="A3844">
        <v>0</v>
      </c>
      <c r="B3844" s="40">
        <f t="shared" si="152"/>
        <v>44166</v>
      </c>
      <c r="C3844">
        <v>12</v>
      </c>
      <c r="D3844">
        <f t="shared" si="153"/>
        <v>2020</v>
      </c>
      <c r="E3844" t="s">
        <v>473</v>
      </c>
      <c r="F3844" t="s">
        <v>354</v>
      </c>
      <c r="G3844" t="s">
        <v>37</v>
      </c>
      <c r="H3844" t="s">
        <v>424</v>
      </c>
      <c r="I3844">
        <v>0</v>
      </c>
      <c r="J3844">
        <v>0</v>
      </c>
      <c r="K3844">
        <v>0</v>
      </c>
      <c r="L3844" s="8">
        <v>57342</v>
      </c>
      <c r="M3844" s="8">
        <v>57342</v>
      </c>
    </row>
    <row r="3845" spans="1:13" x14ac:dyDescent="0.25">
      <c r="A3845">
        <v>0</v>
      </c>
      <c r="B3845" s="40">
        <f t="shared" si="152"/>
        <v>44166</v>
      </c>
      <c r="C3845">
        <v>12</v>
      </c>
      <c r="D3845">
        <f t="shared" si="153"/>
        <v>2020</v>
      </c>
      <c r="E3845" t="s">
        <v>473</v>
      </c>
      <c r="F3845" t="s">
        <v>355</v>
      </c>
      <c r="G3845" t="s">
        <v>37</v>
      </c>
      <c r="H3845" t="s">
        <v>423</v>
      </c>
      <c r="I3845">
        <v>7</v>
      </c>
      <c r="J3845">
        <v>8</v>
      </c>
      <c r="K3845">
        <v>15</v>
      </c>
      <c r="L3845" s="8">
        <v>3109</v>
      </c>
      <c r="M3845" s="8">
        <v>3124</v>
      </c>
    </row>
    <row r="3846" spans="1:13" x14ac:dyDescent="0.25">
      <c r="A3846">
        <v>0</v>
      </c>
      <c r="B3846" s="40">
        <f t="shared" si="152"/>
        <v>44166</v>
      </c>
      <c r="C3846">
        <v>12</v>
      </c>
      <c r="D3846">
        <f t="shared" si="153"/>
        <v>2020</v>
      </c>
      <c r="E3846" t="s">
        <v>473</v>
      </c>
      <c r="F3846" t="s">
        <v>355</v>
      </c>
      <c r="G3846" t="s">
        <v>37</v>
      </c>
      <c r="H3846" t="s">
        <v>424</v>
      </c>
      <c r="I3846">
        <v>0</v>
      </c>
      <c r="J3846">
        <v>0</v>
      </c>
      <c r="K3846">
        <v>0</v>
      </c>
      <c r="L3846" s="8">
        <v>1814</v>
      </c>
      <c r="M3846" s="8">
        <v>1814</v>
      </c>
    </row>
    <row r="3847" spans="1:13" x14ac:dyDescent="0.25">
      <c r="A3847">
        <v>0</v>
      </c>
      <c r="B3847" s="40">
        <f t="shared" si="152"/>
        <v>44166</v>
      </c>
      <c r="C3847">
        <v>12</v>
      </c>
      <c r="D3847">
        <f t="shared" si="153"/>
        <v>2020</v>
      </c>
      <c r="E3847" t="s">
        <v>473</v>
      </c>
      <c r="F3847" t="s">
        <v>59</v>
      </c>
      <c r="G3847" t="s">
        <v>37</v>
      </c>
      <c r="H3847" t="s">
        <v>423</v>
      </c>
      <c r="I3847">
        <v>107</v>
      </c>
      <c r="J3847">
        <v>67</v>
      </c>
      <c r="K3847">
        <v>174</v>
      </c>
      <c r="L3847" s="8">
        <v>36762</v>
      </c>
      <c r="M3847" s="8">
        <v>36936</v>
      </c>
    </row>
    <row r="3848" spans="1:13" x14ac:dyDescent="0.25">
      <c r="A3848">
        <v>0</v>
      </c>
      <c r="B3848" s="40">
        <f t="shared" si="152"/>
        <v>44166</v>
      </c>
      <c r="C3848">
        <v>12</v>
      </c>
      <c r="D3848">
        <f t="shared" si="153"/>
        <v>2020</v>
      </c>
      <c r="E3848" t="s">
        <v>473</v>
      </c>
      <c r="F3848" t="s">
        <v>59</v>
      </c>
      <c r="G3848" t="s">
        <v>37</v>
      </c>
      <c r="H3848" t="s">
        <v>424</v>
      </c>
      <c r="I3848">
        <v>0</v>
      </c>
      <c r="J3848">
        <v>0</v>
      </c>
      <c r="K3848">
        <v>0</v>
      </c>
      <c r="L3848" s="8">
        <v>14097</v>
      </c>
      <c r="M3848" s="8">
        <v>14097</v>
      </c>
    </row>
    <row r="3849" spans="1:13" x14ac:dyDescent="0.25">
      <c r="A3849">
        <v>0</v>
      </c>
      <c r="B3849" s="40">
        <f t="shared" si="152"/>
        <v>44166</v>
      </c>
      <c r="C3849">
        <v>12</v>
      </c>
      <c r="D3849">
        <f t="shared" si="153"/>
        <v>2020</v>
      </c>
      <c r="E3849" t="s">
        <v>473</v>
      </c>
      <c r="F3849" t="s">
        <v>356</v>
      </c>
      <c r="G3849" t="s">
        <v>37</v>
      </c>
      <c r="H3849" t="s">
        <v>423</v>
      </c>
      <c r="I3849" s="8">
        <v>1295</v>
      </c>
      <c r="J3849">
        <v>571</v>
      </c>
      <c r="K3849" s="8">
        <v>1866</v>
      </c>
      <c r="L3849" s="8">
        <v>152278</v>
      </c>
      <c r="M3849" s="8">
        <v>154144</v>
      </c>
    </row>
    <row r="3850" spans="1:13" x14ac:dyDescent="0.25">
      <c r="A3850">
        <v>0</v>
      </c>
      <c r="B3850" s="40">
        <f t="shared" si="152"/>
        <v>44166</v>
      </c>
      <c r="C3850">
        <v>12</v>
      </c>
      <c r="D3850">
        <f t="shared" si="153"/>
        <v>2020</v>
      </c>
      <c r="E3850" t="s">
        <v>473</v>
      </c>
      <c r="F3850" t="s">
        <v>356</v>
      </c>
      <c r="G3850" t="s">
        <v>37</v>
      </c>
      <c r="H3850" t="s">
        <v>424</v>
      </c>
      <c r="I3850">
        <v>3</v>
      </c>
      <c r="J3850">
        <v>0</v>
      </c>
      <c r="K3850">
        <v>3</v>
      </c>
      <c r="L3850" s="8">
        <v>44260</v>
      </c>
      <c r="M3850" s="8">
        <v>44263</v>
      </c>
    </row>
    <row r="3851" spans="1:13" x14ac:dyDescent="0.25">
      <c r="A3851">
        <v>1</v>
      </c>
      <c r="B3851" s="40">
        <f t="shared" si="152"/>
        <v>44166</v>
      </c>
      <c r="C3851">
        <v>12</v>
      </c>
      <c r="D3851">
        <f t="shared" si="153"/>
        <v>2020</v>
      </c>
      <c r="E3851" t="s">
        <v>473</v>
      </c>
      <c r="F3851" t="s">
        <v>357</v>
      </c>
      <c r="G3851" t="s">
        <v>37</v>
      </c>
      <c r="H3851" t="s">
        <v>423</v>
      </c>
      <c r="I3851">
        <v>56</v>
      </c>
      <c r="J3851">
        <v>46</v>
      </c>
      <c r="K3851">
        <v>102</v>
      </c>
      <c r="L3851" s="8">
        <v>22350</v>
      </c>
      <c r="M3851" s="8">
        <v>22452</v>
      </c>
    </row>
    <row r="3852" spans="1:13" x14ac:dyDescent="0.25">
      <c r="A3852">
        <v>1</v>
      </c>
      <c r="B3852" s="40">
        <f t="shared" si="152"/>
        <v>44166</v>
      </c>
      <c r="C3852">
        <v>12</v>
      </c>
      <c r="D3852">
        <f t="shared" si="153"/>
        <v>2020</v>
      </c>
      <c r="E3852" t="s">
        <v>473</v>
      </c>
      <c r="F3852" t="s">
        <v>357</v>
      </c>
      <c r="G3852" t="s">
        <v>37</v>
      </c>
      <c r="H3852" t="s">
        <v>424</v>
      </c>
      <c r="I3852">
        <v>0</v>
      </c>
      <c r="J3852">
        <v>0</v>
      </c>
      <c r="K3852">
        <v>0</v>
      </c>
      <c r="L3852" s="8">
        <v>8661</v>
      </c>
      <c r="M3852" s="8">
        <v>8661</v>
      </c>
    </row>
    <row r="3853" spans="1:13" x14ac:dyDescent="0.25">
      <c r="A3853">
        <v>0</v>
      </c>
      <c r="B3853" s="40">
        <f t="shared" si="152"/>
        <v>44166</v>
      </c>
      <c r="C3853">
        <v>12</v>
      </c>
      <c r="D3853">
        <f t="shared" si="153"/>
        <v>2020</v>
      </c>
      <c r="E3853" t="s">
        <v>473</v>
      </c>
      <c r="F3853" t="s">
        <v>56</v>
      </c>
      <c r="G3853" t="s">
        <v>37</v>
      </c>
      <c r="H3853" t="s">
        <v>423</v>
      </c>
      <c r="I3853">
        <v>191</v>
      </c>
      <c r="J3853">
        <v>132</v>
      </c>
      <c r="K3853">
        <v>323</v>
      </c>
      <c r="L3853" s="8">
        <v>169835</v>
      </c>
      <c r="M3853" s="8">
        <v>170158</v>
      </c>
    </row>
    <row r="3854" spans="1:13" x14ac:dyDescent="0.25">
      <c r="A3854">
        <v>0</v>
      </c>
      <c r="B3854" s="40">
        <f t="shared" si="152"/>
        <v>44166</v>
      </c>
      <c r="C3854">
        <v>12</v>
      </c>
      <c r="D3854">
        <f t="shared" si="153"/>
        <v>2020</v>
      </c>
      <c r="E3854" t="s">
        <v>473</v>
      </c>
      <c r="F3854" t="s">
        <v>56</v>
      </c>
      <c r="G3854" t="s">
        <v>37</v>
      </c>
      <c r="H3854" t="s">
        <v>424</v>
      </c>
      <c r="I3854">
        <v>0</v>
      </c>
      <c r="J3854">
        <v>0</v>
      </c>
      <c r="K3854">
        <v>0</v>
      </c>
      <c r="L3854" s="8">
        <v>62153</v>
      </c>
      <c r="M3854" s="8">
        <v>62153</v>
      </c>
    </row>
    <row r="3855" spans="1:13" x14ac:dyDescent="0.25">
      <c r="A3855">
        <v>0</v>
      </c>
      <c r="B3855" s="40">
        <f t="shared" si="152"/>
        <v>44197</v>
      </c>
      <c r="C3855">
        <v>1</v>
      </c>
      <c r="D3855">
        <f t="shared" si="153"/>
        <v>2021</v>
      </c>
      <c r="E3855" t="s">
        <v>474</v>
      </c>
      <c r="F3855" t="s">
        <v>422</v>
      </c>
      <c r="G3855" t="s">
        <v>37</v>
      </c>
      <c r="H3855" t="s">
        <v>423</v>
      </c>
      <c r="I3855">
        <v>0</v>
      </c>
      <c r="J3855">
        <v>0</v>
      </c>
      <c r="K3855">
        <v>0</v>
      </c>
      <c r="L3855">
        <v>1</v>
      </c>
      <c r="M3855">
        <v>1</v>
      </c>
    </row>
    <row r="3856" spans="1:13" x14ac:dyDescent="0.25">
      <c r="A3856">
        <v>1</v>
      </c>
      <c r="B3856" s="40">
        <f t="shared" si="152"/>
        <v>44197</v>
      </c>
      <c r="C3856">
        <v>1</v>
      </c>
      <c r="D3856">
        <f t="shared" si="153"/>
        <v>2021</v>
      </c>
      <c r="E3856" t="s">
        <v>474</v>
      </c>
      <c r="F3856" t="s">
        <v>331</v>
      </c>
      <c r="G3856" t="s">
        <v>37</v>
      </c>
      <c r="H3856" t="s">
        <v>423</v>
      </c>
      <c r="I3856">
        <v>11</v>
      </c>
      <c r="J3856">
        <v>8</v>
      </c>
      <c r="K3856">
        <v>19</v>
      </c>
      <c r="L3856" s="8">
        <v>13123</v>
      </c>
      <c r="M3856" s="8">
        <v>13142</v>
      </c>
    </row>
    <row r="3857" spans="1:13" x14ac:dyDescent="0.25">
      <c r="A3857">
        <v>1</v>
      </c>
      <c r="B3857" s="40">
        <f t="shared" si="152"/>
        <v>44197</v>
      </c>
      <c r="C3857">
        <v>1</v>
      </c>
      <c r="D3857">
        <f t="shared" si="153"/>
        <v>2021</v>
      </c>
      <c r="E3857" t="s">
        <v>474</v>
      </c>
      <c r="F3857" t="s">
        <v>331</v>
      </c>
      <c r="G3857" t="s">
        <v>37</v>
      </c>
      <c r="H3857" t="s">
        <v>424</v>
      </c>
      <c r="I3857">
        <v>0</v>
      </c>
      <c r="J3857">
        <v>0</v>
      </c>
      <c r="K3857">
        <v>0</v>
      </c>
      <c r="L3857" s="8">
        <v>5456</v>
      </c>
      <c r="M3857" s="8">
        <v>5456</v>
      </c>
    </row>
    <row r="3858" spans="1:13" x14ac:dyDescent="0.25">
      <c r="A3858">
        <v>1</v>
      </c>
      <c r="B3858" s="40">
        <f t="shared" si="152"/>
        <v>44197</v>
      </c>
      <c r="C3858">
        <v>1</v>
      </c>
      <c r="D3858">
        <f t="shared" si="153"/>
        <v>2021</v>
      </c>
      <c r="E3858" t="s">
        <v>474</v>
      </c>
      <c r="F3858" t="s">
        <v>332</v>
      </c>
      <c r="G3858" t="s">
        <v>37</v>
      </c>
      <c r="H3858" t="s">
        <v>423</v>
      </c>
      <c r="I3858">
        <v>16</v>
      </c>
      <c r="J3858">
        <v>14</v>
      </c>
      <c r="K3858">
        <v>30</v>
      </c>
      <c r="L3858" s="8">
        <v>12679</v>
      </c>
      <c r="M3858" s="8">
        <v>12709</v>
      </c>
    </row>
    <row r="3859" spans="1:13" x14ac:dyDescent="0.25">
      <c r="A3859">
        <v>1</v>
      </c>
      <c r="B3859" s="40">
        <f t="shared" si="152"/>
        <v>44197</v>
      </c>
      <c r="C3859">
        <v>1</v>
      </c>
      <c r="D3859">
        <f t="shared" si="153"/>
        <v>2021</v>
      </c>
      <c r="E3859" t="s">
        <v>474</v>
      </c>
      <c r="F3859" t="s">
        <v>332</v>
      </c>
      <c r="G3859" t="s">
        <v>37</v>
      </c>
      <c r="H3859" t="s">
        <v>424</v>
      </c>
      <c r="I3859">
        <v>0</v>
      </c>
      <c r="J3859">
        <v>0</v>
      </c>
      <c r="K3859">
        <v>0</v>
      </c>
      <c r="L3859" s="8">
        <v>6806</v>
      </c>
      <c r="M3859" s="8">
        <v>6806</v>
      </c>
    </row>
    <row r="3860" spans="1:13" x14ac:dyDescent="0.25">
      <c r="A3860">
        <v>0</v>
      </c>
      <c r="B3860" s="40">
        <f t="shared" si="152"/>
        <v>44197</v>
      </c>
      <c r="C3860">
        <v>1</v>
      </c>
      <c r="D3860">
        <f t="shared" si="153"/>
        <v>2021</v>
      </c>
      <c r="E3860" t="s">
        <v>474</v>
      </c>
      <c r="F3860" t="s">
        <v>333</v>
      </c>
      <c r="G3860" t="s">
        <v>37</v>
      </c>
      <c r="H3860" t="s">
        <v>423</v>
      </c>
      <c r="I3860">
        <v>480</v>
      </c>
      <c r="J3860">
        <v>360</v>
      </c>
      <c r="K3860">
        <v>840</v>
      </c>
      <c r="L3860" s="8">
        <v>137010</v>
      </c>
      <c r="M3860" s="8">
        <v>137850</v>
      </c>
    </row>
    <row r="3861" spans="1:13" x14ac:dyDescent="0.25">
      <c r="A3861">
        <v>0</v>
      </c>
      <c r="B3861" s="40">
        <f t="shared" si="152"/>
        <v>44197</v>
      </c>
      <c r="C3861">
        <v>1</v>
      </c>
      <c r="D3861">
        <f t="shared" si="153"/>
        <v>2021</v>
      </c>
      <c r="E3861" t="s">
        <v>474</v>
      </c>
      <c r="F3861" t="s">
        <v>333</v>
      </c>
      <c r="G3861" t="s">
        <v>37</v>
      </c>
      <c r="H3861" t="s">
        <v>424</v>
      </c>
      <c r="I3861">
        <v>0</v>
      </c>
      <c r="J3861">
        <v>0</v>
      </c>
      <c r="K3861">
        <v>0</v>
      </c>
      <c r="L3861" s="8">
        <v>44011</v>
      </c>
      <c r="M3861" s="8">
        <v>44011</v>
      </c>
    </row>
    <row r="3862" spans="1:13" x14ac:dyDescent="0.25">
      <c r="A3862">
        <v>0</v>
      </c>
      <c r="B3862" s="40">
        <f t="shared" si="152"/>
        <v>44197</v>
      </c>
      <c r="C3862">
        <v>1</v>
      </c>
      <c r="D3862">
        <f t="shared" si="153"/>
        <v>2021</v>
      </c>
      <c r="E3862" t="s">
        <v>474</v>
      </c>
      <c r="F3862" t="s">
        <v>119</v>
      </c>
      <c r="G3862" t="s">
        <v>37</v>
      </c>
      <c r="H3862" t="s">
        <v>423</v>
      </c>
      <c r="I3862">
        <v>308</v>
      </c>
      <c r="J3862">
        <v>93</v>
      </c>
      <c r="K3862">
        <v>401</v>
      </c>
      <c r="L3862" s="8">
        <v>55279</v>
      </c>
      <c r="M3862" s="8">
        <v>55680</v>
      </c>
    </row>
    <row r="3863" spans="1:13" x14ac:dyDescent="0.25">
      <c r="A3863">
        <v>0</v>
      </c>
      <c r="B3863" s="40">
        <f t="shared" si="152"/>
        <v>44197</v>
      </c>
      <c r="C3863">
        <v>1</v>
      </c>
      <c r="D3863">
        <f t="shared" si="153"/>
        <v>2021</v>
      </c>
      <c r="E3863" t="s">
        <v>474</v>
      </c>
      <c r="F3863" t="s">
        <v>119</v>
      </c>
      <c r="G3863" t="s">
        <v>37</v>
      </c>
      <c r="H3863" t="s">
        <v>424</v>
      </c>
      <c r="I3863">
        <v>0</v>
      </c>
      <c r="J3863">
        <v>0</v>
      </c>
      <c r="K3863">
        <v>0</v>
      </c>
      <c r="L3863" s="8">
        <v>23193</v>
      </c>
      <c r="M3863" s="8">
        <v>23193</v>
      </c>
    </row>
    <row r="3864" spans="1:13" x14ac:dyDescent="0.25">
      <c r="A3864">
        <v>0</v>
      </c>
      <c r="B3864" s="40">
        <f t="shared" si="152"/>
        <v>44197</v>
      </c>
      <c r="C3864">
        <v>1</v>
      </c>
      <c r="D3864">
        <f t="shared" si="153"/>
        <v>2021</v>
      </c>
      <c r="E3864" t="s">
        <v>474</v>
      </c>
      <c r="F3864" t="s">
        <v>334</v>
      </c>
      <c r="G3864" t="s">
        <v>37</v>
      </c>
      <c r="H3864" t="s">
        <v>423</v>
      </c>
      <c r="I3864">
        <v>304</v>
      </c>
      <c r="J3864">
        <v>192</v>
      </c>
      <c r="K3864">
        <v>496</v>
      </c>
      <c r="L3864" s="8">
        <v>50837</v>
      </c>
      <c r="M3864" s="8">
        <v>51333</v>
      </c>
    </row>
    <row r="3865" spans="1:13" x14ac:dyDescent="0.25">
      <c r="A3865">
        <v>0</v>
      </c>
      <c r="B3865" s="40">
        <f t="shared" si="152"/>
        <v>44197</v>
      </c>
      <c r="C3865">
        <v>1</v>
      </c>
      <c r="D3865">
        <f t="shared" si="153"/>
        <v>2021</v>
      </c>
      <c r="E3865" t="s">
        <v>474</v>
      </c>
      <c r="F3865" t="s">
        <v>334</v>
      </c>
      <c r="G3865" t="s">
        <v>37</v>
      </c>
      <c r="H3865" t="s">
        <v>424</v>
      </c>
      <c r="I3865">
        <v>1</v>
      </c>
      <c r="J3865">
        <v>0</v>
      </c>
      <c r="K3865">
        <v>1</v>
      </c>
      <c r="L3865" s="8">
        <v>22236</v>
      </c>
      <c r="M3865" s="8">
        <v>22237</v>
      </c>
    </row>
    <row r="3866" spans="1:13" x14ac:dyDescent="0.25">
      <c r="A3866">
        <v>0</v>
      </c>
      <c r="B3866" s="40">
        <f t="shared" si="152"/>
        <v>44197</v>
      </c>
      <c r="C3866">
        <v>1</v>
      </c>
      <c r="D3866">
        <f t="shared" si="153"/>
        <v>2021</v>
      </c>
      <c r="E3866" t="s">
        <v>474</v>
      </c>
      <c r="F3866" t="s">
        <v>335</v>
      </c>
      <c r="G3866" t="s">
        <v>37</v>
      </c>
      <c r="H3866" t="s">
        <v>423</v>
      </c>
      <c r="I3866" s="8">
        <v>2603</v>
      </c>
      <c r="J3866" s="8">
        <v>1215</v>
      </c>
      <c r="K3866" s="8">
        <v>3818</v>
      </c>
      <c r="L3866" s="8">
        <v>323120</v>
      </c>
      <c r="M3866" s="8">
        <v>326938</v>
      </c>
    </row>
    <row r="3867" spans="1:13" x14ac:dyDescent="0.25">
      <c r="A3867">
        <v>0</v>
      </c>
      <c r="B3867" s="40">
        <f t="shared" si="152"/>
        <v>44197</v>
      </c>
      <c r="C3867">
        <v>1</v>
      </c>
      <c r="D3867">
        <f t="shared" si="153"/>
        <v>2021</v>
      </c>
      <c r="E3867" t="s">
        <v>474</v>
      </c>
      <c r="F3867" t="s">
        <v>335</v>
      </c>
      <c r="G3867" t="s">
        <v>37</v>
      </c>
      <c r="H3867" t="s">
        <v>424</v>
      </c>
      <c r="I3867">
        <v>0</v>
      </c>
      <c r="J3867">
        <v>0</v>
      </c>
      <c r="K3867">
        <v>0</v>
      </c>
      <c r="L3867" s="8">
        <v>84607</v>
      </c>
      <c r="M3867" s="8">
        <v>84607</v>
      </c>
    </row>
    <row r="3868" spans="1:13" x14ac:dyDescent="0.25">
      <c r="A3868">
        <v>0</v>
      </c>
      <c r="B3868" s="40">
        <f t="shared" ref="B3868:B3931" si="154">DATE(D3868,C3868,1)</f>
        <v>44197</v>
      </c>
      <c r="C3868">
        <v>1</v>
      </c>
      <c r="D3868">
        <f t="shared" ref="D3868:D3931" si="155">VALUE(RIGHT(E3868,4))</f>
        <v>2021</v>
      </c>
      <c r="E3868" t="s">
        <v>474</v>
      </c>
      <c r="F3868" t="s">
        <v>44</v>
      </c>
      <c r="G3868" t="s">
        <v>37</v>
      </c>
      <c r="H3868" t="s">
        <v>423</v>
      </c>
      <c r="I3868">
        <v>6</v>
      </c>
      <c r="J3868">
        <v>3</v>
      </c>
      <c r="K3868">
        <v>9</v>
      </c>
      <c r="L3868" s="8">
        <v>2485</v>
      </c>
      <c r="M3868" s="8">
        <v>2494</v>
      </c>
    </row>
    <row r="3869" spans="1:13" x14ac:dyDescent="0.25">
      <c r="A3869">
        <v>0</v>
      </c>
      <c r="B3869" s="40">
        <f t="shared" si="154"/>
        <v>44197</v>
      </c>
      <c r="C3869">
        <v>1</v>
      </c>
      <c r="D3869">
        <f t="shared" si="155"/>
        <v>2021</v>
      </c>
      <c r="E3869" t="s">
        <v>474</v>
      </c>
      <c r="F3869" t="s">
        <v>44</v>
      </c>
      <c r="G3869" t="s">
        <v>37</v>
      </c>
      <c r="H3869" t="s">
        <v>424</v>
      </c>
      <c r="I3869">
        <v>0</v>
      </c>
      <c r="J3869">
        <v>0</v>
      </c>
      <c r="K3869">
        <v>0</v>
      </c>
      <c r="L3869" s="8">
        <v>1579</v>
      </c>
      <c r="M3869" s="8">
        <v>1579</v>
      </c>
    </row>
    <row r="3870" spans="1:13" x14ac:dyDescent="0.25">
      <c r="A3870">
        <v>0</v>
      </c>
      <c r="B3870" s="40">
        <f t="shared" si="154"/>
        <v>44197</v>
      </c>
      <c r="C3870">
        <v>1</v>
      </c>
      <c r="D3870">
        <f t="shared" si="155"/>
        <v>2021</v>
      </c>
      <c r="E3870" t="s">
        <v>474</v>
      </c>
      <c r="F3870" t="s">
        <v>336</v>
      </c>
      <c r="G3870" t="s">
        <v>37</v>
      </c>
      <c r="H3870" t="s">
        <v>423</v>
      </c>
      <c r="I3870">
        <v>203</v>
      </c>
      <c r="J3870">
        <v>135</v>
      </c>
      <c r="K3870">
        <v>338</v>
      </c>
      <c r="L3870" s="8">
        <v>73088</v>
      </c>
      <c r="M3870" s="8">
        <v>73426</v>
      </c>
    </row>
    <row r="3871" spans="1:13" x14ac:dyDescent="0.25">
      <c r="A3871">
        <v>0</v>
      </c>
      <c r="B3871" s="40">
        <f t="shared" si="154"/>
        <v>44197</v>
      </c>
      <c r="C3871">
        <v>1</v>
      </c>
      <c r="D3871">
        <f t="shared" si="155"/>
        <v>2021</v>
      </c>
      <c r="E3871" t="s">
        <v>474</v>
      </c>
      <c r="F3871" t="s">
        <v>336</v>
      </c>
      <c r="G3871" t="s">
        <v>37</v>
      </c>
      <c r="H3871" t="s">
        <v>424</v>
      </c>
      <c r="I3871">
        <v>0</v>
      </c>
      <c r="J3871">
        <v>0</v>
      </c>
      <c r="K3871">
        <v>0</v>
      </c>
      <c r="L3871" s="8">
        <v>29469</v>
      </c>
      <c r="M3871" s="8">
        <v>29469</v>
      </c>
    </row>
    <row r="3872" spans="1:13" x14ac:dyDescent="0.25">
      <c r="A3872">
        <v>0</v>
      </c>
      <c r="B3872" s="40">
        <f t="shared" si="154"/>
        <v>44197</v>
      </c>
      <c r="C3872">
        <v>1</v>
      </c>
      <c r="D3872">
        <f t="shared" si="155"/>
        <v>2021</v>
      </c>
      <c r="E3872" t="s">
        <v>474</v>
      </c>
      <c r="F3872" t="s">
        <v>125</v>
      </c>
      <c r="G3872" t="s">
        <v>37</v>
      </c>
      <c r="H3872" t="s">
        <v>423</v>
      </c>
      <c r="I3872">
        <v>85</v>
      </c>
      <c r="J3872">
        <v>46</v>
      </c>
      <c r="K3872">
        <v>131</v>
      </c>
      <c r="L3872" s="8">
        <v>28643</v>
      </c>
      <c r="M3872" s="8">
        <v>28774</v>
      </c>
    </row>
    <row r="3873" spans="1:13" x14ac:dyDescent="0.25">
      <c r="A3873">
        <v>0</v>
      </c>
      <c r="B3873" s="40">
        <f t="shared" si="154"/>
        <v>44197</v>
      </c>
      <c r="C3873">
        <v>1</v>
      </c>
      <c r="D3873">
        <f t="shared" si="155"/>
        <v>2021</v>
      </c>
      <c r="E3873" t="s">
        <v>474</v>
      </c>
      <c r="F3873" t="s">
        <v>125</v>
      </c>
      <c r="G3873" t="s">
        <v>37</v>
      </c>
      <c r="H3873" t="s">
        <v>424</v>
      </c>
      <c r="I3873">
        <v>0</v>
      </c>
      <c r="J3873">
        <v>0</v>
      </c>
      <c r="K3873">
        <v>0</v>
      </c>
      <c r="L3873" s="8">
        <v>12724</v>
      </c>
      <c r="M3873" s="8">
        <v>12724</v>
      </c>
    </row>
    <row r="3874" spans="1:13" x14ac:dyDescent="0.25">
      <c r="A3874">
        <v>1</v>
      </c>
      <c r="B3874" s="40">
        <f t="shared" si="154"/>
        <v>44197</v>
      </c>
      <c r="C3874">
        <v>1</v>
      </c>
      <c r="D3874">
        <f t="shared" si="155"/>
        <v>2021</v>
      </c>
      <c r="E3874" t="s">
        <v>474</v>
      </c>
      <c r="F3874" t="s">
        <v>337</v>
      </c>
      <c r="G3874" t="s">
        <v>37</v>
      </c>
      <c r="H3874" t="s">
        <v>423</v>
      </c>
      <c r="I3874">
        <v>9</v>
      </c>
      <c r="J3874">
        <v>3</v>
      </c>
      <c r="K3874">
        <v>12</v>
      </c>
      <c r="L3874" s="8">
        <v>4455</v>
      </c>
      <c r="M3874" s="8">
        <v>4467</v>
      </c>
    </row>
    <row r="3875" spans="1:13" x14ac:dyDescent="0.25">
      <c r="A3875">
        <v>1</v>
      </c>
      <c r="B3875" s="40">
        <f t="shared" si="154"/>
        <v>44197</v>
      </c>
      <c r="C3875">
        <v>1</v>
      </c>
      <c r="D3875">
        <f t="shared" si="155"/>
        <v>2021</v>
      </c>
      <c r="E3875" t="s">
        <v>474</v>
      </c>
      <c r="F3875" t="s">
        <v>337</v>
      </c>
      <c r="G3875" t="s">
        <v>37</v>
      </c>
      <c r="H3875" t="s">
        <v>424</v>
      </c>
      <c r="I3875">
        <v>0</v>
      </c>
      <c r="J3875">
        <v>0</v>
      </c>
      <c r="K3875">
        <v>0</v>
      </c>
      <c r="L3875" s="8">
        <v>3687</v>
      </c>
      <c r="M3875" s="8">
        <v>3687</v>
      </c>
    </row>
    <row r="3876" spans="1:13" x14ac:dyDescent="0.25">
      <c r="A3876">
        <v>0</v>
      </c>
      <c r="B3876" s="40">
        <f t="shared" si="154"/>
        <v>44197</v>
      </c>
      <c r="C3876">
        <v>1</v>
      </c>
      <c r="D3876">
        <f t="shared" si="155"/>
        <v>2021</v>
      </c>
      <c r="E3876" t="s">
        <v>474</v>
      </c>
      <c r="F3876" t="s">
        <v>105</v>
      </c>
      <c r="G3876" t="s">
        <v>37</v>
      </c>
      <c r="H3876" t="s">
        <v>423</v>
      </c>
      <c r="I3876">
        <v>101</v>
      </c>
      <c r="J3876">
        <v>87</v>
      </c>
      <c r="K3876">
        <v>188</v>
      </c>
      <c r="L3876" s="8">
        <v>62285</v>
      </c>
      <c r="M3876" s="8">
        <v>62473</v>
      </c>
    </row>
    <row r="3877" spans="1:13" x14ac:dyDescent="0.25">
      <c r="A3877">
        <v>0</v>
      </c>
      <c r="B3877" s="40">
        <f t="shared" si="154"/>
        <v>44197</v>
      </c>
      <c r="C3877">
        <v>1</v>
      </c>
      <c r="D3877">
        <f t="shared" si="155"/>
        <v>2021</v>
      </c>
      <c r="E3877" t="s">
        <v>474</v>
      </c>
      <c r="F3877" t="s">
        <v>105</v>
      </c>
      <c r="G3877" t="s">
        <v>37</v>
      </c>
      <c r="H3877" t="s">
        <v>424</v>
      </c>
      <c r="I3877">
        <v>0</v>
      </c>
      <c r="J3877">
        <v>0</v>
      </c>
      <c r="K3877">
        <v>0</v>
      </c>
      <c r="L3877" s="8">
        <v>20799</v>
      </c>
      <c r="M3877" s="8">
        <v>20799</v>
      </c>
    </row>
    <row r="3878" spans="1:13" x14ac:dyDescent="0.25">
      <c r="A3878">
        <v>0</v>
      </c>
      <c r="B3878" s="40">
        <f t="shared" si="154"/>
        <v>44197</v>
      </c>
      <c r="C3878">
        <v>1</v>
      </c>
      <c r="D3878">
        <f t="shared" si="155"/>
        <v>2021</v>
      </c>
      <c r="E3878" t="s">
        <v>474</v>
      </c>
      <c r="F3878" t="s">
        <v>338</v>
      </c>
      <c r="G3878" t="s">
        <v>37</v>
      </c>
      <c r="H3878" t="s">
        <v>423</v>
      </c>
      <c r="I3878">
        <v>0</v>
      </c>
      <c r="J3878">
        <v>2</v>
      </c>
      <c r="K3878">
        <v>2</v>
      </c>
      <c r="L3878" s="8">
        <v>1380</v>
      </c>
      <c r="M3878" s="8">
        <v>1382</v>
      </c>
    </row>
    <row r="3879" spans="1:13" x14ac:dyDescent="0.25">
      <c r="A3879">
        <v>0</v>
      </c>
      <c r="B3879" s="40">
        <f t="shared" si="154"/>
        <v>44197</v>
      </c>
      <c r="C3879">
        <v>1</v>
      </c>
      <c r="D3879">
        <f t="shared" si="155"/>
        <v>2021</v>
      </c>
      <c r="E3879" t="s">
        <v>474</v>
      </c>
      <c r="F3879" t="s">
        <v>338</v>
      </c>
      <c r="G3879" t="s">
        <v>37</v>
      </c>
      <c r="H3879" t="s">
        <v>424</v>
      </c>
      <c r="I3879">
        <v>0</v>
      </c>
      <c r="J3879">
        <v>0</v>
      </c>
      <c r="K3879">
        <v>0</v>
      </c>
      <c r="L3879" s="8">
        <v>1012</v>
      </c>
      <c r="M3879" s="8">
        <v>1012</v>
      </c>
    </row>
    <row r="3880" spans="1:13" x14ac:dyDescent="0.25">
      <c r="A3880">
        <v>0</v>
      </c>
      <c r="B3880" s="40">
        <f t="shared" si="154"/>
        <v>44197</v>
      </c>
      <c r="C3880">
        <v>1</v>
      </c>
      <c r="D3880">
        <f t="shared" si="155"/>
        <v>2021</v>
      </c>
      <c r="E3880" t="s">
        <v>474</v>
      </c>
      <c r="F3880" t="s">
        <v>339</v>
      </c>
      <c r="G3880" t="s">
        <v>37</v>
      </c>
      <c r="H3880" t="s">
        <v>423</v>
      </c>
      <c r="I3880">
        <v>94</v>
      </c>
      <c r="J3880">
        <v>91</v>
      </c>
      <c r="K3880">
        <v>185</v>
      </c>
      <c r="L3880" s="8">
        <v>67276</v>
      </c>
      <c r="M3880" s="8">
        <v>67461</v>
      </c>
    </row>
    <row r="3881" spans="1:13" x14ac:dyDescent="0.25">
      <c r="A3881">
        <v>0</v>
      </c>
      <c r="B3881" s="40">
        <f t="shared" si="154"/>
        <v>44197</v>
      </c>
      <c r="C3881">
        <v>1</v>
      </c>
      <c r="D3881">
        <f t="shared" si="155"/>
        <v>2021</v>
      </c>
      <c r="E3881" t="s">
        <v>474</v>
      </c>
      <c r="F3881" t="s">
        <v>339</v>
      </c>
      <c r="G3881" t="s">
        <v>37</v>
      </c>
      <c r="H3881" t="s">
        <v>424</v>
      </c>
      <c r="I3881">
        <v>0</v>
      </c>
      <c r="J3881">
        <v>0</v>
      </c>
      <c r="K3881">
        <v>0</v>
      </c>
      <c r="L3881" s="8">
        <v>28114</v>
      </c>
      <c r="M3881" s="8">
        <v>28114</v>
      </c>
    </row>
    <row r="3882" spans="1:13" x14ac:dyDescent="0.25">
      <c r="A3882">
        <v>0</v>
      </c>
      <c r="B3882" s="40">
        <f t="shared" si="154"/>
        <v>44197</v>
      </c>
      <c r="C3882">
        <v>1</v>
      </c>
      <c r="D3882">
        <f t="shared" si="155"/>
        <v>2021</v>
      </c>
      <c r="E3882" t="s">
        <v>474</v>
      </c>
      <c r="F3882" t="s">
        <v>425</v>
      </c>
      <c r="G3882" t="s">
        <v>37</v>
      </c>
      <c r="H3882" t="s">
        <v>423</v>
      </c>
      <c r="I3882">
        <v>159</v>
      </c>
      <c r="J3882">
        <v>130</v>
      </c>
      <c r="K3882">
        <v>289</v>
      </c>
      <c r="L3882" s="8">
        <v>49561</v>
      </c>
      <c r="M3882" s="8">
        <v>49850</v>
      </c>
    </row>
    <row r="3883" spans="1:13" x14ac:dyDescent="0.25">
      <c r="A3883">
        <v>0</v>
      </c>
      <c r="B3883" s="40">
        <f t="shared" si="154"/>
        <v>44197</v>
      </c>
      <c r="C3883">
        <v>1</v>
      </c>
      <c r="D3883">
        <f t="shared" si="155"/>
        <v>2021</v>
      </c>
      <c r="E3883" t="s">
        <v>474</v>
      </c>
      <c r="F3883" t="s">
        <v>425</v>
      </c>
      <c r="G3883" t="s">
        <v>37</v>
      </c>
      <c r="H3883" t="s">
        <v>424</v>
      </c>
      <c r="I3883">
        <v>0</v>
      </c>
      <c r="J3883">
        <v>0</v>
      </c>
      <c r="K3883">
        <v>0</v>
      </c>
      <c r="L3883" s="8">
        <v>21466</v>
      </c>
      <c r="M3883" s="8">
        <v>21466</v>
      </c>
    </row>
    <row r="3884" spans="1:13" x14ac:dyDescent="0.25">
      <c r="A3884">
        <v>0</v>
      </c>
      <c r="B3884" s="40">
        <f t="shared" si="154"/>
        <v>44197</v>
      </c>
      <c r="C3884">
        <v>1</v>
      </c>
      <c r="D3884">
        <f t="shared" si="155"/>
        <v>2021</v>
      </c>
      <c r="E3884" t="s">
        <v>474</v>
      </c>
      <c r="F3884" t="s">
        <v>341</v>
      </c>
      <c r="G3884" t="s">
        <v>37</v>
      </c>
      <c r="H3884" t="s">
        <v>423</v>
      </c>
      <c r="I3884">
        <v>556</v>
      </c>
      <c r="J3884">
        <v>305</v>
      </c>
      <c r="K3884">
        <v>861</v>
      </c>
      <c r="L3884" s="8">
        <v>64699</v>
      </c>
      <c r="M3884" s="8">
        <v>65560</v>
      </c>
    </row>
    <row r="3885" spans="1:13" x14ac:dyDescent="0.25">
      <c r="A3885">
        <v>0</v>
      </c>
      <c r="B3885" s="40">
        <f t="shared" si="154"/>
        <v>44197</v>
      </c>
      <c r="C3885">
        <v>1</v>
      </c>
      <c r="D3885">
        <f t="shared" si="155"/>
        <v>2021</v>
      </c>
      <c r="E3885" t="s">
        <v>474</v>
      </c>
      <c r="F3885" t="s">
        <v>341</v>
      </c>
      <c r="G3885" t="s">
        <v>37</v>
      </c>
      <c r="H3885" t="s">
        <v>424</v>
      </c>
      <c r="I3885">
        <v>0</v>
      </c>
      <c r="J3885">
        <v>0</v>
      </c>
      <c r="K3885">
        <v>0</v>
      </c>
      <c r="L3885" s="8">
        <v>21950</v>
      </c>
      <c r="M3885" s="8">
        <v>21950</v>
      </c>
    </row>
    <row r="3886" spans="1:13" x14ac:dyDescent="0.25">
      <c r="A3886">
        <v>0</v>
      </c>
      <c r="B3886" s="40">
        <f t="shared" si="154"/>
        <v>44197</v>
      </c>
      <c r="C3886">
        <v>1</v>
      </c>
      <c r="D3886">
        <f t="shared" si="155"/>
        <v>2021</v>
      </c>
      <c r="E3886" t="s">
        <v>474</v>
      </c>
      <c r="F3886" t="s">
        <v>126</v>
      </c>
      <c r="G3886" t="s">
        <v>37</v>
      </c>
      <c r="H3886" t="s">
        <v>423</v>
      </c>
      <c r="I3886">
        <v>305</v>
      </c>
      <c r="J3886">
        <v>174</v>
      </c>
      <c r="K3886">
        <v>479</v>
      </c>
      <c r="L3886" s="8">
        <v>25199</v>
      </c>
      <c r="M3886" s="8">
        <v>25678</v>
      </c>
    </row>
    <row r="3887" spans="1:13" x14ac:dyDescent="0.25">
      <c r="A3887">
        <v>0</v>
      </c>
      <c r="B3887" s="40">
        <f t="shared" si="154"/>
        <v>44197</v>
      </c>
      <c r="C3887">
        <v>1</v>
      </c>
      <c r="D3887">
        <f t="shared" si="155"/>
        <v>2021</v>
      </c>
      <c r="E3887" t="s">
        <v>474</v>
      </c>
      <c r="F3887" t="s">
        <v>126</v>
      </c>
      <c r="G3887" t="s">
        <v>37</v>
      </c>
      <c r="H3887" t="s">
        <v>424</v>
      </c>
      <c r="I3887">
        <v>0</v>
      </c>
      <c r="J3887">
        <v>0</v>
      </c>
      <c r="K3887">
        <v>0</v>
      </c>
      <c r="L3887" s="8">
        <v>9727</v>
      </c>
      <c r="M3887" s="8">
        <v>9727</v>
      </c>
    </row>
    <row r="3888" spans="1:13" x14ac:dyDescent="0.25">
      <c r="A3888">
        <v>0</v>
      </c>
      <c r="B3888" s="40">
        <f t="shared" si="154"/>
        <v>44197</v>
      </c>
      <c r="C3888">
        <v>1</v>
      </c>
      <c r="D3888">
        <f t="shared" si="155"/>
        <v>2021</v>
      </c>
      <c r="E3888" t="s">
        <v>474</v>
      </c>
      <c r="F3888" t="s">
        <v>342</v>
      </c>
      <c r="G3888" t="s">
        <v>37</v>
      </c>
      <c r="H3888" t="s">
        <v>423</v>
      </c>
      <c r="I3888" s="8">
        <v>28428</v>
      </c>
      <c r="J3888" s="8">
        <v>8360</v>
      </c>
      <c r="K3888" s="8">
        <v>36788</v>
      </c>
      <c r="L3888" s="8">
        <v>1378766</v>
      </c>
      <c r="M3888" s="8">
        <v>1415554</v>
      </c>
    </row>
    <row r="3889" spans="1:13" x14ac:dyDescent="0.25">
      <c r="A3889">
        <v>0</v>
      </c>
      <c r="B3889" s="40">
        <f t="shared" si="154"/>
        <v>44197</v>
      </c>
      <c r="C3889">
        <v>1</v>
      </c>
      <c r="D3889">
        <f t="shared" si="155"/>
        <v>2021</v>
      </c>
      <c r="E3889" t="s">
        <v>474</v>
      </c>
      <c r="F3889" t="s">
        <v>342</v>
      </c>
      <c r="G3889" t="s">
        <v>37</v>
      </c>
      <c r="H3889" t="s">
        <v>424</v>
      </c>
      <c r="I3889">
        <v>6</v>
      </c>
      <c r="J3889">
        <v>1</v>
      </c>
      <c r="K3889">
        <v>7</v>
      </c>
      <c r="L3889" s="8">
        <v>185968</v>
      </c>
      <c r="M3889" s="8">
        <v>185975</v>
      </c>
    </row>
    <row r="3890" spans="1:13" x14ac:dyDescent="0.25">
      <c r="A3890">
        <v>0</v>
      </c>
      <c r="B3890" s="40">
        <f t="shared" si="154"/>
        <v>44197</v>
      </c>
      <c r="C3890">
        <v>1</v>
      </c>
      <c r="D3890">
        <f t="shared" si="155"/>
        <v>2021</v>
      </c>
      <c r="E3890" t="s">
        <v>474</v>
      </c>
      <c r="F3890" t="s">
        <v>343</v>
      </c>
      <c r="G3890" t="s">
        <v>37</v>
      </c>
      <c r="H3890" t="s">
        <v>423</v>
      </c>
      <c r="I3890" s="8">
        <v>1712</v>
      </c>
      <c r="J3890">
        <v>777</v>
      </c>
      <c r="K3890" s="8">
        <v>2489</v>
      </c>
      <c r="L3890" s="8">
        <v>183157</v>
      </c>
      <c r="M3890" s="8">
        <v>185646</v>
      </c>
    </row>
    <row r="3891" spans="1:13" x14ac:dyDescent="0.25">
      <c r="A3891">
        <v>0</v>
      </c>
      <c r="B3891" s="40">
        <f t="shared" si="154"/>
        <v>44197</v>
      </c>
      <c r="C3891">
        <v>1</v>
      </c>
      <c r="D3891">
        <f t="shared" si="155"/>
        <v>2021</v>
      </c>
      <c r="E3891" t="s">
        <v>474</v>
      </c>
      <c r="F3891" t="s">
        <v>343</v>
      </c>
      <c r="G3891" t="s">
        <v>37</v>
      </c>
      <c r="H3891" t="s">
        <v>424</v>
      </c>
      <c r="I3891">
        <v>0</v>
      </c>
      <c r="J3891">
        <v>0</v>
      </c>
      <c r="K3891">
        <v>0</v>
      </c>
      <c r="L3891" s="8">
        <v>55261</v>
      </c>
      <c r="M3891" s="8">
        <v>55261</v>
      </c>
    </row>
    <row r="3892" spans="1:13" x14ac:dyDescent="0.25">
      <c r="A3892">
        <v>0</v>
      </c>
      <c r="B3892" s="40">
        <f t="shared" si="154"/>
        <v>44197</v>
      </c>
      <c r="C3892">
        <v>1</v>
      </c>
      <c r="D3892">
        <f t="shared" si="155"/>
        <v>2021</v>
      </c>
      <c r="E3892" t="s">
        <v>474</v>
      </c>
      <c r="F3892" t="s">
        <v>344</v>
      </c>
      <c r="G3892" t="s">
        <v>37</v>
      </c>
      <c r="H3892" t="s">
        <v>423</v>
      </c>
      <c r="I3892">
        <v>147</v>
      </c>
      <c r="J3892">
        <v>57</v>
      </c>
      <c r="K3892">
        <v>204</v>
      </c>
      <c r="L3892" s="8">
        <v>30464</v>
      </c>
      <c r="M3892" s="8">
        <v>30668</v>
      </c>
    </row>
    <row r="3893" spans="1:13" x14ac:dyDescent="0.25">
      <c r="A3893">
        <v>0</v>
      </c>
      <c r="B3893" s="40">
        <f t="shared" si="154"/>
        <v>44197</v>
      </c>
      <c r="C3893">
        <v>1</v>
      </c>
      <c r="D3893">
        <f t="shared" si="155"/>
        <v>2021</v>
      </c>
      <c r="E3893" t="s">
        <v>474</v>
      </c>
      <c r="F3893" t="s">
        <v>344</v>
      </c>
      <c r="G3893" t="s">
        <v>37</v>
      </c>
      <c r="H3893" t="s">
        <v>424</v>
      </c>
      <c r="I3893">
        <v>0</v>
      </c>
      <c r="J3893">
        <v>0</v>
      </c>
      <c r="K3893">
        <v>0</v>
      </c>
      <c r="L3893" s="8">
        <v>15059</v>
      </c>
      <c r="M3893" s="8">
        <v>15059</v>
      </c>
    </row>
    <row r="3894" spans="1:13" x14ac:dyDescent="0.25">
      <c r="A3894">
        <v>0</v>
      </c>
      <c r="B3894" s="40">
        <f t="shared" si="154"/>
        <v>44197</v>
      </c>
      <c r="C3894">
        <v>1</v>
      </c>
      <c r="D3894">
        <f t="shared" si="155"/>
        <v>2021</v>
      </c>
      <c r="E3894" t="s">
        <v>474</v>
      </c>
      <c r="F3894" t="s">
        <v>345</v>
      </c>
      <c r="G3894" t="s">
        <v>37</v>
      </c>
      <c r="H3894" t="s">
        <v>423</v>
      </c>
      <c r="I3894">
        <v>66</v>
      </c>
      <c r="J3894">
        <v>42</v>
      </c>
      <c r="K3894">
        <v>108</v>
      </c>
      <c r="L3894" s="8">
        <v>15238</v>
      </c>
      <c r="M3894" s="8">
        <v>15346</v>
      </c>
    </row>
    <row r="3895" spans="1:13" x14ac:dyDescent="0.25">
      <c r="A3895">
        <v>0</v>
      </c>
      <c r="B3895" s="40">
        <f t="shared" si="154"/>
        <v>44197</v>
      </c>
      <c r="C3895">
        <v>1</v>
      </c>
      <c r="D3895">
        <f t="shared" si="155"/>
        <v>2021</v>
      </c>
      <c r="E3895" t="s">
        <v>474</v>
      </c>
      <c r="F3895" t="s">
        <v>345</v>
      </c>
      <c r="G3895" t="s">
        <v>37</v>
      </c>
      <c r="H3895" t="s">
        <v>424</v>
      </c>
      <c r="I3895">
        <v>0</v>
      </c>
      <c r="J3895">
        <v>0</v>
      </c>
      <c r="K3895">
        <v>0</v>
      </c>
      <c r="L3895" s="8">
        <v>8289</v>
      </c>
      <c r="M3895" s="8">
        <v>8289</v>
      </c>
    </row>
    <row r="3896" spans="1:13" x14ac:dyDescent="0.25">
      <c r="A3896">
        <v>0</v>
      </c>
      <c r="B3896" s="40">
        <f t="shared" si="154"/>
        <v>44197</v>
      </c>
      <c r="C3896">
        <v>1</v>
      </c>
      <c r="D3896">
        <f t="shared" si="155"/>
        <v>2021</v>
      </c>
      <c r="E3896" t="s">
        <v>474</v>
      </c>
      <c r="F3896" t="s">
        <v>346</v>
      </c>
      <c r="G3896" t="s">
        <v>37</v>
      </c>
      <c r="H3896" t="s">
        <v>423</v>
      </c>
      <c r="I3896">
        <v>141</v>
      </c>
      <c r="J3896">
        <v>138</v>
      </c>
      <c r="K3896">
        <v>279</v>
      </c>
      <c r="L3896" s="8">
        <v>59801</v>
      </c>
      <c r="M3896" s="8">
        <v>60080</v>
      </c>
    </row>
    <row r="3897" spans="1:13" x14ac:dyDescent="0.25">
      <c r="A3897">
        <v>0</v>
      </c>
      <c r="B3897" s="40">
        <f t="shared" si="154"/>
        <v>44197</v>
      </c>
      <c r="C3897">
        <v>1</v>
      </c>
      <c r="D3897">
        <f t="shared" si="155"/>
        <v>2021</v>
      </c>
      <c r="E3897" t="s">
        <v>474</v>
      </c>
      <c r="F3897" t="s">
        <v>346</v>
      </c>
      <c r="G3897" t="s">
        <v>37</v>
      </c>
      <c r="H3897" t="s">
        <v>424</v>
      </c>
      <c r="I3897">
        <v>0</v>
      </c>
      <c r="J3897">
        <v>0</v>
      </c>
      <c r="K3897">
        <v>0</v>
      </c>
      <c r="L3897" s="8">
        <v>27132</v>
      </c>
      <c r="M3897" s="8">
        <v>27132</v>
      </c>
    </row>
    <row r="3898" spans="1:13" x14ac:dyDescent="0.25">
      <c r="A3898">
        <v>1</v>
      </c>
      <c r="B3898" s="40">
        <f t="shared" si="154"/>
        <v>44197</v>
      </c>
      <c r="C3898">
        <v>1</v>
      </c>
      <c r="D3898">
        <f t="shared" si="155"/>
        <v>2021</v>
      </c>
      <c r="E3898" t="s">
        <v>474</v>
      </c>
      <c r="F3898" t="s">
        <v>53</v>
      </c>
      <c r="G3898" t="s">
        <v>37</v>
      </c>
      <c r="H3898" t="s">
        <v>423</v>
      </c>
      <c r="I3898">
        <v>8</v>
      </c>
      <c r="J3898">
        <v>11</v>
      </c>
      <c r="K3898">
        <v>19</v>
      </c>
      <c r="L3898" s="8">
        <v>7872</v>
      </c>
      <c r="M3898" s="8">
        <v>7891</v>
      </c>
    </row>
    <row r="3899" spans="1:13" x14ac:dyDescent="0.25">
      <c r="A3899">
        <v>1</v>
      </c>
      <c r="B3899" s="40">
        <f t="shared" si="154"/>
        <v>44197</v>
      </c>
      <c r="C3899">
        <v>1</v>
      </c>
      <c r="D3899">
        <f t="shared" si="155"/>
        <v>2021</v>
      </c>
      <c r="E3899" t="s">
        <v>474</v>
      </c>
      <c r="F3899" t="s">
        <v>53</v>
      </c>
      <c r="G3899" t="s">
        <v>37</v>
      </c>
      <c r="H3899" t="s">
        <v>424</v>
      </c>
      <c r="I3899">
        <v>0</v>
      </c>
      <c r="J3899">
        <v>0</v>
      </c>
      <c r="K3899">
        <v>0</v>
      </c>
      <c r="L3899" s="8">
        <v>4848</v>
      </c>
      <c r="M3899" s="8">
        <v>4848</v>
      </c>
    </row>
    <row r="3900" spans="1:13" x14ac:dyDescent="0.25">
      <c r="A3900">
        <v>0</v>
      </c>
      <c r="B3900" s="40">
        <f t="shared" si="154"/>
        <v>44197</v>
      </c>
      <c r="C3900">
        <v>1</v>
      </c>
      <c r="D3900">
        <f t="shared" si="155"/>
        <v>2021</v>
      </c>
      <c r="E3900" t="s">
        <v>474</v>
      </c>
      <c r="F3900" t="s">
        <v>347</v>
      </c>
      <c r="G3900" t="s">
        <v>37</v>
      </c>
      <c r="H3900" t="s">
        <v>423</v>
      </c>
      <c r="I3900">
        <v>211</v>
      </c>
      <c r="J3900">
        <v>145</v>
      </c>
      <c r="K3900">
        <v>356</v>
      </c>
      <c r="L3900" s="8">
        <v>48650</v>
      </c>
      <c r="M3900" s="8">
        <v>49006</v>
      </c>
    </row>
    <row r="3901" spans="1:13" x14ac:dyDescent="0.25">
      <c r="A3901">
        <v>0</v>
      </c>
      <c r="B3901" s="40">
        <f t="shared" si="154"/>
        <v>44197</v>
      </c>
      <c r="C3901">
        <v>1</v>
      </c>
      <c r="D3901">
        <f t="shared" si="155"/>
        <v>2021</v>
      </c>
      <c r="E3901" t="s">
        <v>474</v>
      </c>
      <c r="F3901" t="s">
        <v>347</v>
      </c>
      <c r="G3901" t="s">
        <v>37</v>
      </c>
      <c r="H3901" t="s">
        <v>424</v>
      </c>
      <c r="I3901">
        <v>0</v>
      </c>
      <c r="J3901">
        <v>0</v>
      </c>
      <c r="K3901">
        <v>0</v>
      </c>
      <c r="L3901" s="8">
        <v>21439</v>
      </c>
      <c r="M3901" s="8">
        <v>21439</v>
      </c>
    </row>
    <row r="3902" spans="1:13" x14ac:dyDescent="0.25">
      <c r="A3902">
        <v>0</v>
      </c>
      <c r="B3902" s="40">
        <f t="shared" si="154"/>
        <v>44197</v>
      </c>
      <c r="C3902">
        <v>1</v>
      </c>
      <c r="D3902">
        <f t="shared" si="155"/>
        <v>2021</v>
      </c>
      <c r="E3902" t="s">
        <v>474</v>
      </c>
      <c r="F3902" t="s">
        <v>348</v>
      </c>
      <c r="G3902" t="s">
        <v>37</v>
      </c>
      <c r="H3902" t="s">
        <v>423</v>
      </c>
      <c r="I3902">
        <v>56</v>
      </c>
      <c r="J3902">
        <v>38</v>
      </c>
      <c r="K3902">
        <v>94</v>
      </c>
      <c r="L3902" s="8">
        <v>26761</v>
      </c>
      <c r="M3902" s="8">
        <v>26855</v>
      </c>
    </row>
    <row r="3903" spans="1:13" x14ac:dyDescent="0.25">
      <c r="A3903">
        <v>0</v>
      </c>
      <c r="B3903" s="40">
        <f t="shared" si="154"/>
        <v>44197</v>
      </c>
      <c r="C3903">
        <v>1</v>
      </c>
      <c r="D3903">
        <f t="shared" si="155"/>
        <v>2021</v>
      </c>
      <c r="E3903" t="s">
        <v>474</v>
      </c>
      <c r="F3903" t="s">
        <v>348</v>
      </c>
      <c r="G3903" t="s">
        <v>37</v>
      </c>
      <c r="H3903" t="s">
        <v>424</v>
      </c>
      <c r="I3903">
        <v>0</v>
      </c>
      <c r="J3903">
        <v>0</v>
      </c>
      <c r="K3903">
        <v>0</v>
      </c>
      <c r="L3903" s="8">
        <v>17035</v>
      </c>
      <c r="M3903" s="8">
        <v>17035</v>
      </c>
    </row>
    <row r="3904" spans="1:13" x14ac:dyDescent="0.25">
      <c r="A3904">
        <v>0</v>
      </c>
      <c r="B3904" s="40">
        <f t="shared" si="154"/>
        <v>44197</v>
      </c>
      <c r="C3904">
        <v>1</v>
      </c>
      <c r="D3904">
        <f t="shared" si="155"/>
        <v>2021</v>
      </c>
      <c r="E3904" t="s">
        <v>474</v>
      </c>
      <c r="F3904" t="s">
        <v>349</v>
      </c>
      <c r="G3904" t="s">
        <v>37</v>
      </c>
      <c r="H3904" t="s">
        <v>423</v>
      </c>
      <c r="I3904">
        <v>46</v>
      </c>
      <c r="J3904">
        <v>42</v>
      </c>
      <c r="K3904">
        <v>88</v>
      </c>
      <c r="L3904" s="8">
        <v>16042</v>
      </c>
      <c r="M3904" s="8">
        <v>16130</v>
      </c>
    </row>
    <row r="3905" spans="1:13" x14ac:dyDescent="0.25">
      <c r="A3905">
        <v>0</v>
      </c>
      <c r="B3905" s="40">
        <f t="shared" si="154"/>
        <v>44197</v>
      </c>
      <c r="C3905">
        <v>1</v>
      </c>
      <c r="D3905">
        <f t="shared" si="155"/>
        <v>2021</v>
      </c>
      <c r="E3905" t="s">
        <v>474</v>
      </c>
      <c r="F3905" t="s">
        <v>349</v>
      </c>
      <c r="G3905" t="s">
        <v>37</v>
      </c>
      <c r="H3905" t="s">
        <v>424</v>
      </c>
      <c r="I3905">
        <v>0</v>
      </c>
      <c r="J3905">
        <v>0</v>
      </c>
      <c r="K3905">
        <v>0</v>
      </c>
      <c r="L3905" s="8">
        <v>7957</v>
      </c>
      <c r="M3905" s="8">
        <v>7957</v>
      </c>
    </row>
    <row r="3906" spans="1:13" x14ac:dyDescent="0.25">
      <c r="A3906">
        <v>0</v>
      </c>
      <c r="B3906" s="40">
        <f t="shared" si="154"/>
        <v>44197</v>
      </c>
      <c r="C3906">
        <v>1</v>
      </c>
      <c r="D3906">
        <f t="shared" si="155"/>
        <v>2021</v>
      </c>
      <c r="E3906" t="s">
        <v>474</v>
      </c>
      <c r="F3906" t="s">
        <v>426</v>
      </c>
      <c r="G3906" t="s">
        <v>37</v>
      </c>
      <c r="H3906" t="s">
        <v>423</v>
      </c>
      <c r="I3906">
        <v>12</v>
      </c>
      <c r="J3906">
        <v>4</v>
      </c>
      <c r="K3906">
        <v>16</v>
      </c>
      <c r="L3906" s="8">
        <v>9452</v>
      </c>
      <c r="M3906" s="8">
        <v>9468</v>
      </c>
    </row>
    <row r="3907" spans="1:13" x14ac:dyDescent="0.25">
      <c r="A3907">
        <v>0</v>
      </c>
      <c r="B3907" s="40">
        <f t="shared" si="154"/>
        <v>44197</v>
      </c>
      <c r="C3907">
        <v>1</v>
      </c>
      <c r="D3907">
        <f t="shared" si="155"/>
        <v>2021</v>
      </c>
      <c r="E3907" t="s">
        <v>474</v>
      </c>
      <c r="F3907" t="s">
        <v>426</v>
      </c>
      <c r="G3907" t="s">
        <v>37</v>
      </c>
      <c r="H3907" t="s">
        <v>424</v>
      </c>
      <c r="I3907">
        <v>0</v>
      </c>
      <c r="J3907">
        <v>0</v>
      </c>
      <c r="K3907">
        <v>0</v>
      </c>
      <c r="L3907" s="8">
        <v>5840</v>
      </c>
      <c r="M3907" s="8">
        <v>5840</v>
      </c>
    </row>
    <row r="3908" spans="1:13" x14ac:dyDescent="0.25">
      <c r="A3908">
        <v>0</v>
      </c>
      <c r="B3908" s="40">
        <f t="shared" si="154"/>
        <v>44197</v>
      </c>
      <c r="C3908">
        <v>1</v>
      </c>
      <c r="D3908">
        <f t="shared" si="155"/>
        <v>2021</v>
      </c>
      <c r="E3908" t="s">
        <v>474</v>
      </c>
      <c r="F3908" t="s">
        <v>350</v>
      </c>
      <c r="G3908" t="s">
        <v>37</v>
      </c>
      <c r="H3908" t="s">
        <v>423</v>
      </c>
      <c r="I3908" s="8">
        <v>3248</v>
      </c>
      <c r="J3908" s="8">
        <v>1874</v>
      </c>
      <c r="K3908" s="8">
        <v>5122</v>
      </c>
      <c r="L3908" s="8">
        <v>565187</v>
      </c>
      <c r="M3908" s="8">
        <v>570309</v>
      </c>
    </row>
    <row r="3909" spans="1:13" x14ac:dyDescent="0.25">
      <c r="A3909">
        <v>0</v>
      </c>
      <c r="B3909" s="40">
        <f t="shared" si="154"/>
        <v>44197</v>
      </c>
      <c r="C3909">
        <v>1</v>
      </c>
      <c r="D3909">
        <f t="shared" si="155"/>
        <v>2021</v>
      </c>
      <c r="E3909" t="s">
        <v>474</v>
      </c>
      <c r="F3909" t="s">
        <v>350</v>
      </c>
      <c r="G3909" t="s">
        <v>37</v>
      </c>
      <c r="H3909" t="s">
        <v>424</v>
      </c>
      <c r="I3909">
        <v>1</v>
      </c>
      <c r="J3909">
        <v>0</v>
      </c>
      <c r="K3909">
        <v>1</v>
      </c>
      <c r="L3909" s="8">
        <v>147321</v>
      </c>
      <c r="M3909" s="8">
        <v>147322</v>
      </c>
    </row>
    <row r="3910" spans="1:13" x14ac:dyDescent="0.25">
      <c r="A3910">
        <v>0</v>
      </c>
      <c r="B3910" s="40">
        <f t="shared" si="154"/>
        <v>44197</v>
      </c>
      <c r="C3910">
        <v>1</v>
      </c>
      <c r="D3910">
        <f t="shared" si="155"/>
        <v>2021</v>
      </c>
      <c r="E3910" t="s">
        <v>474</v>
      </c>
      <c r="F3910" t="s">
        <v>41</v>
      </c>
      <c r="G3910" t="s">
        <v>37</v>
      </c>
      <c r="H3910" t="s">
        <v>423</v>
      </c>
      <c r="I3910">
        <v>387</v>
      </c>
      <c r="J3910">
        <v>108</v>
      </c>
      <c r="K3910">
        <v>495</v>
      </c>
      <c r="L3910" s="8">
        <v>14337</v>
      </c>
      <c r="M3910" s="8">
        <v>14832</v>
      </c>
    </row>
    <row r="3911" spans="1:13" x14ac:dyDescent="0.25">
      <c r="A3911">
        <v>0</v>
      </c>
      <c r="B3911" s="40">
        <f t="shared" si="154"/>
        <v>44197</v>
      </c>
      <c r="C3911">
        <v>1</v>
      </c>
      <c r="D3911">
        <f t="shared" si="155"/>
        <v>2021</v>
      </c>
      <c r="E3911" t="s">
        <v>474</v>
      </c>
      <c r="F3911" t="s">
        <v>41</v>
      </c>
      <c r="G3911" t="s">
        <v>37</v>
      </c>
      <c r="H3911" t="s">
        <v>424</v>
      </c>
      <c r="I3911">
        <v>0</v>
      </c>
      <c r="J3911">
        <v>0</v>
      </c>
      <c r="K3911">
        <v>0</v>
      </c>
      <c r="L3911" s="8">
        <v>5982</v>
      </c>
      <c r="M3911" s="8">
        <v>5982</v>
      </c>
    </row>
    <row r="3912" spans="1:13" x14ac:dyDescent="0.25">
      <c r="A3912">
        <v>0</v>
      </c>
      <c r="B3912" s="40">
        <f t="shared" si="154"/>
        <v>44197</v>
      </c>
      <c r="C3912">
        <v>1</v>
      </c>
      <c r="D3912">
        <f t="shared" si="155"/>
        <v>2021</v>
      </c>
      <c r="E3912" t="s">
        <v>474</v>
      </c>
      <c r="F3912" t="s">
        <v>351</v>
      </c>
      <c r="G3912" t="s">
        <v>37</v>
      </c>
      <c r="H3912" t="s">
        <v>423</v>
      </c>
      <c r="I3912">
        <v>545</v>
      </c>
      <c r="J3912">
        <v>264</v>
      </c>
      <c r="K3912">
        <v>809</v>
      </c>
      <c r="L3912" s="8">
        <v>92824</v>
      </c>
      <c r="M3912" s="8">
        <v>93633</v>
      </c>
    </row>
    <row r="3913" spans="1:13" x14ac:dyDescent="0.25">
      <c r="A3913">
        <v>0</v>
      </c>
      <c r="B3913" s="40">
        <f t="shared" si="154"/>
        <v>44197</v>
      </c>
      <c r="C3913">
        <v>1</v>
      </c>
      <c r="D3913">
        <f t="shared" si="155"/>
        <v>2021</v>
      </c>
      <c r="E3913" t="s">
        <v>474</v>
      </c>
      <c r="F3913" t="s">
        <v>351</v>
      </c>
      <c r="G3913" t="s">
        <v>37</v>
      </c>
      <c r="H3913" t="s">
        <v>424</v>
      </c>
      <c r="I3913">
        <v>1</v>
      </c>
      <c r="J3913">
        <v>0</v>
      </c>
      <c r="K3913">
        <v>1</v>
      </c>
      <c r="L3913" s="8">
        <v>33459</v>
      </c>
      <c r="M3913" s="8">
        <v>33460</v>
      </c>
    </row>
    <row r="3914" spans="1:13" x14ac:dyDescent="0.25">
      <c r="A3914">
        <v>0</v>
      </c>
      <c r="B3914" s="40">
        <f t="shared" si="154"/>
        <v>44197</v>
      </c>
      <c r="C3914">
        <v>1</v>
      </c>
      <c r="D3914">
        <f t="shared" si="155"/>
        <v>2021</v>
      </c>
      <c r="E3914" t="s">
        <v>474</v>
      </c>
      <c r="F3914" t="s">
        <v>352</v>
      </c>
      <c r="G3914" t="s">
        <v>37</v>
      </c>
      <c r="H3914" t="s">
        <v>423</v>
      </c>
      <c r="I3914">
        <v>39</v>
      </c>
      <c r="J3914">
        <v>23</v>
      </c>
      <c r="K3914">
        <v>62</v>
      </c>
      <c r="L3914" s="8">
        <v>8498</v>
      </c>
      <c r="M3914" s="8">
        <v>8560</v>
      </c>
    </row>
    <row r="3915" spans="1:13" x14ac:dyDescent="0.25">
      <c r="A3915">
        <v>0</v>
      </c>
      <c r="B3915" s="40">
        <f t="shared" si="154"/>
        <v>44197</v>
      </c>
      <c r="C3915">
        <v>1</v>
      </c>
      <c r="D3915">
        <f t="shared" si="155"/>
        <v>2021</v>
      </c>
      <c r="E3915" t="s">
        <v>474</v>
      </c>
      <c r="F3915" t="s">
        <v>352</v>
      </c>
      <c r="G3915" t="s">
        <v>37</v>
      </c>
      <c r="H3915" t="s">
        <v>424</v>
      </c>
      <c r="I3915">
        <v>0</v>
      </c>
      <c r="J3915">
        <v>0</v>
      </c>
      <c r="K3915">
        <v>0</v>
      </c>
      <c r="L3915" s="8">
        <v>4102</v>
      </c>
      <c r="M3915" s="8">
        <v>4102</v>
      </c>
    </row>
    <row r="3916" spans="1:13" x14ac:dyDescent="0.25">
      <c r="A3916">
        <v>0</v>
      </c>
      <c r="B3916" s="40">
        <f t="shared" si="154"/>
        <v>44197</v>
      </c>
      <c r="C3916">
        <v>1</v>
      </c>
      <c r="D3916">
        <f t="shared" si="155"/>
        <v>2021</v>
      </c>
      <c r="E3916" t="s">
        <v>474</v>
      </c>
      <c r="F3916" t="s">
        <v>146</v>
      </c>
      <c r="G3916" t="s">
        <v>37</v>
      </c>
      <c r="H3916" t="s">
        <v>423</v>
      </c>
      <c r="I3916" s="8">
        <v>5406</v>
      </c>
      <c r="J3916" s="8">
        <v>1975</v>
      </c>
      <c r="K3916" s="8">
        <v>7381</v>
      </c>
      <c r="L3916" s="8">
        <v>545675</v>
      </c>
      <c r="M3916" s="8">
        <v>553056</v>
      </c>
    </row>
    <row r="3917" spans="1:13" x14ac:dyDescent="0.25">
      <c r="A3917">
        <v>0</v>
      </c>
      <c r="B3917" s="40">
        <f t="shared" si="154"/>
        <v>44197</v>
      </c>
      <c r="C3917">
        <v>1</v>
      </c>
      <c r="D3917">
        <f t="shared" si="155"/>
        <v>2021</v>
      </c>
      <c r="E3917" t="s">
        <v>474</v>
      </c>
      <c r="F3917" t="s">
        <v>146</v>
      </c>
      <c r="G3917" t="s">
        <v>37</v>
      </c>
      <c r="H3917" t="s">
        <v>424</v>
      </c>
      <c r="I3917">
        <v>3</v>
      </c>
      <c r="J3917">
        <v>0</v>
      </c>
      <c r="K3917">
        <v>3</v>
      </c>
      <c r="L3917" s="8">
        <v>127318</v>
      </c>
      <c r="M3917" s="8">
        <v>127321</v>
      </c>
    </row>
    <row r="3918" spans="1:13" x14ac:dyDescent="0.25">
      <c r="A3918">
        <v>1</v>
      </c>
      <c r="B3918" s="40">
        <f t="shared" si="154"/>
        <v>44197</v>
      </c>
      <c r="C3918">
        <v>1</v>
      </c>
      <c r="D3918">
        <f t="shared" si="155"/>
        <v>2021</v>
      </c>
      <c r="E3918" t="s">
        <v>474</v>
      </c>
      <c r="F3918" t="s">
        <v>42</v>
      </c>
      <c r="G3918" t="s">
        <v>37</v>
      </c>
      <c r="H3918" t="s">
        <v>423</v>
      </c>
      <c r="I3918">
        <v>973</v>
      </c>
      <c r="J3918">
        <v>586</v>
      </c>
      <c r="K3918" s="8">
        <v>1559</v>
      </c>
      <c r="L3918" s="8">
        <v>325314</v>
      </c>
      <c r="M3918" s="8">
        <v>326873</v>
      </c>
    </row>
    <row r="3919" spans="1:13" x14ac:dyDescent="0.25">
      <c r="A3919">
        <v>1</v>
      </c>
      <c r="B3919" s="40">
        <f t="shared" si="154"/>
        <v>44197</v>
      </c>
      <c r="C3919">
        <v>1</v>
      </c>
      <c r="D3919">
        <f t="shared" si="155"/>
        <v>2021</v>
      </c>
      <c r="E3919" t="s">
        <v>474</v>
      </c>
      <c r="F3919" t="s">
        <v>42</v>
      </c>
      <c r="G3919" t="s">
        <v>37</v>
      </c>
      <c r="H3919" t="s">
        <v>424</v>
      </c>
      <c r="I3919">
        <v>0</v>
      </c>
      <c r="J3919">
        <v>0</v>
      </c>
      <c r="K3919">
        <v>0</v>
      </c>
      <c r="L3919" s="8">
        <v>102358</v>
      </c>
      <c r="M3919" s="8">
        <v>102358</v>
      </c>
    </row>
    <row r="3920" spans="1:13" x14ac:dyDescent="0.25">
      <c r="A3920">
        <v>1</v>
      </c>
      <c r="B3920" s="40">
        <f t="shared" si="154"/>
        <v>44197</v>
      </c>
      <c r="C3920">
        <v>1</v>
      </c>
      <c r="D3920">
        <f t="shared" si="155"/>
        <v>2021</v>
      </c>
      <c r="E3920" t="s">
        <v>474</v>
      </c>
      <c r="F3920" t="s">
        <v>353</v>
      </c>
      <c r="G3920" t="s">
        <v>37</v>
      </c>
      <c r="H3920" t="s">
        <v>423</v>
      </c>
      <c r="I3920">
        <v>42</v>
      </c>
      <c r="J3920">
        <v>39</v>
      </c>
      <c r="K3920">
        <v>81</v>
      </c>
      <c r="L3920" s="8">
        <v>30966</v>
      </c>
      <c r="M3920" s="8">
        <v>31047</v>
      </c>
    </row>
    <row r="3921" spans="1:13" x14ac:dyDescent="0.25">
      <c r="A3921">
        <v>1</v>
      </c>
      <c r="B3921" s="40">
        <f t="shared" si="154"/>
        <v>44197</v>
      </c>
      <c r="C3921">
        <v>1</v>
      </c>
      <c r="D3921">
        <f t="shared" si="155"/>
        <v>2021</v>
      </c>
      <c r="E3921" t="s">
        <v>474</v>
      </c>
      <c r="F3921" t="s">
        <v>353</v>
      </c>
      <c r="G3921" t="s">
        <v>37</v>
      </c>
      <c r="H3921" t="s">
        <v>424</v>
      </c>
      <c r="I3921">
        <v>0</v>
      </c>
      <c r="J3921">
        <v>0</v>
      </c>
      <c r="K3921">
        <v>0</v>
      </c>
      <c r="L3921" s="8">
        <v>19170</v>
      </c>
      <c r="M3921" s="8">
        <v>19170</v>
      </c>
    </row>
    <row r="3922" spans="1:13" x14ac:dyDescent="0.25">
      <c r="A3922">
        <v>0</v>
      </c>
      <c r="B3922" s="40">
        <f t="shared" si="154"/>
        <v>44197</v>
      </c>
      <c r="C3922">
        <v>1</v>
      </c>
      <c r="D3922">
        <f t="shared" si="155"/>
        <v>2021</v>
      </c>
      <c r="E3922" t="s">
        <v>474</v>
      </c>
      <c r="F3922" t="s">
        <v>354</v>
      </c>
      <c r="G3922" t="s">
        <v>37</v>
      </c>
      <c r="H3922" t="s">
        <v>423</v>
      </c>
      <c r="I3922" s="8">
        <v>1483</v>
      </c>
      <c r="J3922">
        <v>835</v>
      </c>
      <c r="K3922" s="8">
        <v>2318</v>
      </c>
      <c r="L3922" s="8">
        <v>201449</v>
      </c>
      <c r="M3922" s="8">
        <v>203767</v>
      </c>
    </row>
    <row r="3923" spans="1:13" x14ac:dyDescent="0.25">
      <c r="A3923">
        <v>0</v>
      </c>
      <c r="B3923" s="40">
        <f t="shared" si="154"/>
        <v>44197</v>
      </c>
      <c r="C3923">
        <v>1</v>
      </c>
      <c r="D3923">
        <f t="shared" si="155"/>
        <v>2021</v>
      </c>
      <c r="E3923" t="s">
        <v>474</v>
      </c>
      <c r="F3923" t="s">
        <v>354</v>
      </c>
      <c r="G3923" t="s">
        <v>37</v>
      </c>
      <c r="H3923" t="s">
        <v>424</v>
      </c>
      <c r="I3923">
        <v>0</v>
      </c>
      <c r="J3923">
        <v>0</v>
      </c>
      <c r="K3923">
        <v>0</v>
      </c>
      <c r="L3923" s="8">
        <v>57300</v>
      </c>
      <c r="M3923" s="8">
        <v>57300</v>
      </c>
    </row>
    <row r="3924" spans="1:13" x14ac:dyDescent="0.25">
      <c r="A3924">
        <v>0</v>
      </c>
      <c r="B3924" s="40">
        <f t="shared" si="154"/>
        <v>44197</v>
      </c>
      <c r="C3924">
        <v>1</v>
      </c>
      <c r="D3924">
        <f t="shared" si="155"/>
        <v>2021</v>
      </c>
      <c r="E3924" t="s">
        <v>474</v>
      </c>
      <c r="F3924" t="s">
        <v>355</v>
      </c>
      <c r="G3924" t="s">
        <v>37</v>
      </c>
      <c r="H3924" t="s">
        <v>423</v>
      </c>
      <c r="I3924">
        <v>8</v>
      </c>
      <c r="J3924">
        <v>8</v>
      </c>
      <c r="K3924">
        <v>16</v>
      </c>
      <c r="L3924" s="8">
        <v>3105</v>
      </c>
      <c r="M3924" s="8">
        <v>3121</v>
      </c>
    </row>
    <row r="3925" spans="1:13" x14ac:dyDescent="0.25">
      <c r="A3925">
        <v>0</v>
      </c>
      <c r="B3925" s="40">
        <f t="shared" si="154"/>
        <v>44197</v>
      </c>
      <c r="C3925">
        <v>1</v>
      </c>
      <c r="D3925">
        <f t="shared" si="155"/>
        <v>2021</v>
      </c>
      <c r="E3925" t="s">
        <v>474</v>
      </c>
      <c r="F3925" t="s">
        <v>355</v>
      </c>
      <c r="G3925" t="s">
        <v>37</v>
      </c>
      <c r="H3925" t="s">
        <v>424</v>
      </c>
      <c r="I3925">
        <v>0</v>
      </c>
      <c r="J3925">
        <v>0</v>
      </c>
      <c r="K3925">
        <v>0</v>
      </c>
      <c r="L3925" s="8">
        <v>1809</v>
      </c>
      <c r="M3925" s="8">
        <v>1809</v>
      </c>
    </row>
    <row r="3926" spans="1:13" x14ac:dyDescent="0.25">
      <c r="A3926">
        <v>0</v>
      </c>
      <c r="B3926" s="40">
        <f t="shared" si="154"/>
        <v>44197</v>
      </c>
      <c r="C3926">
        <v>1</v>
      </c>
      <c r="D3926">
        <f t="shared" si="155"/>
        <v>2021</v>
      </c>
      <c r="E3926" t="s">
        <v>474</v>
      </c>
      <c r="F3926" t="s">
        <v>59</v>
      </c>
      <c r="G3926" t="s">
        <v>37</v>
      </c>
      <c r="H3926" t="s">
        <v>423</v>
      </c>
      <c r="I3926">
        <v>111</v>
      </c>
      <c r="J3926">
        <v>68</v>
      </c>
      <c r="K3926">
        <v>179</v>
      </c>
      <c r="L3926" s="8">
        <v>36729</v>
      </c>
      <c r="M3926" s="8">
        <v>36908</v>
      </c>
    </row>
    <row r="3927" spans="1:13" x14ac:dyDescent="0.25">
      <c r="A3927">
        <v>0</v>
      </c>
      <c r="B3927" s="40">
        <f t="shared" si="154"/>
        <v>44197</v>
      </c>
      <c r="C3927">
        <v>1</v>
      </c>
      <c r="D3927">
        <f t="shared" si="155"/>
        <v>2021</v>
      </c>
      <c r="E3927" t="s">
        <v>474</v>
      </c>
      <c r="F3927" t="s">
        <v>59</v>
      </c>
      <c r="G3927" t="s">
        <v>37</v>
      </c>
      <c r="H3927" t="s">
        <v>424</v>
      </c>
      <c r="I3927">
        <v>0</v>
      </c>
      <c r="J3927">
        <v>0</v>
      </c>
      <c r="K3927">
        <v>0</v>
      </c>
      <c r="L3927" s="8">
        <v>14104</v>
      </c>
      <c r="M3927" s="8">
        <v>14104</v>
      </c>
    </row>
    <row r="3928" spans="1:13" x14ac:dyDescent="0.25">
      <c r="A3928">
        <v>0</v>
      </c>
      <c r="B3928" s="40">
        <f t="shared" si="154"/>
        <v>44197</v>
      </c>
      <c r="C3928">
        <v>1</v>
      </c>
      <c r="D3928">
        <f t="shared" si="155"/>
        <v>2021</v>
      </c>
      <c r="E3928" t="s">
        <v>474</v>
      </c>
      <c r="F3928" t="s">
        <v>356</v>
      </c>
      <c r="G3928" t="s">
        <v>37</v>
      </c>
      <c r="H3928" t="s">
        <v>423</v>
      </c>
      <c r="I3928" s="8">
        <v>1321</v>
      </c>
      <c r="J3928">
        <v>583</v>
      </c>
      <c r="K3928" s="8">
        <v>1904</v>
      </c>
      <c r="L3928" s="8">
        <v>152125</v>
      </c>
      <c r="M3928" s="8">
        <v>154029</v>
      </c>
    </row>
    <row r="3929" spans="1:13" x14ac:dyDescent="0.25">
      <c r="A3929">
        <v>0</v>
      </c>
      <c r="B3929" s="40">
        <f t="shared" si="154"/>
        <v>44197</v>
      </c>
      <c r="C3929">
        <v>1</v>
      </c>
      <c r="D3929">
        <f t="shared" si="155"/>
        <v>2021</v>
      </c>
      <c r="E3929" t="s">
        <v>474</v>
      </c>
      <c r="F3929" t="s">
        <v>356</v>
      </c>
      <c r="G3929" t="s">
        <v>37</v>
      </c>
      <c r="H3929" t="s">
        <v>424</v>
      </c>
      <c r="I3929">
        <v>3</v>
      </c>
      <c r="J3929">
        <v>0</v>
      </c>
      <c r="K3929">
        <v>3</v>
      </c>
      <c r="L3929" s="8">
        <v>44227</v>
      </c>
      <c r="M3929" s="8">
        <v>44230</v>
      </c>
    </row>
    <row r="3930" spans="1:13" x14ac:dyDescent="0.25">
      <c r="A3930">
        <v>1</v>
      </c>
      <c r="B3930" s="40">
        <f t="shared" si="154"/>
        <v>44197</v>
      </c>
      <c r="C3930">
        <v>1</v>
      </c>
      <c r="D3930">
        <f t="shared" si="155"/>
        <v>2021</v>
      </c>
      <c r="E3930" t="s">
        <v>474</v>
      </c>
      <c r="F3930" t="s">
        <v>357</v>
      </c>
      <c r="G3930" t="s">
        <v>37</v>
      </c>
      <c r="H3930" t="s">
        <v>423</v>
      </c>
      <c r="I3930">
        <v>56</v>
      </c>
      <c r="J3930">
        <v>48</v>
      </c>
      <c r="K3930">
        <v>104</v>
      </c>
      <c r="L3930" s="8">
        <v>22272</v>
      </c>
      <c r="M3930" s="8">
        <v>22376</v>
      </c>
    </row>
    <row r="3931" spans="1:13" x14ac:dyDescent="0.25">
      <c r="A3931">
        <v>1</v>
      </c>
      <c r="B3931" s="40">
        <f t="shared" si="154"/>
        <v>44197</v>
      </c>
      <c r="C3931">
        <v>1</v>
      </c>
      <c r="D3931">
        <f t="shared" si="155"/>
        <v>2021</v>
      </c>
      <c r="E3931" t="s">
        <v>474</v>
      </c>
      <c r="F3931" t="s">
        <v>357</v>
      </c>
      <c r="G3931" t="s">
        <v>37</v>
      </c>
      <c r="H3931" t="s">
        <v>424</v>
      </c>
      <c r="I3931">
        <v>1</v>
      </c>
      <c r="J3931">
        <v>0</v>
      </c>
      <c r="K3931">
        <v>1</v>
      </c>
      <c r="L3931" s="8">
        <v>8660</v>
      </c>
      <c r="M3931" s="8">
        <v>8661</v>
      </c>
    </row>
    <row r="3932" spans="1:13" x14ac:dyDescent="0.25">
      <c r="A3932">
        <v>0</v>
      </c>
      <c r="B3932" s="40">
        <f t="shared" ref="B3932:B3995" si="156">DATE(D3932,C3932,1)</f>
        <v>44197</v>
      </c>
      <c r="C3932">
        <v>1</v>
      </c>
      <c r="D3932">
        <f t="shared" ref="D3932:D3995" si="157">VALUE(RIGHT(E3932,4))</f>
        <v>2021</v>
      </c>
      <c r="E3932" t="s">
        <v>474</v>
      </c>
      <c r="F3932" t="s">
        <v>56</v>
      </c>
      <c r="G3932" t="s">
        <v>37</v>
      </c>
      <c r="H3932" t="s">
        <v>423</v>
      </c>
      <c r="I3932">
        <v>200</v>
      </c>
      <c r="J3932">
        <v>133</v>
      </c>
      <c r="K3932">
        <v>333</v>
      </c>
      <c r="L3932" s="8">
        <v>169889</v>
      </c>
      <c r="M3932" s="8">
        <v>170222</v>
      </c>
    </row>
    <row r="3933" spans="1:13" x14ac:dyDescent="0.25">
      <c r="A3933">
        <v>0</v>
      </c>
      <c r="B3933" s="40">
        <f t="shared" si="156"/>
        <v>44197</v>
      </c>
      <c r="C3933">
        <v>1</v>
      </c>
      <c r="D3933">
        <f t="shared" si="157"/>
        <v>2021</v>
      </c>
      <c r="E3933" t="s">
        <v>474</v>
      </c>
      <c r="F3933" t="s">
        <v>56</v>
      </c>
      <c r="G3933" t="s">
        <v>37</v>
      </c>
      <c r="H3933" t="s">
        <v>424</v>
      </c>
      <c r="I3933">
        <v>0</v>
      </c>
      <c r="J3933">
        <v>0</v>
      </c>
      <c r="K3933">
        <v>0</v>
      </c>
      <c r="L3933" s="8">
        <v>62153</v>
      </c>
      <c r="M3933" s="8">
        <v>62153</v>
      </c>
    </row>
    <row r="3934" spans="1:13" x14ac:dyDescent="0.25">
      <c r="A3934">
        <v>0</v>
      </c>
      <c r="B3934" s="40">
        <f t="shared" si="156"/>
        <v>44228</v>
      </c>
      <c r="C3934">
        <v>2</v>
      </c>
      <c r="D3934">
        <f t="shared" si="157"/>
        <v>2021</v>
      </c>
      <c r="E3934" t="s">
        <v>475</v>
      </c>
      <c r="F3934" t="s">
        <v>422</v>
      </c>
      <c r="G3934" t="s">
        <v>37</v>
      </c>
      <c r="H3934" t="s">
        <v>423</v>
      </c>
      <c r="I3934">
        <v>0</v>
      </c>
      <c r="J3934">
        <v>0</v>
      </c>
      <c r="K3934">
        <v>0</v>
      </c>
      <c r="L3934">
        <v>1</v>
      </c>
      <c r="M3934">
        <v>1</v>
      </c>
    </row>
    <row r="3935" spans="1:13" x14ac:dyDescent="0.25">
      <c r="A3935">
        <v>1</v>
      </c>
      <c r="B3935" s="40">
        <f t="shared" si="156"/>
        <v>44228</v>
      </c>
      <c r="C3935">
        <v>2</v>
      </c>
      <c r="D3935">
        <f t="shared" si="157"/>
        <v>2021</v>
      </c>
      <c r="E3935" t="s">
        <v>475</v>
      </c>
      <c r="F3935" t="s">
        <v>331</v>
      </c>
      <c r="G3935" t="s">
        <v>37</v>
      </c>
      <c r="H3935" t="s">
        <v>423</v>
      </c>
      <c r="I3935">
        <v>11</v>
      </c>
      <c r="J3935">
        <v>8</v>
      </c>
      <c r="K3935">
        <v>19</v>
      </c>
      <c r="L3935" s="8">
        <v>13118</v>
      </c>
      <c r="M3935" s="8">
        <v>13137</v>
      </c>
    </row>
    <row r="3936" spans="1:13" x14ac:dyDescent="0.25">
      <c r="A3936">
        <v>1</v>
      </c>
      <c r="B3936" s="40">
        <f t="shared" si="156"/>
        <v>44228</v>
      </c>
      <c r="C3936">
        <v>2</v>
      </c>
      <c r="D3936">
        <f t="shared" si="157"/>
        <v>2021</v>
      </c>
      <c r="E3936" t="s">
        <v>475</v>
      </c>
      <c r="F3936" t="s">
        <v>331</v>
      </c>
      <c r="G3936" t="s">
        <v>37</v>
      </c>
      <c r="H3936" t="s">
        <v>424</v>
      </c>
      <c r="I3936">
        <v>0</v>
      </c>
      <c r="J3936">
        <v>0</v>
      </c>
      <c r="K3936">
        <v>0</v>
      </c>
      <c r="L3936" s="8">
        <v>5454</v>
      </c>
      <c r="M3936" s="8">
        <v>5454</v>
      </c>
    </row>
    <row r="3937" spans="1:13" x14ac:dyDescent="0.25">
      <c r="A3937">
        <v>1</v>
      </c>
      <c r="B3937" s="40">
        <f t="shared" si="156"/>
        <v>44228</v>
      </c>
      <c r="C3937">
        <v>2</v>
      </c>
      <c r="D3937">
        <f t="shared" si="157"/>
        <v>2021</v>
      </c>
      <c r="E3937" t="s">
        <v>475</v>
      </c>
      <c r="F3937" t="s">
        <v>332</v>
      </c>
      <c r="G3937" t="s">
        <v>37</v>
      </c>
      <c r="H3937" t="s">
        <v>423</v>
      </c>
      <c r="I3937">
        <v>17</v>
      </c>
      <c r="J3937">
        <v>15</v>
      </c>
      <c r="K3937">
        <v>32</v>
      </c>
      <c r="L3937" s="8">
        <v>12688</v>
      </c>
      <c r="M3937" s="8">
        <v>12720</v>
      </c>
    </row>
    <row r="3938" spans="1:13" x14ac:dyDescent="0.25">
      <c r="A3938">
        <v>1</v>
      </c>
      <c r="B3938" s="40">
        <f t="shared" si="156"/>
        <v>44228</v>
      </c>
      <c r="C3938">
        <v>2</v>
      </c>
      <c r="D3938">
        <f t="shared" si="157"/>
        <v>2021</v>
      </c>
      <c r="E3938" t="s">
        <v>475</v>
      </c>
      <c r="F3938" t="s">
        <v>332</v>
      </c>
      <c r="G3938" t="s">
        <v>37</v>
      </c>
      <c r="H3938" t="s">
        <v>424</v>
      </c>
      <c r="I3938">
        <v>0</v>
      </c>
      <c r="J3938">
        <v>0</v>
      </c>
      <c r="K3938">
        <v>0</v>
      </c>
      <c r="L3938" s="8">
        <v>6790</v>
      </c>
      <c r="M3938" s="8">
        <v>6790</v>
      </c>
    </row>
    <row r="3939" spans="1:13" x14ac:dyDescent="0.25">
      <c r="A3939">
        <v>0</v>
      </c>
      <c r="B3939" s="40">
        <f t="shared" si="156"/>
        <v>44228</v>
      </c>
      <c r="C3939">
        <v>2</v>
      </c>
      <c r="D3939">
        <f t="shared" si="157"/>
        <v>2021</v>
      </c>
      <c r="E3939" t="s">
        <v>475</v>
      </c>
      <c r="F3939" t="s">
        <v>333</v>
      </c>
      <c r="G3939" t="s">
        <v>37</v>
      </c>
      <c r="H3939" t="s">
        <v>423</v>
      </c>
      <c r="I3939">
        <v>487</v>
      </c>
      <c r="J3939">
        <v>365</v>
      </c>
      <c r="K3939">
        <v>852</v>
      </c>
      <c r="L3939" s="8">
        <v>136741</v>
      </c>
      <c r="M3939" s="8">
        <v>137593</v>
      </c>
    </row>
    <row r="3940" spans="1:13" x14ac:dyDescent="0.25">
      <c r="A3940">
        <v>0</v>
      </c>
      <c r="B3940" s="40">
        <f t="shared" si="156"/>
        <v>44228</v>
      </c>
      <c r="C3940">
        <v>2</v>
      </c>
      <c r="D3940">
        <f t="shared" si="157"/>
        <v>2021</v>
      </c>
      <c r="E3940" t="s">
        <v>475</v>
      </c>
      <c r="F3940" t="s">
        <v>333</v>
      </c>
      <c r="G3940" t="s">
        <v>37</v>
      </c>
      <c r="H3940" t="s">
        <v>424</v>
      </c>
      <c r="I3940">
        <v>0</v>
      </c>
      <c r="J3940">
        <v>0</v>
      </c>
      <c r="K3940">
        <v>0</v>
      </c>
      <c r="L3940" s="8">
        <v>43970</v>
      </c>
      <c r="M3940" s="8">
        <v>43970</v>
      </c>
    </row>
    <row r="3941" spans="1:13" x14ac:dyDescent="0.25">
      <c r="A3941">
        <v>0</v>
      </c>
      <c r="B3941" s="40">
        <f t="shared" si="156"/>
        <v>44228</v>
      </c>
      <c r="C3941">
        <v>2</v>
      </c>
      <c r="D3941">
        <f t="shared" si="157"/>
        <v>2021</v>
      </c>
      <c r="E3941" t="s">
        <v>475</v>
      </c>
      <c r="F3941" t="s">
        <v>119</v>
      </c>
      <c r="G3941" t="s">
        <v>37</v>
      </c>
      <c r="H3941" t="s">
        <v>423</v>
      </c>
      <c r="I3941">
        <v>314</v>
      </c>
      <c r="J3941">
        <v>93</v>
      </c>
      <c r="K3941">
        <v>407</v>
      </c>
      <c r="L3941" s="8">
        <v>55179</v>
      </c>
      <c r="M3941" s="8">
        <v>55586</v>
      </c>
    </row>
    <row r="3942" spans="1:13" x14ac:dyDescent="0.25">
      <c r="A3942">
        <v>0</v>
      </c>
      <c r="B3942" s="40">
        <f t="shared" si="156"/>
        <v>44228</v>
      </c>
      <c r="C3942">
        <v>2</v>
      </c>
      <c r="D3942">
        <f t="shared" si="157"/>
        <v>2021</v>
      </c>
      <c r="E3942" t="s">
        <v>475</v>
      </c>
      <c r="F3942" t="s">
        <v>119</v>
      </c>
      <c r="G3942" t="s">
        <v>37</v>
      </c>
      <c r="H3942" t="s">
        <v>424</v>
      </c>
      <c r="I3942">
        <v>0</v>
      </c>
      <c r="J3942">
        <v>0</v>
      </c>
      <c r="K3942">
        <v>0</v>
      </c>
      <c r="L3942" s="8">
        <v>23188</v>
      </c>
      <c r="M3942" s="8">
        <v>23188</v>
      </c>
    </row>
    <row r="3943" spans="1:13" x14ac:dyDescent="0.25">
      <c r="A3943">
        <v>0</v>
      </c>
      <c r="B3943" s="40">
        <f t="shared" si="156"/>
        <v>44228</v>
      </c>
      <c r="C3943">
        <v>2</v>
      </c>
      <c r="D3943">
        <f t="shared" si="157"/>
        <v>2021</v>
      </c>
      <c r="E3943" t="s">
        <v>475</v>
      </c>
      <c r="F3943" t="s">
        <v>334</v>
      </c>
      <c r="G3943" t="s">
        <v>37</v>
      </c>
      <c r="H3943" t="s">
        <v>423</v>
      </c>
      <c r="I3943">
        <v>304</v>
      </c>
      <c r="J3943">
        <v>195</v>
      </c>
      <c r="K3943">
        <v>499</v>
      </c>
      <c r="L3943" s="8">
        <v>50787</v>
      </c>
      <c r="M3943" s="8">
        <v>51286</v>
      </c>
    </row>
    <row r="3944" spans="1:13" x14ac:dyDescent="0.25">
      <c r="A3944">
        <v>0</v>
      </c>
      <c r="B3944" s="40">
        <f t="shared" si="156"/>
        <v>44228</v>
      </c>
      <c r="C3944">
        <v>2</v>
      </c>
      <c r="D3944">
        <f t="shared" si="157"/>
        <v>2021</v>
      </c>
      <c r="E3944" t="s">
        <v>475</v>
      </c>
      <c r="F3944" t="s">
        <v>334</v>
      </c>
      <c r="G3944" t="s">
        <v>37</v>
      </c>
      <c r="H3944" t="s">
        <v>424</v>
      </c>
      <c r="I3944">
        <v>1</v>
      </c>
      <c r="J3944">
        <v>0</v>
      </c>
      <c r="K3944">
        <v>1</v>
      </c>
      <c r="L3944" s="8">
        <v>22242</v>
      </c>
      <c r="M3944" s="8">
        <v>22243</v>
      </c>
    </row>
    <row r="3945" spans="1:13" x14ac:dyDescent="0.25">
      <c r="A3945">
        <v>0</v>
      </c>
      <c r="B3945" s="40">
        <f t="shared" si="156"/>
        <v>44228</v>
      </c>
      <c r="C3945">
        <v>2</v>
      </c>
      <c r="D3945">
        <f t="shared" si="157"/>
        <v>2021</v>
      </c>
      <c r="E3945" t="s">
        <v>475</v>
      </c>
      <c r="F3945" t="s">
        <v>335</v>
      </c>
      <c r="G3945" t="s">
        <v>37</v>
      </c>
      <c r="H3945" t="s">
        <v>423</v>
      </c>
      <c r="I3945" s="8">
        <v>2648</v>
      </c>
      <c r="J3945" s="8">
        <v>1247</v>
      </c>
      <c r="K3945" s="8">
        <v>3895</v>
      </c>
      <c r="L3945" s="8">
        <v>322188</v>
      </c>
      <c r="M3945" s="8">
        <v>326083</v>
      </c>
    </row>
    <row r="3946" spans="1:13" x14ac:dyDescent="0.25">
      <c r="A3946">
        <v>0</v>
      </c>
      <c r="B3946" s="40">
        <f t="shared" si="156"/>
        <v>44228</v>
      </c>
      <c r="C3946">
        <v>2</v>
      </c>
      <c r="D3946">
        <f t="shared" si="157"/>
        <v>2021</v>
      </c>
      <c r="E3946" t="s">
        <v>475</v>
      </c>
      <c r="F3946" t="s">
        <v>335</v>
      </c>
      <c r="G3946" t="s">
        <v>37</v>
      </c>
      <c r="H3946" t="s">
        <v>424</v>
      </c>
      <c r="I3946">
        <v>3</v>
      </c>
      <c r="J3946">
        <v>0</v>
      </c>
      <c r="K3946">
        <v>3</v>
      </c>
      <c r="L3946" s="8">
        <v>84445</v>
      </c>
      <c r="M3946" s="8">
        <v>84448</v>
      </c>
    </row>
    <row r="3947" spans="1:13" x14ac:dyDescent="0.25">
      <c r="A3947">
        <v>0</v>
      </c>
      <c r="B3947" s="40">
        <f t="shared" si="156"/>
        <v>44228</v>
      </c>
      <c r="C3947">
        <v>2</v>
      </c>
      <c r="D3947">
        <f t="shared" si="157"/>
        <v>2021</v>
      </c>
      <c r="E3947" t="s">
        <v>475</v>
      </c>
      <c r="F3947" t="s">
        <v>44</v>
      </c>
      <c r="G3947" t="s">
        <v>37</v>
      </c>
      <c r="H3947" t="s">
        <v>423</v>
      </c>
      <c r="I3947">
        <v>6</v>
      </c>
      <c r="J3947">
        <v>3</v>
      </c>
      <c r="K3947">
        <v>9</v>
      </c>
      <c r="L3947" s="8">
        <v>2481</v>
      </c>
      <c r="M3947" s="8">
        <v>2490</v>
      </c>
    </row>
    <row r="3948" spans="1:13" x14ac:dyDescent="0.25">
      <c r="A3948">
        <v>0</v>
      </c>
      <c r="B3948" s="40">
        <f t="shared" si="156"/>
        <v>44228</v>
      </c>
      <c r="C3948">
        <v>2</v>
      </c>
      <c r="D3948">
        <f t="shared" si="157"/>
        <v>2021</v>
      </c>
      <c r="E3948" t="s">
        <v>475</v>
      </c>
      <c r="F3948" t="s">
        <v>44</v>
      </c>
      <c r="G3948" t="s">
        <v>37</v>
      </c>
      <c r="H3948" t="s">
        <v>424</v>
      </c>
      <c r="I3948">
        <v>1</v>
      </c>
      <c r="J3948">
        <v>0</v>
      </c>
      <c r="K3948">
        <v>1</v>
      </c>
      <c r="L3948" s="8">
        <v>1577</v>
      </c>
      <c r="M3948" s="8">
        <v>1578</v>
      </c>
    </row>
    <row r="3949" spans="1:13" x14ac:dyDescent="0.25">
      <c r="A3949">
        <v>0</v>
      </c>
      <c r="B3949" s="40">
        <f t="shared" si="156"/>
        <v>44228</v>
      </c>
      <c r="C3949">
        <v>2</v>
      </c>
      <c r="D3949">
        <f t="shared" si="157"/>
        <v>2021</v>
      </c>
      <c r="E3949" t="s">
        <v>475</v>
      </c>
      <c r="F3949" t="s">
        <v>336</v>
      </c>
      <c r="G3949" t="s">
        <v>37</v>
      </c>
      <c r="H3949" t="s">
        <v>423</v>
      </c>
      <c r="I3949">
        <v>212</v>
      </c>
      <c r="J3949">
        <v>136</v>
      </c>
      <c r="K3949">
        <v>348</v>
      </c>
      <c r="L3949" s="8">
        <v>72773</v>
      </c>
      <c r="M3949" s="8">
        <v>73121</v>
      </c>
    </row>
    <row r="3950" spans="1:13" x14ac:dyDescent="0.25">
      <c r="A3950">
        <v>0</v>
      </c>
      <c r="B3950" s="40">
        <f t="shared" si="156"/>
        <v>44228</v>
      </c>
      <c r="C3950">
        <v>2</v>
      </c>
      <c r="D3950">
        <f t="shared" si="157"/>
        <v>2021</v>
      </c>
      <c r="E3950" t="s">
        <v>475</v>
      </c>
      <c r="F3950" t="s">
        <v>336</v>
      </c>
      <c r="G3950" t="s">
        <v>37</v>
      </c>
      <c r="H3950" t="s">
        <v>424</v>
      </c>
      <c r="I3950">
        <v>0</v>
      </c>
      <c r="J3950">
        <v>0</v>
      </c>
      <c r="K3950">
        <v>0</v>
      </c>
      <c r="L3950" s="8">
        <v>29413</v>
      </c>
      <c r="M3950" s="8">
        <v>29413</v>
      </c>
    </row>
    <row r="3951" spans="1:13" x14ac:dyDescent="0.25">
      <c r="A3951">
        <v>0</v>
      </c>
      <c r="B3951" s="40">
        <f t="shared" si="156"/>
        <v>44228</v>
      </c>
      <c r="C3951">
        <v>2</v>
      </c>
      <c r="D3951">
        <f t="shared" si="157"/>
        <v>2021</v>
      </c>
      <c r="E3951" t="s">
        <v>475</v>
      </c>
      <c r="F3951" t="s">
        <v>125</v>
      </c>
      <c r="G3951" t="s">
        <v>37</v>
      </c>
      <c r="H3951" t="s">
        <v>423</v>
      </c>
      <c r="I3951">
        <v>87</v>
      </c>
      <c r="J3951">
        <v>46</v>
      </c>
      <c r="K3951">
        <v>133</v>
      </c>
      <c r="L3951" s="8">
        <v>28658</v>
      </c>
      <c r="M3951" s="8">
        <v>28791</v>
      </c>
    </row>
    <row r="3952" spans="1:13" x14ac:dyDescent="0.25">
      <c r="A3952">
        <v>0</v>
      </c>
      <c r="B3952" s="40">
        <f t="shared" si="156"/>
        <v>44228</v>
      </c>
      <c r="C3952">
        <v>2</v>
      </c>
      <c r="D3952">
        <f t="shared" si="157"/>
        <v>2021</v>
      </c>
      <c r="E3952" t="s">
        <v>475</v>
      </c>
      <c r="F3952" t="s">
        <v>125</v>
      </c>
      <c r="G3952" t="s">
        <v>37</v>
      </c>
      <c r="H3952" t="s">
        <v>424</v>
      </c>
      <c r="I3952">
        <v>1</v>
      </c>
      <c r="J3952">
        <v>0</v>
      </c>
      <c r="K3952">
        <v>1</v>
      </c>
      <c r="L3952" s="8">
        <v>12712</v>
      </c>
      <c r="M3952" s="8">
        <v>12713</v>
      </c>
    </row>
    <row r="3953" spans="1:13" x14ac:dyDescent="0.25">
      <c r="A3953">
        <v>1</v>
      </c>
      <c r="B3953" s="40">
        <f t="shared" si="156"/>
        <v>44228</v>
      </c>
      <c r="C3953">
        <v>2</v>
      </c>
      <c r="D3953">
        <f t="shared" si="157"/>
        <v>2021</v>
      </c>
      <c r="E3953" t="s">
        <v>475</v>
      </c>
      <c r="F3953" t="s">
        <v>337</v>
      </c>
      <c r="G3953" t="s">
        <v>37</v>
      </c>
      <c r="H3953" t="s">
        <v>423</v>
      </c>
      <c r="I3953">
        <v>10</v>
      </c>
      <c r="J3953">
        <v>3</v>
      </c>
      <c r="K3953">
        <v>13</v>
      </c>
      <c r="L3953" s="8">
        <v>4429</v>
      </c>
      <c r="M3953" s="8">
        <v>4442</v>
      </c>
    </row>
    <row r="3954" spans="1:13" x14ac:dyDescent="0.25">
      <c r="A3954">
        <v>1</v>
      </c>
      <c r="B3954" s="40">
        <f t="shared" si="156"/>
        <v>44228</v>
      </c>
      <c r="C3954">
        <v>2</v>
      </c>
      <c r="D3954">
        <f t="shared" si="157"/>
        <v>2021</v>
      </c>
      <c r="E3954" t="s">
        <v>475</v>
      </c>
      <c r="F3954" t="s">
        <v>337</v>
      </c>
      <c r="G3954" t="s">
        <v>37</v>
      </c>
      <c r="H3954" t="s">
        <v>424</v>
      </c>
      <c r="I3954">
        <v>0</v>
      </c>
      <c r="J3954">
        <v>0</v>
      </c>
      <c r="K3954">
        <v>0</v>
      </c>
      <c r="L3954" s="8">
        <v>3685</v>
      </c>
      <c r="M3954" s="8">
        <v>3685</v>
      </c>
    </row>
    <row r="3955" spans="1:13" x14ac:dyDescent="0.25">
      <c r="A3955">
        <v>0</v>
      </c>
      <c r="B3955" s="40">
        <f t="shared" si="156"/>
        <v>44228</v>
      </c>
      <c r="C3955">
        <v>2</v>
      </c>
      <c r="D3955">
        <f t="shared" si="157"/>
        <v>2021</v>
      </c>
      <c r="E3955" t="s">
        <v>475</v>
      </c>
      <c r="F3955" t="s">
        <v>105</v>
      </c>
      <c r="G3955" t="s">
        <v>37</v>
      </c>
      <c r="H3955" t="s">
        <v>423</v>
      </c>
      <c r="I3955">
        <v>105</v>
      </c>
      <c r="J3955">
        <v>88</v>
      </c>
      <c r="K3955">
        <v>193</v>
      </c>
      <c r="L3955" s="8">
        <v>62277</v>
      </c>
      <c r="M3955" s="8">
        <v>62470</v>
      </c>
    </row>
    <row r="3956" spans="1:13" x14ac:dyDescent="0.25">
      <c r="A3956">
        <v>0</v>
      </c>
      <c r="B3956" s="40">
        <f t="shared" si="156"/>
        <v>44228</v>
      </c>
      <c r="C3956">
        <v>2</v>
      </c>
      <c r="D3956">
        <f t="shared" si="157"/>
        <v>2021</v>
      </c>
      <c r="E3956" t="s">
        <v>475</v>
      </c>
      <c r="F3956" t="s">
        <v>105</v>
      </c>
      <c r="G3956" t="s">
        <v>37</v>
      </c>
      <c r="H3956" t="s">
        <v>424</v>
      </c>
      <c r="I3956">
        <v>0</v>
      </c>
      <c r="J3956">
        <v>0</v>
      </c>
      <c r="K3956">
        <v>0</v>
      </c>
      <c r="L3956" s="8">
        <v>20785</v>
      </c>
      <c r="M3956" s="8">
        <v>20785</v>
      </c>
    </row>
    <row r="3957" spans="1:13" x14ac:dyDescent="0.25">
      <c r="A3957">
        <v>0</v>
      </c>
      <c r="B3957" s="40">
        <f t="shared" si="156"/>
        <v>44228</v>
      </c>
      <c r="C3957">
        <v>2</v>
      </c>
      <c r="D3957">
        <f t="shared" si="157"/>
        <v>2021</v>
      </c>
      <c r="E3957" t="s">
        <v>475</v>
      </c>
      <c r="F3957" t="s">
        <v>338</v>
      </c>
      <c r="G3957" t="s">
        <v>37</v>
      </c>
      <c r="H3957" t="s">
        <v>423</v>
      </c>
      <c r="I3957">
        <v>0</v>
      </c>
      <c r="J3957">
        <v>2</v>
      </c>
      <c r="K3957">
        <v>2</v>
      </c>
      <c r="L3957" s="8">
        <v>1372</v>
      </c>
      <c r="M3957" s="8">
        <v>1374</v>
      </c>
    </row>
    <row r="3958" spans="1:13" x14ac:dyDescent="0.25">
      <c r="A3958">
        <v>0</v>
      </c>
      <c r="B3958" s="40">
        <f t="shared" si="156"/>
        <v>44228</v>
      </c>
      <c r="C3958">
        <v>2</v>
      </c>
      <c r="D3958">
        <f t="shared" si="157"/>
        <v>2021</v>
      </c>
      <c r="E3958" t="s">
        <v>475</v>
      </c>
      <c r="F3958" t="s">
        <v>338</v>
      </c>
      <c r="G3958" t="s">
        <v>37</v>
      </c>
      <c r="H3958" t="s">
        <v>424</v>
      </c>
      <c r="I3958">
        <v>0</v>
      </c>
      <c r="J3958">
        <v>0</v>
      </c>
      <c r="K3958">
        <v>0</v>
      </c>
      <c r="L3958" s="8">
        <v>1011</v>
      </c>
      <c r="M3958" s="8">
        <v>1011</v>
      </c>
    </row>
    <row r="3959" spans="1:13" x14ac:dyDescent="0.25">
      <c r="A3959">
        <v>0</v>
      </c>
      <c r="B3959" s="40">
        <f t="shared" si="156"/>
        <v>44228</v>
      </c>
      <c r="C3959">
        <v>2</v>
      </c>
      <c r="D3959">
        <f t="shared" si="157"/>
        <v>2021</v>
      </c>
      <c r="E3959" t="s">
        <v>475</v>
      </c>
      <c r="F3959" t="s">
        <v>339</v>
      </c>
      <c r="G3959" t="s">
        <v>37</v>
      </c>
      <c r="H3959" t="s">
        <v>423</v>
      </c>
      <c r="I3959">
        <v>97</v>
      </c>
      <c r="J3959">
        <v>92</v>
      </c>
      <c r="K3959">
        <v>189</v>
      </c>
      <c r="L3959" s="8">
        <v>67130</v>
      </c>
      <c r="M3959" s="8">
        <v>67319</v>
      </c>
    </row>
    <row r="3960" spans="1:13" x14ac:dyDescent="0.25">
      <c r="A3960">
        <v>0</v>
      </c>
      <c r="B3960" s="40">
        <f t="shared" si="156"/>
        <v>44228</v>
      </c>
      <c r="C3960">
        <v>2</v>
      </c>
      <c r="D3960">
        <f t="shared" si="157"/>
        <v>2021</v>
      </c>
      <c r="E3960" t="s">
        <v>475</v>
      </c>
      <c r="F3960" t="s">
        <v>339</v>
      </c>
      <c r="G3960" t="s">
        <v>37</v>
      </c>
      <c r="H3960" t="s">
        <v>424</v>
      </c>
      <c r="I3960">
        <v>0</v>
      </c>
      <c r="J3960">
        <v>0</v>
      </c>
      <c r="K3960">
        <v>0</v>
      </c>
      <c r="L3960" s="8">
        <v>28102</v>
      </c>
      <c r="M3960" s="8">
        <v>28102</v>
      </c>
    </row>
    <row r="3961" spans="1:13" x14ac:dyDescent="0.25">
      <c r="A3961">
        <v>0</v>
      </c>
      <c r="B3961" s="40">
        <f t="shared" si="156"/>
        <v>44228</v>
      </c>
      <c r="C3961">
        <v>2</v>
      </c>
      <c r="D3961">
        <f t="shared" si="157"/>
        <v>2021</v>
      </c>
      <c r="E3961" t="s">
        <v>475</v>
      </c>
      <c r="F3961" t="s">
        <v>425</v>
      </c>
      <c r="G3961" t="s">
        <v>37</v>
      </c>
      <c r="H3961" t="s">
        <v>423</v>
      </c>
      <c r="I3961">
        <v>166</v>
      </c>
      <c r="J3961">
        <v>133</v>
      </c>
      <c r="K3961">
        <v>299</v>
      </c>
      <c r="L3961" s="8">
        <v>49476</v>
      </c>
      <c r="M3961" s="8">
        <v>49775</v>
      </c>
    </row>
    <row r="3962" spans="1:13" x14ac:dyDescent="0.25">
      <c r="A3962">
        <v>0</v>
      </c>
      <c r="B3962" s="40">
        <f t="shared" si="156"/>
        <v>44228</v>
      </c>
      <c r="C3962">
        <v>2</v>
      </c>
      <c r="D3962">
        <f t="shared" si="157"/>
        <v>2021</v>
      </c>
      <c r="E3962" t="s">
        <v>475</v>
      </c>
      <c r="F3962" t="s">
        <v>425</v>
      </c>
      <c r="G3962" t="s">
        <v>37</v>
      </c>
      <c r="H3962" t="s">
        <v>424</v>
      </c>
      <c r="I3962">
        <v>1</v>
      </c>
      <c r="J3962">
        <v>0</v>
      </c>
      <c r="K3962">
        <v>1</v>
      </c>
      <c r="L3962" s="8">
        <v>21427</v>
      </c>
      <c r="M3962" s="8">
        <v>21428</v>
      </c>
    </row>
    <row r="3963" spans="1:13" x14ac:dyDescent="0.25">
      <c r="A3963">
        <v>0</v>
      </c>
      <c r="B3963" s="40">
        <f t="shared" si="156"/>
        <v>44228</v>
      </c>
      <c r="C3963">
        <v>2</v>
      </c>
      <c r="D3963">
        <f t="shared" si="157"/>
        <v>2021</v>
      </c>
      <c r="E3963" t="s">
        <v>475</v>
      </c>
      <c r="F3963" t="s">
        <v>341</v>
      </c>
      <c r="G3963" t="s">
        <v>37</v>
      </c>
      <c r="H3963" t="s">
        <v>423</v>
      </c>
      <c r="I3963">
        <v>575</v>
      </c>
      <c r="J3963">
        <v>305</v>
      </c>
      <c r="K3963">
        <v>880</v>
      </c>
      <c r="L3963" s="8">
        <v>64451</v>
      </c>
      <c r="M3963" s="8">
        <v>65331</v>
      </c>
    </row>
    <row r="3964" spans="1:13" x14ac:dyDescent="0.25">
      <c r="A3964">
        <v>0</v>
      </c>
      <c r="B3964" s="40">
        <f t="shared" si="156"/>
        <v>44228</v>
      </c>
      <c r="C3964">
        <v>2</v>
      </c>
      <c r="D3964">
        <f t="shared" si="157"/>
        <v>2021</v>
      </c>
      <c r="E3964" t="s">
        <v>475</v>
      </c>
      <c r="F3964" t="s">
        <v>341</v>
      </c>
      <c r="G3964" t="s">
        <v>37</v>
      </c>
      <c r="H3964" t="s">
        <v>424</v>
      </c>
      <c r="I3964">
        <v>0</v>
      </c>
      <c r="J3964">
        <v>0</v>
      </c>
      <c r="K3964">
        <v>0</v>
      </c>
      <c r="L3964" s="8">
        <v>21924</v>
      </c>
      <c r="M3964" s="8">
        <v>21924</v>
      </c>
    </row>
    <row r="3965" spans="1:13" x14ac:dyDescent="0.25">
      <c r="A3965">
        <v>0</v>
      </c>
      <c r="B3965" s="40">
        <f t="shared" si="156"/>
        <v>44228</v>
      </c>
      <c r="C3965">
        <v>2</v>
      </c>
      <c r="D3965">
        <f t="shared" si="157"/>
        <v>2021</v>
      </c>
      <c r="E3965" t="s">
        <v>475</v>
      </c>
      <c r="F3965" t="s">
        <v>126</v>
      </c>
      <c r="G3965" t="s">
        <v>37</v>
      </c>
      <c r="H3965" t="s">
        <v>423</v>
      </c>
      <c r="I3965">
        <v>310</v>
      </c>
      <c r="J3965">
        <v>176</v>
      </c>
      <c r="K3965">
        <v>486</v>
      </c>
      <c r="L3965" s="8">
        <v>25137</v>
      </c>
      <c r="M3965" s="8">
        <v>25623</v>
      </c>
    </row>
    <row r="3966" spans="1:13" x14ac:dyDescent="0.25">
      <c r="A3966">
        <v>0</v>
      </c>
      <c r="B3966" s="40">
        <f t="shared" si="156"/>
        <v>44228</v>
      </c>
      <c r="C3966">
        <v>2</v>
      </c>
      <c r="D3966">
        <f t="shared" si="157"/>
        <v>2021</v>
      </c>
      <c r="E3966" t="s">
        <v>475</v>
      </c>
      <c r="F3966" t="s">
        <v>126</v>
      </c>
      <c r="G3966" t="s">
        <v>37</v>
      </c>
      <c r="H3966" t="s">
        <v>424</v>
      </c>
      <c r="I3966">
        <v>0</v>
      </c>
      <c r="J3966">
        <v>0</v>
      </c>
      <c r="K3966">
        <v>0</v>
      </c>
      <c r="L3966" s="8">
        <v>9679</v>
      </c>
      <c r="M3966" s="8">
        <v>9679</v>
      </c>
    </row>
    <row r="3967" spans="1:13" x14ac:dyDescent="0.25">
      <c r="A3967">
        <v>0</v>
      </c>
      <c r="B3967" s="40">
        <f t="shared" si="156"/>
        <v>44228</v>
      </c>
      <c r="C3967">
        <v>2</v>
      </c>
      <c r="D3967">
        <f t="shared" si="157"/>
        <v>2021</v>
      </c>
      <c r="E3967" t="s">
        <v>475</v>
      </c>
      <c r="F3967" t="s">
        <v>342</v>
      </c>
      <c r="G3967" t="s">
        <v>37</v>
      </c>
      <c r="H3967" t="s">
        <v>423</v>
      </c>
      <c r="I3967" s="8">
        <v>28866</v>
      </c>
      <c r="J3967" s="8">
        <v>8445</v>
      </c>
      <c r="K3967" s="8">
        <v>37311</v>
      </c>
      <c r="L3967" s="8">
        <v>1375667</v>
      </c>
      <c r="M3967" s="8">
        <v>1412978</v>
      </c>
    </row>
    <row r="3968" spans="1:13" x14ac:dyDescent="0.25">
      <c r="A3968">
        <v>0</v>
      </c>
      <c r="B3968" s="40">
        <f t="shared" si="156"/>
        <v>44228</v>
      </c>
      <c r="C3968">
        <v>2</v>
      </c>
      <c r="D3968">
        <f t="shared" si="157"/>
        <v>2021</v>
      </c>
      <c r="E3968" t="s">
        <v>475</v>
      </c>
      <c r="F3968" t="s">
        <v>342</v>
      </c>
      <c r="G3968" t="s">
        <v>37</v>
      </c>
      <c r="H3968" t="s">
        <v>424</v>
      </c>
      <c r="I3968">
        <v>12</v>
      </c>
      <c r="J3968">
        <v>1</v>
      </c>
      <c r="K3968">
        <v>13</v>
      </c>
      <c r="L3968" s="8">
        <v>185740</v>
      </c>
      <c r="M3968" s="8">
        <v>185753</v>
      </c>
    </row>
    <row r="3969" spans="1:13" x14ac:dyDescent="0.25">
      <c r="A3969">
        <v>0</v>
      </c>
      <c r="B3969" s="40">
        <f t="shared" si="156"/>
        <v>44228</v>
      </c>
      <c r="C3969">
        <v>2</v>
      </c>
      <c r="D3969">
        <f t="shared" si="157"/>
        <v>2021</v>
      </c>
      <c r="E3969" t="s">
        <v>475</v>
      </c>
      <c r="F3969" t="s">
        <v>343</v>
      </c>
      <c r="G3969" t="s">
        <v>37</v>
      </c>
      <c r="H3969" t="s">
        <v>423</v>
      </c>
      <c r="I3969" s="8">
        <v>1746</v>
      </c>
      <c r="J3969">
        <v>785</v>
      </c>
      <c r="K3969" s="8">
        <v>2531</v>
      </c>
      <c r="L3969" s="8">
        <v>182862</v>
      </c>
      <c r="M3969" s="8">
        <v>185393</v>
      </c>
    </row>
    <row r="3970" spans="1:13" x14ac:dyDescent="0.25">
      <c r="A3970">
        <v>0</v>
      </c>
      <c r="B3970" s="40">
        <f t="shared" si="156"/>
        <v>44228</v>
      </c>
      <c r="C3970">
        <v>2</v>
      </c>
      <c r="D3970">
        <f t="shared" si="157"/>
        <v>2021</v>
      </c>
      <c r="E3970" t="s">
        <v>475</v>
      </c>
      <c r="F3970" t="s">
        <v>343</v>
      </c>
      <c r="G3970" t="s">
        <v>37</v>
      </c>
      <c r="H3970" t="s">
        <v>424</v>
      </c>
      <c r="I3970">
        <v>1</v>
      </c>
      <c r="J3970">
        <v>0</v>
      </c>
      <c r="K3970">
        <v>1</v>
      </c>
      <c r="L3970" s="8">
        <v>55181</v>
      </c>
      <c r="M3970" s="8">
        <v>55182</v>
      </c>
    </row>
    <row r="3971" spans="1:13" x14ac:dyDescent="0.25">
      <c r="A3971">
        <v>0</v>
      </c>
      <c r="B3971" s="40">
        <f t="shared" si="156"/>
        <v>44228</v>
      </c>
      <c r="C3971">
        <v>2</v>
      </c>
      <c r="D3971">
        <f t="shared" si="157"/>
        <v>2021</v>
      </c>
      <c r="E3971" t="s">
        <v>475</v>
      </c>
      <c r="F3971" t="s">
        <v>344</v>
      </c>
      <c r="G3971" t="s">
        <v>37</v>
      </c>
      <c r="H3971" t="s">
        <v>423</v>
      </c>
      <c r="I3971">
        <v>156</v>
      </c>
      <c r="J3971">
        <v>59</v>
      </c>
      <c r="K3971">
        <v>215</v>
      </c>
      <c r="L3971" s="8">
        <v>30363</v>
      </c>
      <c r="M3971" s="8">
        <v>30578</v>
      </c>
    </row>
    <row r="3972" spans="1:13" x14ac:dyDescent="0.25">
      <c r="A3972">
        <v>0</v>
      </c>
      <c r="B3972" s="40">
        <f t="shared" si="156"/>
        <v>44228</v>
      </c>
      <c r="C3972">
        <v>2</v>
      </c>
      <c r="D3972">
        <f t="shared" si="157"/>
        <v>2021</v>
      </c>
      <c r="E3972" t="s">
        <v>475</v>
      </c>
      <c r="F3972" t="s">
        <v>344</v>
      </c>
      <c r="G3972" t="s">
        <v>37</v>
      </c>
      <c r="H3972" t="s">
        <v>424</v>
      </c>
      <c r="I3972">
        <v>0</v>
      </c>
      <c r="J3972">
        <v>0</v>
      </c>
      <c r="K3972">
        <v>0</v>
      </c>
      <c r="L3972" s="8">
        <v>15033</v>
      </c>
      <c r="M3972" s="8">
        <v>15033</v>
      </c>
    </row>
    <row r="3973" spans="1:13" x14ac:dyDescent="0.25">
      <c r="A3973">
        <v>0</v>
      </c>
      <c r="B3973" s="40">
        <f t="shared" si="156"/>
        <v>44228</v>
      </c>
      <c r="C3973">
        <v>2</v>
      </c>
      <c r="D3973">
        <f t="shared" si="157"/>
        <v>2021</v>
      </c>
      <c r="E3973" t="s">
        <v>475</v>
      </c>
      <c r="F3973" t="s">
        <v>345</v>
      </c>
      <c r="G3973" t="s">
        <v>37</v>
      </c>
      <c r="H3973" t="s">
        <v>423</v>
      </c>
      <c r="I3973">
        <v>68</v>
      </c>
      <c r="J3973">
        <v>45</v>
      </c>
      <c r="K3973">
        <v>113</v>
      </c>
      <c r="L3973" s="8">
        <v>15218</v>
      </c>
      <c r="M3973" s="8">
        <v>15331</v>
      </c>
    </row>
    <row r="3974" spans="1:13" x14ac:dyDescent="0.25">
      <c r="A3974">
        <v>0</v>
      </c>
      <c r="B3974" s="40">
        <f t="shared" si="156"/>
        <v>44228</v>
      </c>
      <c r="C3974">
        <v>2</v>
      </c>
      <c r="D3974">
        <f t="shared" si="157"/>
        <v>2021</v>
      </c>
      <c r="E3974" t="s">
        <v>475</v>
      </c>
      <c r="F3974" t="s">
        <v>345</v>
      </c>
      <c r="G3974" t="s">
        <v>37</v>
      </c>
      <c r="H3974" t="s">
        <v>424</v>
      </c>
      <c r="I3974">
        <v>0</v>
      </c>
      <c r="J3974">
        <v>0</v>
      </c>
      <c r="K3974">
        <v>0</v>
      </c>
      <c r="L3974" s="8">
        <v>8273</v>
      </c>
      <c r="M3974" s="8">
        <v>8273</v>
      </c>
    </row>
    <row r="3975" spans="1:13" x14ac:dyDescent="0.25">
      <c r="A3975">
        <v>0</v>
      </c>
      <c r="B3975" s="40">
        <f t="shared" si="156"/>
        <v>44228</v>
      </c>
      <c r="C3975">
        <v>2</v>
      </c>
      <c r="D3975">
        <f t="shared" si="157"/>
        <v>2021</v>
      </c>
      <c r="E3975" t="s">
        <v>475</v>
      </c>
      <c r="F3975" t="s">
        <v>346</v>
      </c>
      <c r="G3975" t="s">
        <v>37</v>
      </c>
      <c r="H3975" t="s">
        <v>423</v>
      </c>
      <c r="I3975">
        <v>142</v>
      </c>
      <c r="J3975">
        <v>140</v>
      </c>
      <c r="K3975">
        <v>282</v>
      </c>
      <c r="L3975" s="8">
        <v>59616</v>
      </c>
      <c r="M3975" s="8">
        <v>59898</v>
      </c>
    </row>
    <row r="3976" spans="1:13" x14ac:dyDescent="0.25">
      <c r="A3976">
        <v>0</v>
      </c>
      <c r="B3976" s="40">
        <f t="shared" si="156"/>
        <v>44228</v>
      </c>
      <c r="C3976">
        <v>2</v>
      </c>
      <c r="D3976">
        <f t="shared" si="157"/>
        <v>2021</v>
      </c>
      <c r="E3976" t="s">
        <v>475</v>
      </c>
      <c r="F3976" t="s">
        <v>346</v>
      </c>
      <c r="G3976" t="s">
        <v>37</v>
      </c>
      <c r="H3976" t="s">
        <v>424</v>
      </c>
      <c r="I3976">
        <v>0</v>
      </c>
      <c r="J3976">
        <v>0</v>
      </c>
      <c r="K3976">
        <v>0</v>
      </c>
      <c r="L3976" s="8">
        <v>27064</v>
      </c>
      <c r="M3976" s="8">
        <v>27064</v>
      </c>
    </row>
    <row r="3977" spans="1:13" x14ac:dyDescent="0.25">
      <c r="A3977">
        <v>1</v>
      </c>
      <c r="B3977" s="40">
        <f t="shared" si="156"/>
        <v>44228</v>
      </c>
      <c r="C3977">
        <v>2</v>
      </c>
      <c r="D3977">
        <f t="shared" si="157"/>
        <v>2021</v>
      </c>
      <c r="E3977" t="s">
        <v>475</v>
      </c>
      <c r="F3977" t="s">
        <v>53</v>
      </c>
      <c r="G3977" t="s">
        <v>37</v>
      </c>
      <c r="H3977" t="s">
        <v>423</v>
      </c>
      <c r="I3977">
        <v>9</v>
      </c>
      <c r="J3977">
        <v>12</v>
      </c>
      <c r="K3977">
        <v>21</v>
      </c>
      <c r="L3977" s="8">
        <v>7874</v>
      </c>
      <c r="M3977" s="8">
        <v>7895</v>
      </c>
    </row>
    <row r="3978" spans="1:13" x14ac:dyDescent="0.25">
      <c r="A3978">
        <v>1</v>
      </c>
      <c r="B3978" s="40">
        <f t="shared" si="156"/>
        <v>44228</v>
      </c>
      <c r="C3978">
        <v>2</v>
      </c>
      <c r="D3978">
        <f t="shared" si="157"/>
        <v>2021</v>
      </c>
      <c r="E3978" t="s">
        <v>475</v>
      </c>
      <c r="F3978" t="s">
        <v>53</v>
      </c>
      <c r="G3978" t="s">
        <v>37</v>
      </c>
      <c r="H3978" t="s">
        <v>424</v>
      </c>
      <c r="I3978">
        <v>0</v>
      </c>
      <c r="J3978">
        <v>0</v>
      </c>
      <c r="K3978">
        <v>0</v>
      </c>
      <c r="L3978" s="8">
        <v>4824</v>
      </c>
      <c r="M3978" s="8">
        <v>4824</v>
      </c>
    </row>
    <row r="3979" spans="1:13" x14ac:dyDescent="0.25">
      <c r="A3979">
        <v>0</v>
      </c>
      <c r="B3979" s="40">
        <f t="shared" si="156"/>
        <v>44228</v>
      </c>
      <c r="C3979">
        <v>2</v>
      </c>
      <c r="D3979">
        <f t="shared" si="157"/>
        <v>2021</v>
      </c>
      <c r="E3979" t="s">
        <v>475</v>
      </c>
      <c r="F3979" t="s">
        <v>347</v>
      </c>
      <c r="G3979" t="s">
        <v>37</v>
      </c>
      <c r="H3979" t="s">
        <v>423</v>
      </c>
      <c r="I3979">
        <v>210</v>
      </c>
      <c r="J3979">
        <v>143</v>
      </c>
      <c r="K3979">
        <v>353</v>
      </c>
      <c r="L3979" s="8">
        <v>48505</v>
      </c>
      <c r="M3979" s="8">
        <v>48858</v>
      </c>
    </row>
    <row r="3980" spans="1:13" x14ac:dyDescent="0.25">
      <c r="A3980">
        <v>0</v>
      </c>
      <c r="B3980" s="40">
        <f t="shared" si="156"/>
        <v>44228</v>
      </c>
      <c r="C3980">
        <v>2</v>
      </c>
      <c r="D3980">
        <f t="shared" si="157"/>
        <v>2021</v>
      </c>
      <c r="E3980" t="s">
        <v>475</v>
      </c>
      <c r="F3980" t="s">
        <v>347</v>
      </c>
      <c r="G3980" t="s">
        <v>37</v>
      </c>
      <c r="H3980" t="s">
        <v>424</v>
      </c>
      <c r="I3980">
        <v>0</v>
      </c>
      <c r="J3980">
        <v>0</v>
      </c>
      <c r="K3980">
        <v>0</v>
      </c>
      <c r="L3980" s="8">
        <v>21395</v>
      </c>
      <c r="M3980" s="8">
        <v>21395</v>
      </c>
    </row>
    <row r="3981" spans="1:13" x14ac:dyDescent="0.25">
      <c r="A3981">
        <v>0</v>
      </c>
      <c r="B3981" s="40">
        <f t="shared" si="156"/>
        <v>44228</v>
      </c>
      <c r="C3981">
        <v>2</v>
      </c>
      <c r="D3981">
        <f t="shared" si="157"/>
        <v>2021</v>
      </c>
      <c r="E3981" t="s">
        <v>475</v>
      </c>
      <c r="F3981" t="s">
        <v>348</v>
      </c>
      <c r="G3981" t="s">
        <v>37</v>
      </c>
      <c r="H3981" t="s">
        <v>423</v>
      </c>
      <c r="I3981">
        <v>55</v>
      </c>
      <c r="J3981">
        <v>37</v>
      </c>
      <c r="K3981">
        <v>92</v>
      </c>
      <c r="L3981" s="8">
        <v>26714</v>
      </c>
      <c r="M3981" s="8">
        <v>26806</v>
      </c>
    </row>
    <row r="3982" spans="1:13" x14ac:dyDescent="0.25">
      <c r="A3982">
        <v>0</v>
      </c>
      <c r="B3982" s="40">
        <f t="shared" si="156"/>
        <v>44228</v>
      </c>
      <c r="C3982">
        <v>2</v>
      </c>
      <c r="D3982">
        <f t="shared" si="157"/>
        <v>2021</v>
      </c>
      <c r="E3982" t="s">
        <v>475</v>
      </c>
      <c r="F3982" t="s">
        <v>348</v>
      </c>
      <c r="G3982" t="s">
        <v>37</v>
      </c>
      <c r="H3982" t="s">
        <v>424</v>
      </c>
      <c r="I3982">
        <v>0</v>
      </c>
      <c r="J3982">
        <v>0</v>
      </c>
      <c r="K3982">
        <v>0</v>
      </c>
      <c r="L3982" s="8">
        <v>17035</v>
      </c>
      <c r="M3982" s="8">
        <v>17035</v>
      </c>
    </row>
    <row r="3983" spans="1:13" x14ac:dyDescent="0.25">
      <c r="A3983">
        <v>0</v>
      </c>
      <c r="B3983" s="40">
        <f t="shared" si="156"/>
        <v>44228</v>
      </c>
      <c r="C3983">
        <v>2</v>
      </c>
      <c r="D3983">
        <f t="shared" si="157"/>
        <v>2021</v>
      </c>
      <c r="E3983" t="s">
        <v>475</v>
      </c>
      <c r="F3983" t="s">
        <v>349</v>
      </c>
      <c r="G3983" t="s">
        <v>37</v>
      </c>
      <c r="H3983" t="s">
        <v>423</v>
      </c>
      <c r="I3983">
        <v>47</v>
      </c>
      <c r="J3983">
        <v>43</v>
      </c>
      <c r="K3983">
        <v>90</v>
      </c>
      <c r="L3983" s="8">
        <v>16049</v>
      </c>
      <c r="M3983" s="8">
        <v>16139</v>
      </c>
    </row>
    <row r="3984" spans="1:13" x14ac:dyDescent="0.25">
      <c r="A3984">
        <v>0</v>
      </c>
      <c r="B3984" s="40">
        <f t="shared" si="156"/>
        <v>44228</v>
      </c>
      <c r="C3984">
        <v>2</v>
      </c>
      <c r="D3984">
        <f t="shared" si="157"/>
        <v>2021</v>
      </c>
      <c r="E3984" t="s">
        <v>475</v>
      </c>
      <c r="F3984" t="s">
        <v>349</v>
      </c>
      <c r="G3984" t="s">
        <v>37</v>
      </c>
      <c r="H3984" t="s">
        <v>424</v>
      </c>
      <c r="I3984">
        <v>0</v>
      </c>
      <c r="J3984">
        <v>0</v>
      </c>
      <c r="K3984">
        <v>0</v>
      </c>
      <c r="L3984" s="8">
        <v>7962</v>
      </c>
      <c r="M3984" s="8">
        <v>7962</v>
      </c>
    </row>
    <row r="3985" spans="1:13" x14ac:dyDescent="0.25">
      <c r="A3985">
        <v>0</v>
      </c>
      <c r="B3985" s="40">
        <f t="shared" si="156"/>
        <v>44228</v>
      </c>
      <c r="C3985">
        <v>2</v>
      </c>
      <c r="D3985">
        <f t="shared" si="157"/>
        <v>2021</v>
      </c>
      <c r="E3985" t="s">
        <v>475</v>
      </c>
      <c r="F3985" t="s">
        <v>426</v>
      </c>
      <c r="G3985" t="s">
        <v>37</v>
      </c>
      <c r="H3985" t="s">
        <v>423</v>
      </c>
      <c r="I3985">
        <v>12</v>
      </c>
      <c r="J3985">
        <v>5</v>
      </c>
      <c r="K3985">
        <v>17</v>
      </c>
      <c r="L3985" s="8">
        <v>9440</v>
      </c>
      <c r="M3985" s="8">
        <v>9457</v>
      </c>
    </row>
    <row r="3986" spans="1:13" x14ac:dyDescent="0.25">
      <c r="A3986">
        <v>0</v>
      </c>
      <c r="B3986" s="40">
        <f t="shared" si="156"/>
        <v>44228</v>
      </c>
      <c r="C3986">
        <v>2</v>
      </c>
      <c r="D3986">
        <f t="shared" si="157"/>
        <v>2021</v>
      </c>
      <c r="E3986" t="s">
        <v>475</v>
      </c>
      <c r="F3986" t="s">
        <v>426</v>
      </c>
      <c r="G3986" t="s">
        <v>37</v>
      </c>
      <c r="H3986" t="s">
        <v>424</v>
      </c>
      <c r="I3986">
        <v>1</v>
      </c>
      <c r="J3986">
        <v>0</v>
      </c>
      <c r="K3986">
        <v>1</v>
      </c>
      <c r="L3986" s="8">
        <v>5838</v>
      </c>
      <c r="M3986" s="8">
        <v>5839</v>
      </c>
    </row>
    <row r="3987" spans="1:13" x14ac:dyDescent="0.25">
      <c r="A3987">
        <v>0</v>
      </c>
      <c r="B3987" s="40">
        <f t="shared" si="156"/>
        <v>44228</v>
      </c>
      <c r="C3987">
        <v>2</v>
      </c>
      <c r="D3987">
        <f t="shared" si="157"/>
        <v>2021</v>
      </c>
      <c r="E3987" t="s">
        <v>475</v>
      </c>
      <c r="F3987" t="s">
        <v>350</v>
      </c>
      <c r="G3987" t="s">
        <v>37</v>
      </c>
      <c r="H3987" t="s">
        <v>423</v>
      </c>
      <c r="I3987" s="8">
        <v>3308</v>
      </c>
      <c r="J3987" s="8">
        <v>1893</v>
      </c>
      <c r="K3987" s="8">
        <v>5201</v>
      </c>
      <c r="L3987" s="8">
        <v>564017</v>
      </c>
      <c r="M3987" s="8">
        <v>569218</v>
      </c>
    </row>
    <row r="3988" spans="1:13" x14ac:dyDescent="0.25">
      <c r="A3988">
        <v>0</v>
      </c>
      <c r="B3988" s="40">
        <f t="shared" si="156"/>
        <v>44228</v>
      </c>
      <c r="C3988">
        <v>2</v>
      </c>
      <c r="D3988">
        <f t="shared" si="157"/>
        <v>2021</v>
      </c>
      <c r="E3988" t="s">
        <v>475</v>
      </c>
      <c r="F3988" t="s">
        <v>350</v>
      </c>
      <c r="G3988" t="s">
        <v>37</v>
      </c>
      <c r="H3988" t="s">
        <v>424</v>
      </c>
      <c r="I3988">
        <v>5</v>
      </c>
      <c r="J3988">
        <v>0</v>
      </c>
      <c r="K3988">
        <v>5</v>
      </c>
      <c r="L3988" s="8">
        <v>147130</v>
      </c>
      <c r="M3988" s="8">
        <v>147135</v>
      </c>
    </row>
    <row r="3989" spans="1:13" x14ac:dyDescent="0.25">
      <c r="A3989">
        <v>0</v>
      </c>
      <c r="B3989" s="40">
        <f t="shared" si="156"/>
        <v>44228</v>
      </c>
      <c r="C3989">
        <v>2</v>
      </c>
      <c r="D3989">
        <f t="shared" si="157"/>
        <v>2021</v>
      </c>
      <c r="E3989" t="s">
        <v>475</v>
      </c>
      <c r="F3989" t="s">
        <v>41</v>
      </c>
      <c r="G3989" t="s">
        <v>37</v>
      </c>
      <c r="H3989" t="s">
        <v>423</v>
      </c>
      <c r="I3989">
        <v>394</v>
      </c>
      <c r="J3989">
        <v>110</v>
      </c>
      <c r="K3989">
        <v>504</v>
      </c>
      <c r="L3989" s="8">
        <v>14330</v>
      </c>
      <c r="M3989" s="8">
        <v>14834</v>
      </c>
    </row>
    <row r="3990" spans="1:13" x14ac:dyDescent="0.25">
      <c r="A3990">
        <v>0</v>
      </c>
      <c r="B3990" s="40">
        <f t="shared" si="156"/>
        <v>44228</v>
      </c>
      <c r="C3990">
        <v>2</v>
      </c>
      <c r="D3990">
        <f t="shared" si="157"/>
        <v>2021</v>
      </c>
      <c r="E3990" t="s">
        <v>475</v>
      </c>
      <c r="F3990" t="s">
        <v>41</v>
      </c>
      <c r="G3990" t="s">
        <v>37</v>
      </c>
      <c r="H3990" t="s">
        <v>424</v>
      </c>
      <c r="I3990">
        <v>0</v>
      </c>
      <c r="J3990">
        <v>0</v>
      </c>
      <c r="K3990">
        <v>0</v>
      </c>
      <c r="L3990" s="8">
        <v>5960</v>
      </c>
      <c r="M3990" s="8">
        <v>5960</v>
      </c>
    </row>
    <row r="3991" spans="1:13" x14ac:dyDescent="0.25">
      <c r="A3991">
        <v>0</v>
      </c>
      <c r="B3991" s="40">
        <f t="shared" si="156"/>
        <v>44228</v>
      </c>
      <c r="C3991">
        <v>2</v>
      </c>
      <c r="D3991">
        <f t="shared" si="157"/>
        <v>2021</v>
      </c>
      <c r="E3991" t="s">
        <v>475</v>
      </c>
      <c r="F3991" t="s">
        <v>351</v>
      </c>
      <c r="G3991" t="s">
        <v>37</v>
      </c>
      <c r="H3991" t="s">
        <v>423</v>
      </c>
      <c r="I3991">
        <v>562</v>
      </c>
      <c r="J3991">
        <v>267</v>
      </c>
      <c r="K3991">
        <v>829</v>
      </c>
      <c r="L3991" s="8">
        <v>92577</v>
      </c>
      <c r="M3991" s="8">
        <v>93406</v>
      </c>
    </row>
    <row r="3992" spans="1:13" x14ac:dyDescent="0.25">
      <c r="A3992">
        <v>0</v>
      </c>
      <c r="B3992" s="40">
        <f t="shared" si="156"/>
        <v>44228</v>
      </c>
      <c r="C3992">
        <v>2</v>
      </c>
      <c r="D3992">
        <f t="shared" si="157"/>
        <v>2021</v>
      </c>
      <c r="E3992" t="s">
        <v>475</v>
      </c>
      <c r="F3992" t="s">
        <v>351</v>
      </c>
      <c r="G3992" t="s">
        <v>37</v>
      </c>
      <c r="H3992" t="s">
        <v>424</v>
      </c>
      <c r="I3992">
        <v>1</v>
      </c>
      <c r="J3992">
        <v>0</v>
      </c>
      <c r="K3992">
        <v>1</v>
      </c>
      <c r="L3992" s="8">
        <v>33378</v>
      </c>
      <c r="M3992" s="8">
        <v>33379</v>
      </c>
    </row>
    <row r="3993" spans="1:13" x14ac:dyDescent="0.25">
      <c r="A3993">
        <v>0</v>
      </c>
      <c r="B3993" s="40">
        <f t="shared" si="156"/>
        <v>44228</v>
      </c>
      <c r="C3993">
        <v>2</v>
      </c>
      <c r="D3993">
        <f t="shared" si="157"/>
        <v>2021</v>
      </c>
      <c r="E3993" t="s">
        <v>475</v>
      </c>
      <c r="F3993" t="s">
        <v>352</v>
      </c>
      <c r="G3993" t="s">
        <v>37</v>
      </c>
      <c r="H3993" t="s">
        <v>423</v>
      </c>
      <c r="I3993">
        <v>42</v>
      </c>
      <c r="J3993">
        <v>24</v>
      </c>
      <c r="K3993">
        <v>66</v>
      </c>
      <c r="L3993" s="8">
        <v>8439</v>
      </c>
      <c r="M3993" s="8">
        <v>8505</v>
      </c>
    </row>
    <row r="3994" spans="1:13" x14ac:dyDescent="0.25">
      <c r="A3994">
        <v>0</v>
      </c>
      <c r="B3994" s="40">
        <f t="shared" si="156"/>
        <v>44228</v>
      </c>
      <c r="C3994">
        <v>2</v>
      </c>
      <c r="D3994">
        <f t="shared" si="157"/>
        <v>2021</v>
      </c>
      <c r="E3994" t="s">
        <v>475</v>
      </c>
      <c r="F3994" t="s">
        <v>352</v>
      </c>
      <c r="G3994" t="s">
        <v>37</v>
      </c>
      <c r="H3994" t="s">
        <v>424</v>
      </c>
      <c r="I3994">
        <v>0</v>
      </c>
      <c r="J3994">
        <v>0</v>
      </c>
      <c r="K3994">
        <v>0</v>
      </c>
      <c r="L3994" s="8">
        <v>4106</v>
      </c>
      <c r="M3994" s="8">
        <v>4106</v>
      </c>
    </row>
    <row r="3995" spans="1:13" x14ac:dyDescent="0.25">
      <c r="A3995">
        <v>0</v>
      </c>
      <c r="B3995" s="40">
        <f t="shared" si="156"/>
        <v>44228</v>
      </c>
      <c r="C3995">
        <v>2</v>
      </c>
      <c r="D3995">
        <f t="shared" si="157"/>
        <v>2021</v>
      </c>
      <c r="E3995" t="s">
        <v>475</v>
      </c>
      <c r="F3995" t="s">
        <v>146</v>
      </c>
      <c r="G3995" t="s">
        <v>37</v>
      </c>
      <c r="H3995" t="s">
        <v>423</v>
      </c>
      <c r="I3995" s="8">
        <v>5487</v>
      </c>
      <c r="J3995" s="8">
        <v>1981</v>
      </c>
      <c r="K3995" s="8">
        <v>7468</v>
      </c>
      <c r="L3995" s="8">
        <v>544694</v>
      </c>
      <c r="M3995" s="8">
        <v>552162</v>
      </c>
    </row>
    <row r="3996" spans="1:13" x14ac:dyDescent="0.25">
      <c r="A3996">
        <v>0</v>
      </c>
      <c r="B3996" s="40">
        <f t="shared" ref="B3996:B4059" si="158">DATE(D3996,C3996,1)</f>
        <v>44228</v>
      </c>
      <c r="C3996">
        <v>2</v>
      </c>
      <c r="D3996">
        <f t="shared" ref="D3996:D4059" si="159">VALUE(RIGHT(E3996,4))</f>
        <v>2021</v>
      </c>
      <c r="E3996" t="s">
        <v>475</v>
      </c>
      <c r="F3996" t="s">
        <v>146</v>
      </c>
      <c r="G3996" t="s">
        <v>37</v>
      </c>
      <c r="H3996" t="s">
        <v>424</v>
      </c>
      <c r="I3996">
        <v>5</v>
      </c>
      <c r="J3996">
        <v>0</v>
      </c>
      <c r="K3996">
        <v>5</v>
      </c>
      <c r="L3996" s="8">
        <v>127156</v>
      </c>
      <c r="M3996" s="8">
        <v>127161</v>
      </c>
    </row>
    <row r="3997" spans="1:13" x14ac:dyDescent="0.25">
      <c r="A3997">
        <v>1</v>
      </c>
      <c r="B3997" s="40">
        <f t="shared" si="158"/>
        <v>44228</v>
      </c>
      <c r="C3997">
        <v>2</v>
      </c>
      <c r="D3997">
        <f t="shared" si="159"/>
        <v>2021</v>
      </c>
      <c r="E3997" t="s">
        <v>475</v>
      </c>
      <c r="F3997" t="s">
        <v>42</v>
      </c>
      <c r="G3997" t="s">
        <v>37</v>
      </c>
      <c r="H3997" t="s">
        <v>423</v>
      </c>
      <c r="I3997">
        <v>986</v>
      </c>
      <c r="J3997">
        <v>596</v>
      </c>
      <c r="K3997" s="8">
        <v>1582</v>
      </c>
      <c r="L3997" s="8">
        <v>325184</v>
      </c>
      <c r="M3997" s="8">
        <v>326766</v>
      </c>
    </row>
    <row r="3998" spans="1:13" x14ac:dyDescent="0.25">
      <c r="A3998">
        <v>1</v>
      </c>
      <c r="B3998" s="40">
        <f t="shared" si="158"/>
        <v>44228</v>
      </c>
      <c r="C3998">
        <v>2</v>
      </c>
      <c r="D3998">
        <f t="shared" si="159"/>
        <v>2021</v>
      </c>
      <c r="E3998" t="s">
        <v>475</v>
      </c>
      <c r="F3998" t="s">
        <v>42</v>
      </c>
      <c r="G3998" t="s">
        <v>37</v>
      </c>
      <c r="H3998" t="s">
        <v>424</v>
      </c>
      <c r="I3998">
        <v>3</v>
      </c>
      <c r="J3998">
        <v>0</v>
      </c>
      <c r="K3998">
        <v>3</v>
      </c>
      <c r="L3998" s="8">
        <v>102375</v>
      </c>
      <c r="M3998" s="8">
        <v>102378</v>
      </c>
    </row>
    <row r="3999" spans="1:13" x14ac:dyDescent="0.25">
      <c r="A3999">
        <v>1</v>
      </c>
      <c r="B3999" s="40">
        <f t="shared" si="158"/>
        <v>44228</v>
      </c>
      <c r="C3999">
        <v>2</v>
      </c>
      <c r="D3999">
        <f t="shared" si="159"/>
        <v>2021</v>
      </c>
      <c r="E3999" t="s">
        <v>475</v>
      </c>
      <c r="F3999" t="s">
        <v>353</v>
      </c>
      <c r="G3999" t="s">
        <v>37</v>
      </c>
      <c r="H3999" t="s">
        <v>423</v>
      </c>
      <c r="I3999">
        <v>43</v>
      </c>
      <c r="J3999">
        <v>41</v>
      </c>
      <c r="K3999">
        <v>84</v>
      </c>
      <c r="L3999" s="8">
        <v>30877</v>
      </c>
      <c r="M3999" s="8">
        <v>30961</v>
      </c>
    </row>
    <row r="4000" spans="1:13" x14ac:dyDescent="0.25">
      <c r="A4000">
        <v>1</v>
      </c>
      <c r="B4000" s="40">
        <f t="shared" si="158"/>
        <v>44228</v>
      </c>
      <c r="C4000">
        <v>2</v>
      </c>
      <c r="D4000">
        <f t="shared" si="159"/>
        <v>2021</v>
      </c>
      <c r="E4000" t="s">
        <v>475</v>
      </c>
      <c r="F4000" t="s">
        <v>353</v>
      </c>
      <c r="G4000" t="s">
        <v>37</v>
      </c>
      <c r="H4000" t="s">
        <v>424</v>
      </c>
      <c r="I4000">
        <v>0</v>
      </c>
      <c r="J4000">
        <v>0</v>
      </c>
      <c r="K4000">
        <v>0</v>
      </c>
      <c r="L4000" s="8">
        <v>19117</v>
      </c>
      <c r="M4000" s="8">
        <v>19117</v>
      </c>
    </row>
    <row r="4001" spans="1:13" x14ac:dyDescent="0.25">
      <c r="A4001">
        <v>0</v>
      </c>
      <c r="B4001" s="40">
        <f t="shared" si="158"/>
        <v>44228</v>
      </c>
      <c r="C4001">
        <v>2</v>
      </c>
      <c r="D4001">
        <f t="shared" si="159"/>
        <v>2021</v>
      </c>
      <c r="E4001" t="s">
        <v>475</v>
      </c>
      <c r="F4001" t="s">
        <v>354</v>
      </c>
      <c r="G4001" t="s">
        <v>37</v>
      </c>
      <c r="H4001" t="s">
        <v>423</v>
      </c>
      <c r="I4001" s="8">
        <v>1515</v>
      </c>
      <c r="J4001">
        <v>843</v>
      </c>
      <c r="K4001" s="8">
        <v>2358</v>
      </c>
      <c r="L4001" s="8">
        <v>200920</v>
      </c>
      <c r="M4001" s="8">
        <v>203278</v>
      </c>
    </row>
    <row r="4002" spans="1:13" x14ac:dyDescent="0.25">
      <c r="A4002">
        <v>0</v>
      </c>
      <c r="B4002" s="40">
        <f t="shared" si="158"/>
        <v>44228</v>
      </c>
      <c r="C4002">
        <v>2</v>
      </c>
      <c r="D4002">
        <f t="shared" si="159"/>
        <v>2021</v>
      </c>
      <c r="E4002" t="s">
        <v>475</v>
      </c>
      <c r="F4002" t="s">
        <v>354</v>
      </c>
      <c r="G4002" t="s">
        <v>37</v>
      </c>
      <c r="H4002" t="s">
        <v>424</v>
      </c>
      <c r="I4002">
        <v>3</v>
      </c>
      <c r="J4002">
        <v>0</v>
      </c>
      <c r="K4002">
        <v>3</v>
      </c>
      <c r="L4002" s="8">
        <v>57174</v>
      </c>
      <c r="M4002" s="8">
        <v>57177</v>
      </c>
    </row>
    <row r="4003" spans="1:13" x14ac:dyDescent="0.25">
      <c r="A4003">
        <v>0</v>
      </c>
      <c r="B4003" s="40">
        <f t="shared" si="158"/>
        <v>44228</v>
      </c>
      <c r="C4003">
        <v>2</v>
      </c>
      <c r="D4003">
        <f t="shared" si="159"/>
        <v>2021</v>
      </c>
      <c r="E4003" t="s">
        <v>475</v>
      </c>
      <c r="F4003" t="s">
        <v>355</v>
      </c>
      <c r="G4003" t="s">
        <v>37</v>
      </c>
      <c r="H4003" t="s">
        <v>423</v>
      </c>
      <c r="I4003">
        <v>9</v>
      </c>
      <c r="J4003">
        <v>8</v>
      </c>
      <c r="K4003">
        <v>17</v>
      </c>
      <c r="L4003" s="8">
        <v>3097</v>
      </c>
      <c r="M4003" s="8">
        <v>3114</v>
      </c>
    </row>
    <row r="4004" spans="1:13" x14ac:dyDescent="0.25">
      <c r="A4004">
        <v>0</v>
      </c>
      <c r="B4004" s="40">
        <f t="shared" si="158"/>
        <v>44228</v>
      </c>
      <c r="C4004">
        <v>2</v>
      </c>
      <c r="D4004">
        <f t="shared" si="159"/>
        <v>2021</v>
      </c>
      <c r="E4004" t="s">
        <v>475</v>
      </c>
      <c r="F4004" t="s">
        <v>355</v>
      </c>
      <c r="G4004" t="s">
        <v>37</v>
      </c>
      <c r="H4004" t="s">
        <v>424</v>
      </c>
      <c r="I4004">
        <v>0</v>
      </c>
      <c r="J4004">
        <v>0</v>
      </c>
      <c r="K4004">
        <v>0</v>
      </c>
      <c r="L4004" s="8">
        <v>1814</v>
      </c>
      <c r="M4004" s="8">
        <v>1814</v>
      </c>
    </row>
    <row r="4005" spans="1:13" x14ac:dyDescent="0.25">
      <c r="A4005">
        <v>0</v>
      </c>
      <c r="B4005" s="40">
        <f t="shared" si="158"/>
        <v>44228</v>
      </c>
      <c r="C4005">
        <v>2</v>
      </c>
      <c r="D4005">
        <f t="shared" si="159"/>
        <v>2021</v>
      </c>
      <c r="E4005" t="s">
        <v>475</v>
      </c>
      <c r="F4005" t="s">
        <v>59</v>
      </c>
      <c r="G4005" t="s">
        <v>37</v>
      </c>
      <c r="H4005" t="s">
        <v>423</v>
      </c>
      <c r="I4005">
        <v>112</v>
      </c>
      <c r="J4005">
        <v>70</v>
      </c>
      <c r="K4005">
        <v>182</v>
      </c>
      <c r="L4005" s="8">
        <v>36652</v>
      </c>
      <c r="M4005" s="8">
        <v>36834</v>
      </c>
    </row>
    <row r="4006" spans="1:13" x14ac:dyDescent="0.25">
      <c r="A4006">
        <v>0</v>
      </c>
      <c r="B4006" s="40">
        <f t="shared" si="158"/>
        <v>44228</v>
      </c>
      <c r="C4006">
        <v>2</v>
      </c>
      <c r="D4006">
        <f t="shared" si="159"/>
        <v>2021</v>
      </c>
      <c r="E4006" t="s">
        <v>475</v>
      </c>
      <c r="F4006" t="s">
        <v>59</v>
      </c>
      <c r="G4006" t="s">
        <v>37</v>
      </c>
      <c r="H4006" t="s">
        <v>424</v>
      </c>
      <c r="I4006">
        <v>0</v>
      </c>
      <c r="J4006">
        <v>0</v>
      </c>
      <c r="K4006">
        <v>0</v>
      </c>
      <c r="L4006" s="8">
        <v>14092</v>
      </c>
      <c r="M4006" s="8">
        <v>14092</v>
      </c>
    </row>
    <row r="4007" spans="1:13" x14ac:dyDescent="0.25">
      <c r="A4007">
        <v>0</v>
      </c>
      <c r="B4007" s="40">
        <f t="shared" si="158"/>
        <v>44228</v>
      </c>
      <c r="C4007">
        <v>2</v>
      </c>
      <c r="D4007">
        <f t="shared" si="159"/>
        <v>2021</v>
      </c>
      <c r="E4007" t="s">
        <v>475</v>
      </c>
      <c r="F4007" t="s">
        <v>356</v>
      </c>
      <c r="G4007" t="s">
        <v>37</v>
      </c>
      <c r="H4007" t="s">
        <v>423</v>
      </c>
      <c r="I4007" s="8">
        <v>1344</v>
      </c>
      <c r="J4007">
        <v>588</v>
      </c>
      <c r="K4007" s="8">
        <v>1932</v>
      </c>
      <c r="L4007" s="8">
        <v>151841</v>
      </c>
      <c r="M4007" s="8">
        <v>153773</v>
      </c>
    </row>
    <row r="4008" spans="1:13" x14ac:dyDescent="0.25">
      <c r="A4008">
        <v>0</v>
      </c>
      <c r="B4008" s="40">
        <f t="shared" si="158"/>
        <v>44228</v>
      </c>
      <c r="C4008">
        <v>2</v>
      </c>
      <c r="D4008">
        <f t="shared" si="159"/>
        <v>2021</v>
      </c>
      <c r="E4008" t="s">
        <v>475</v>
      </c>
      <c r="F4008" t="s">
        <v>356</v>
      </c>
      <c r="G4008" t="s">
        <v>37</v>
      </c>
      <c r="H4008" t="s">
        <v>424</v>
      </c>
      <c r="I4008">
        <v>3</v>
      </c>
      <c r="J4008">
        <v>0</v>
      </c>
      <c r="K4008">
        <v>3</v>
      </c>
      <c r="L4008" s="8">
        <v>44202</v>
      </c>
      <c r="M4008" s="8">
        <v>44205</v>
      </c>
    </row>
    <row r="4009" spans="1:13" x14ac:dyDescent="0.25">
      <c r="A4009">
        <v>1</v>
      </c>
      <c r="B4009" s="40">
        <f t="shared" si="158"/>
        <v>44228</v>
      </c>
      <c r="C4009">
        <v>2</v>
      </c>
      <c r="D4009">
        <f t="shared" si="159"/>
        <v>2021</v>
      </c>
      <c r="E4009" t="s">
        <v>475</v>
      </c>
      <c r="F4009" t="s">
        <v>357</v>
      </c>
      <c r="G4009" t="s">
        <v>37</v>
      </c>
      <c r="H4009" t="s">
        <v>423</v>
      </c>
      <c r="I4009">
        <v>58</v>
      </c>
      <c r="J4009">
        <v>48</v>
      </c>
      <c r="K4009">
        <v>106</v>
      </c>
      <c r="L4009" s="8">
        <v>22230</v>
      </c>
      <c r="M4009" s="8">
        <v>22336</v>
      </c>
    </row>
    <row r="4010" spans="1:13" x14ac:dyDescent="0.25">
      <c r="A4010">
        <v>1</v>
      </c>
      <c r="B4010" s="40">
        <f t="shared" si="158"/>
        <v>44228</v>
      </c>
      <c r="C4010">
        <v>2</v>
      </c>
      <c r="D4010">
        <f t="shared" si="159"/>
        <v>2021</v>
      </c>
      <c r="E4010" t="s">
        <v>475</v>
      </c>
      <c r="F4010" t="s">
        <v>357</v>
      </c>
      <c r="G4010" t="s">
        <v>37</v>
      </c>
      <c r="H4010" t="s">
        <v>424</v>
      </c>
      <c r="I4010">
        <v>2</v>
      </c>
      <c r="J4010">
        <v>0</v>
      </c>
      <c r="K4010">
        <v>2</v>
      </c>
      <c r="L4010" s="8">
        <v>8640</v>
      </c>
      <c r="M4010" s="8">
        <v>8642</v>
      </c>
    </row>
    <row r="4011" spans="1:13" x14ac:dyDescent="0.25">
      <c r="A4011">
        <v>0</v>
      </c>
      <c r="B4011" s="40">
        <f t="shared" si="158"/>
        <v>44228</v>
      </c>
      <c r="C4011">
        <v>2</v>
      </c>
      <c r="D4011">
        <f t="shared" si="159"/>
        <v>2021</v>
      </c>
      <c r="E4011" t="s">
        <v>475</v>
      </c>
      <c r="F4011" t="s">
        <v>56</v>
      </c>
      <c r="G4011" t="s">
        <v>37</v>
      </c>
      <c r="H4011" t="s">
        <v>423</v>
      </c>
      <c r="I4011">
        <v>206</v>
      </c>
      <c r="J4011">
        <v>140</v>
      </c>
      <c r="K4011">
        <v>346</v>
      </c>
      <c r="L4011" s="8">
        <v>169570</v>
      </c>
      <c r="M4011" s="8">
        <v>169916</v>
      </c>
    </row>
    <row r="4012" spans="1:13" x14ac:dyDescent="0.25">
      <c r="A4012">
        <v>0</v>
      </c>
      <c r="B4012" s="40">
        <f t="shared" si="158"/>
        <v>44228</v>
      </c>
      <c r="C4012">
        <v>2</v>
      </c>
      <c r="D4012">
        <f t="shared" si="159"/>
        <v>2021</v>
      </c>
      <c r="E4012" t="s">
        <v>475</v>
      </c>
      <c r="F4012" t="s">
        <v>56</v>
      </c>
      <c r="G4012" t="s">
        <v>37</v>
      </c>
      <c r="H4012" t="s">
        <v>424</v>
      </c>
      <c r="I4012">
        <v>0</v>
      </c>
      <c r="J4012">
        <v>0</v>
      </c>
      <c r="K4012">
        <v>0</v>
      </c>
      <c r="L4012" s="8">
        <v>62099</v>
      </c>
      <c r="M4012" s="8">
        <v>62099</v>
      </c>
    </row>
    <row r="4013" spans="1:13" x14ac:dyDescent="0.25">
      <c r="A4013">
        <v>0</v>
      </c>
      <c r="B4013" s="40">
        <f t="shared" si="158"/>
        <v>44256</v>
      </c>
      <c r="C4013">
        <v>3</v>
      </c>
      <c r="D4013">
        <f t="shared" si="159"/>
        <v>2021</v>
      </c>
      <c r="E4013" t="s">
        <v>476</v>
      </c>
      <c r="F4013" t="s">
        <v>422</v>
      </c>
      <c r="G4013" t="s">
        <v>37</v>
      </c>
      <c r="H4013" t="s">
        <v>423</v>
      </c>
      <c r="I4013">
        <v>0</v>
      </c>
      <c r="J4013">
        <v>0</v>
      </c>
      <c r="K4013">
        <v>0</v>
      </c>
      <c r="L4013">
        <v>1</v>
      </c>
      <c r="M4013">
        <v>1</v>
      </c>
    </row>
    <row r="4014" spans="1:13" x14ac:dyDescent="0.25">
      <c r="A4014">
        <v>1</v>
      </c>
      <c r="B4014" s="40">
        <f t="shared" si="158"/>
        <v>44256</v>
      </c>
      <c r="C4014">
        <v>3</v>
      </c>
      <c r="D4014">
        <f t="shared" si="159"/>
        <v>2021</v>
      </c>
      <c r="E4014" t="s">
        <v>476</v>
      </c>
      <c r="F4014" t="s">
        <v>331</v>
      </c>
      <c r="G4014" t="s">
        <v>37</v>
      </c>
      <c r="H4014" t="s">
        <v>423</v>
      </c>
      <c r="I4014">
        <v>11</v>
      </c>
      <c r="J4014">
        <v>9</v>
      </c>
      <c r="K4014">
        <v>20</v>
      </c>
      <c r="L4014" s="8">
        <v>13088</v>
      </c>
      <c r="M4014" s="8">
        <v>13108</v>
      </c>
    </row>
    <row r="4015" spans="1:13" x14ac:dyDescent="0.25">
      <c r="A4015">
        <v>1</v>
      </c>
      <c r="B4015" s="40">
        <f t="shared" si="158"/>
        <v>44256</v>
      </c>
      <c r="C4015">
        <v>3</v>
      </c>
      <c r="D4015">
        <f t="shared" si="159"/>
        <v>2021</v>
      </c>
      <c r="E4015" t="s">
        <v>476</v>
      </c>
      <c r="F4015" t="s">
        <v>331</v>
      </c>
      <c r="G4015" t="s">
        <v>37</v>
      </c>
      <c r="H4015" t="s">
        <v>424</v>
      </c>
      <c r="I4015">
        <v>0</v>
      </c>
      <c r="J4015">
        <v>0</v>
      </c>
      <c r="K4015">
        <v>0</v>
      </c>
      <c r="L4015" s="8">
        <v>5454</v>
      </c>
      <c r="M4015" s="8">
        <v>5454</v>
      </c>
    </row>
    <row r="4016" spans="1:13" x14ac:dyDescent="0.25">
      <c r="A4016">
        <v>1</v>
      </c>
      <c r="B4016" s="40">
        <f t="shared" si="158"/>
        <v>44256</v>
      </c>
      <c r="C4016">
        <v>3</v>
      </c>
      <c r="D4016">
        <f t="shared" si="159"/>
        <v>2021</v>
      </c>
      <c r="E4016" t="s">
        <v>476</v>
      </c>
      <c r="F4016" t="s">
        <v>332</v>
      </c>
      <c r="G4016" t="s">
        <v>37</v>
      </c>
      <c r="H4016" t="s">
        <v>423</v>
      </c>
      <c r="I4016">
        <v>17</v>
      </c>
      <c r="J4016">
        <v>15</v>
      </c>
      <c r="K4016">
        <v>32</v>
      </c>
      <c r="L4016" s="8">
        <v>12725</v>
      </c>
      <c r="M4016" s="8">
        <v>12757</v>
      </c>
    </row>
    <row r="4017" spans="1:13" x14ac:dyDescent="0.25">
      <c r="A4017">
        <v>1</v>
      </c>
      <c r="B4017" s="40">
        <f t="shared" si="158"/>
        <v>44256</v>
      </c>
      <c r="C4017">
        <v>3</v>
      </c>
      <c r="D4017">
        <f t="shared" si="159"/>
        <v>2021</v>
      </c>
      <c r="E4017" t="s">
        <v>476</v>
      </c>
      <c r="F4017" t="s">
        <v>332</v>
      </c>
      <c r="G4017" t="s">
        <v>37</v>
      </c>
      <c r="H4017" t="s">
        <v>424</v>
      </c>
      <c r="I4017">
        <v>0</v>
      </c>
      <c r="J4017">
        <v>0</v>
      </c>
      <c r="K4017">
        <v>0</v>
      </c>
      <c r="L4017" s="8">
        <v>6784</v>
      </c>
      <c r="M4017" s="8">
        <v>6784</v>
      </c>
    </row>
    <row r="4018" spans="1:13" x14ac:dyDescent="0.25">
      <c r="A4018">
        <v>0</v>
      </c>
      <c r="B4018" s="40">
        <f t="shared" si="158"/>
        <v>44256</v>
      </c>
      <c r="C4018">
        <v>3</v>
      </c>
      <c r="D4018">
        <f t="shared" si="159"/>
        <v>2021</v>
      </c>
      <c r="E4018" t="s">
        <v>476</v>
      </c>
      <c r="F4018" t="s">
        <v>333</v>
      </c>
      <c r="G4018" t="s">
        <v>37</v>
      </c>
      <c r="H4018" t="s">
        <v>423</v>
      </c>
      <c r="I4018">
        <v>492</v>
      </c>
      <c r="J4018">
        <v>372</v>
      </c>
      <c r="K4018">
        <v>864</v>
      </c>
      <c r="L4018" s="8">
        <v>136745</v>
      </c>
      <c r="M4018" s="8">
        <v>137609</v>
      </c>
    </row>
    <row r="4019" spans="1:13" x14ac:dyDescent="0.25">
      <c r="A4019">
        <v>0</v>
      </c>
      <c r="B4019" s="40">
        <f t="shared" si="158"/>
        <v>44256</v>
      </c>
      <c r="C4019">
        <v>3</v>
      </c>
      <c r="D4019">
        <f t="shared" si="159"/>
        <v>2021</v>
      </c>
      <c r="E4019" t="s">
        <v>476</v>
      </c>
      <c r="F4019" t="s">
        <v>333</v>
      </c>
      <c r="G4019" t="s">
        <v>37</v>
      </c>
      <c r="H4019" t="s">
        <v>424</v>
      </c>
      <c r="I4019">
        <v>2</v>
      </c>
      <c r="J4019">
        <v>0</v>
      </c>
      <c r="K4019">
        <v>2</v>
      </c>
      <c r="L4019" s="8">
        <v>43988</v>
      </c>
      <c r="M4019" s="8">
        <v>43990</v>
      </c>
    </row>
    <row r="4020" spans="1:13" x14ac:dyDescent="0.25">
      <c r="A4020">
        <v>0</v>
      </c>
      <c r="B4020" s="40">
        <f t="shared" si="158"/>
        <v>44256</v>
      </c>
      <c r="C4020">
        <v>3</v>
      </c>
      <c r="D4020">
        <f t="shared" si="159"/>
        <v>2021</v>
      </c>
      <c r="E4020" t="s">
        <v>476</v>
      </c>
      <c r="F4020" t="s">
        <v>119</v>
      </c>
      <c r="G4020" t="s">
        <v>37</v>
      </c>
      <c r="H4020" t="s">
        <v>423</v>
      </c>
      <c r="I4020">
        <v>318</v>
      </c>
      <c r="J4020">
        <v>98</v>
      </c>
      <c r="K4020">
        <v>416</v>
      </c>
      <c r="L4020" s="8">
        <v>55093</v>
      </c>
      <c r="M4020" s="8">
        <v>55509</v>
      </c>
    </row>
    <row r="4021" spans="1:13" x14ac:dyDescent="0.25">
      <c r="A4021">
        <v>0</v>
      </c>
      <c r="B4021" s="40">
        <f t="shared" si="158"/>
        <v>44256</v>
      </c>
      <c r="C4021">
        <v>3</v>
      </c>
      <c r="D4021">
        <f t="shared" si="159"/>
        <v>2021</v>
      </c>
      <c r="E4021" t="s">
        <v>476</v>
      </c>
      <c r="F4021" t="s">
        <v>119</v>
      </c>
      <c r="G4021" t="s">
        <v>37</v>
      </c>
      <c r="H4021" t="s">
        <v>424</v>
      </c>
      <c r="I4021">
        <v>0</v>
      </c>
      <c r="J4021">
        <v>0</v>
      </c>
      <c r="K4021">
        <v>0</v>
      </c>
      <c r="L4021" s="8">
        <v>23229</v>
      </c>
      <c r="M4021" s="8">
        <v>23229</v>
      </c>
    </row>
    <row r="4022" spans="1:13" x14ac:dyDescent="0.25">
      <c r="A4022">
        <v>0</v>
      </c>
      <c r="B4022" s="40">
        <f t="shared" si="158"/>
        <v>44256</v>
      </c>
      <c r="C4022">
        <v>3</v>
      </c>
      <c r="D4022">
        <f t="shared" si="159"/>
        <v>2021</v>
      </c>
      <c r="E4022" t="s">
        <v>476</v>
      </c>
      <c r="F4022" t="s">
        <v>334</v>
      </c>
      <c r="G4022" t="s">
        <v>37</v>
      </c>
      <c r="H4022" t="s">
        <v>423</v>
      </c>
      <c r="I4022">
        <v>319</v>
      </c>
      <c r="J4022">
        <v>199</v>
      </c>
      <c r="K4022">
        <v>518</v>
      </c>
      <c r="L4022" s="8">
        <v>50762</v>
      </c>
      <c r="M4022" s="8">
        <v>51280</v>
      </c>
    </row>
    <row r="4023" spans="1:13" x14ac:dyDescent="0.25">
      <c r="A4023">
        <v>0</v>
      </c>
      <c r="B4023" s="40">
        <f t="shared" si="158"/>
        <v>44256</v>
      </c>
      <c r="C4023">
        <v>3</v>
      </c>
      <c r="D4023">
        <f t="shared" si="159"/>
        <v>2021</v>
      </c>
      <c r="E4023" t="s">
        <v>476</v>
      </c>
      <c r="F4023" t="s">
        <v>334</v>
      </c>
      <c r="G4023" t="s">
        <v>37</v>
      </c>
      <c r="H4023" t="s">
        <v>424</v>
      </c>
      <c r="I4023">
        <v>1</v>
      </c>
      <c r="J4023">
        <v>0</v>
      </c>
      <c r="K4023">
        <v>1</v>
      </c>
      <c r="L4023" s="8">
        <v>22201</v>
      </c>
      <c r="M4023" s="8">
        <v>22202</v>
      </c>
    </row>
    <row r="4024" spans="1:13" x14ac:dyDescent="0.25">
      <c r="A4024">
        <v>0</v>
      </c>
      <c r="B4024" s="40">
        <f t="shared" si="158"/>
        <v>44256</v>
      </c>
      <c r="C4024">
        <v>3</v>
      </c>
      <c r="D4024">
        <f t="shared" si="159"/>
        <v>2021</v>
      </c>
      <c r="E4024" t="s">
        <v>476</v>
      </c>
      <c r="F4024" t="s">
        <v>335</v>
      </c>
      <c r="G4024" t="s">
        <v>37</v>
      </c>
      <c r="H4024" t="s">
        <v>423</v>
      </c>
      <c r="I4024" s="8">
        <v>2714</v>
      </c>
      <c r="J4024" s="8">
        <v>1269</v>
      </c>
      <c r="K4024" s="8">
        <v>3983</v>
      </c>
      <c r="L4024" s="8">
        <v>322430</v>
      </c>
      <c r="M4024" s="8">
        <v>326413</v>
      </c>
    </row>
    <row r="4025" spans="1:13" x14ac:dyDescent="0.25">
      <c r="A4025">
        <v>0</v>
      </c>
      <c r="B4025" s="40">
        <f t="shared" si="158"/>
        <v>44256</v>
      </c>
      <c r="C4025">
        <v>3</v>
      </c>
      <c r="D4025">
        <f t="shared" si="159"/>
        <v>2021</v>
      </c>
      <c r="E4025" t="s">
        <v>476</v>
      </c>
      <c r="F4025" t="s">
        <v>335</v>
      </c>
      <c r="G4025" t="s">
        <v>37</v>
      </c>
      <c r="H4025" t="s">
        <v>424</v>
      </c>
      <c r="I4025">
        <v>7</v>
      </c>
      <c r="J4025">
        <v>0</v>
      </c>
      <c r="K4025">
        <v>7</v>
      </c>
      <c r="L4025" s="8">
        <v>84524</v>
      </c>
      <c r="M4025" s="8">
        <v>84531</v>
      </c>
    </row>
    <row r="4026" spans="1:13" x14ac:dyDescent="0.25">
      <c r="A4026">
        <v>0</v>
      </c>
      <c r="B4026" s="40">
        <f t="shared" si="158"/>
        <v>44256</v>
      </c>
      <c r="C4026">
        <v>3</v>
      </c>
      <c r="D4026">
        <f t="shared" si="159"/>
        <v>2021</v>
      </c>
      <c r="E4026" t="s">
        <v>476</v>
      </c>
      <c r="F4026" t="s">
        <v>44</v>
      </c>
      <c r="G4026" t="s">
        <v>37</v>
      </c>
      <c r="H4026" t="s">
        <v>423</v>
      </c>
      <c r="I4026">
        <v>6</v>
      </c>
      <c r="J4026">
        <v>3</v>
      </c>
      <c r="K4026">
        <v>9</v>
      </c>
      <c r="L4026" s="8">
        <v>2493</v>
      </c>
      <c r="M4026" s="8">
        <v>2502</v>
      </c>
    </row>
    <row r="4027" spans="1:13" x14ac:dyDescent="0.25">
      <c r="A4027">
        <v>0</v>
      </c>
      <c r="B4027" s="40">
        <f t="shared" si="158"/>
        <v>44256</v>
      </c>
      <c r="C4027">
        <v>3</v>
      </c>
      <c r="D4027">
        <f t="shared" si="159"/>
        <v>2021</v>
      </c>
      <c r="E4027" t="s">
        <v>476</v>
      </c>
      <c r="F4027" t="s">
        <v>44</v>
      </c>
      <c r="G4027" t="s">
        <v>37</v>
      </c>
      <c r="H4027" t="s">
        <v>424</v>
      </c>
      <c r="I4027">
        <v>1</v>
      </c>
      <c r="J4027">
        <v>0</v>
      </c>
      <c r="K4027">
        <v>1</v>
      </c>
      <c r="L4027" s="8">
        <v>1578</v>
      </c>
      <c r="M4027" s="8">
        <v>1579</v>
      </c>
    </row>
    <row r="4028" spans="1:13" x14ac:dyDescent="0.25">
      <c r="A4028">
        <v>0</v>
      </c>
      <c r="B4028" s="40">
        <f t="shared" si="158"/>
        <v>44256</v>
      </c>
      <c r="C4028">
        <v>3</v>
      </c>
      <c r="D4028">
        <f t="shared" si="159"/>
        <v>2021</v>
      </c>
      <c r="E4028" t="s">
        <v>476</v>
      </c>
      <c r="F4028" t="s">
        <v>336</v>
      </c>
      <c r="G4028" t="s">
        <v>37</v>
      </c>
      <c r="H4028" t="s">
        <v>423</v>
      </c>
      <c r="I4028">
        <v>215</v>
      </c>
      <c r="J4028">
        <v>138</v>
      </c>
      <c r="K4028">
        <v>353</v>
      </c>
      <c r="L4028" s="8">
        <v>72760</v>
      </c>
      <c r="M4028" s="8">
        <v>73113</v>
      </c>
    </row>
    <row r="4029" spans="1:13" x14ac:dyDescent="0.25">
      <c r="A4029">
        <v>0</v>
      </c>
      <c r="B4029" s="40">
        <f t="shared" si="158"/>
        <v>44256</v>
      </c>
      <c r="C4029">
        <v>3</v>
      </c>
      <c r="D4029">
        <f t="shared" si="159"/>
        <v>2021</v>
      </c>
      <c r="E4029" t="s">
        <v>476</v>
      </c>
      <c r="F4029" t="s">
        <v>336</v>
      </c>
      <c r="G4029" t="s">
        <v>37</v>
      </c>
      <c r="H4029" t="s">
        <v>424</v>
      </c>
      <c r="I4029">
        <v>1</v>
      </c>
      <c r="J4029">
        <v>0</v>
      </c>
      <c r="K4029">
        <v>1</v>
      </c>
      <c r="L4029" s="8">
        <v>29362</v>
      </c>
      <c r="M4029" s="8">
        <v>29363</v>
      </c>
    </row>
    <row r="4030" spans="1:13" x14ac:dyDescent="0.25">
      <c r="A4030">
        <v>0</v>
      </c>
      <c r="B4030" s="40">
        <f t="shared" si="158"/>
        <v>44256</v>
      </c>
      <c r="C4030">
        <v>3</v>
      </c>
      <c r="D4030">
        <f t="shared" si="159"/>
        <v>2021</v>
      </c>
      <c r="E4030" t="s">
        <v>476</v>
      </c>
      <c r="F4030" t="s">
        <v>125</v>
      </c>
      <c r="G4030" t="s">
        <v>37</v>
      </c>
      <c r="H4030" t="s">
        <v>423</v>
      </c>
      <c r="I4030">
        <v>87</v>
      </c>
      <c r="J4030">
        <v>47</v>
      </c>
      <c r="K4030">
        <v>134</v>
      </c>
      <c r="L4030" s="8">
        <v>28662</v>
      </c>
      <c r="M4030" s="8">
        <v>28796</v>
      </c>
    </row>
    <row r="4031" spans="1:13" x14ac:dyDescent="0.25">
      <c r="A4031">
        <v>0</v>
      </c>
      <c r="B4031" s="40">
        <f t="shared" si="158"/>
        <v>44256</v>
      </c>
      <c r="C4031">
        <v>3</v>
      </c>
      <c r="D4031">
        <f t="shared" si="159"/>
        <v>2021</v>
      </c>
      <c r="E4031" t="s">
        <v>476</v>
      </c>
      <c r="F4031" t="s">
        <v>125</v>
      </c>
      <c r="G4031" t="s">
        <v>37</v>
      </c>
      <c r="H4031" t="s">
        <v>424</v>
      </c>
      <c r="I4031">
        <v>1</v>
      </c>
      <c r="J4031">
        <v>0</v>
      </c>
      <c r="K4031">
        <v>1</v>
      </c>
      <c r="L4031" s="8">
        <v>12688</v>
      </c>
      <c r="M4031" s="8">
        <v>12689</v>
      </c>
    </row>
    <row r="4032" spans="1:13" x14ac:dyDescent="0.25">
      <c r="A4032">
        <v>1</v>
      </c>
      <c r="B4032" s="40">
        <f t="shared" si="158"/>
        <v>44256</v>
      </c>
      <c r="C4032">
        <v>3</v>
      </c>
      <c r="D4032">
        <f t="shared" si="159"/>
        <v>2021</v>
      </c>
      <c r="E4032" t="s">
        <v>476</v>
      </c>
      <c r="F4032" t="s">
        <v>337</v>
      </c>
      <c r="G4032" t="s">
        <v>37</v>
      </c>
      <c r="H4032" t="s">
        <v>423</v>
      </c>
      <c r="I4032">
        <v>10</v>
      </c>
      <c r="J4032">
        <v>3</v>
      </c>
      <c r="K4032">
        <v>13</v>
      </c>
      <c r="L4032" s="8">
        <v>4426</v>
      </c>
      <c r="M4032" s="8">
        <v>4439</v>
      </c>
    </row>
    <row r="4033" spans="1:13" x14ac:dyDescent="0.25">
      <c r="A4033">
        <v>1</v>
      </c>
      <c r="B4033" s="40">
        <f t="shared" si="158"/>
        <v>44256</v>
      </c>
      <c r="C4033">
        <v>3</v>
      </c>
      <c r="D4033">
        <f t="shared" si="159"/>
        <v>2021</v>
      </c>
      <c r="E4033" t="s">
        <v>476</v>
      </c>
      <c r="F4033" t="s">
        <v>337</v>
      </c>
      <c r="G4033" t="s">
        <v>37</v>
      </c>
      <c r="H4033" t="s">
        <v>424</v>
      </c>
      <c r="I4033">
        <v>0</v>
      </c>
      <c r="J4033">
        <v>0</v>
      </c>
      <c r="K4033">
        <v>0</v>
      </c>
      <c r="L4033" s="8">
        <v>3660</v>
      </c>
      <c r="M4033" s="8">
        <v>3660</v>
      </c>
    </row>
    <row r="4034" spans="1:13" x14ac:dyDescent="0.25">
      <c r="A4034">
        <v>0</v>
      </c>
      <c r="B4034" s="40">
        <f t="shared" si="158"/>
        <v>44256</v>
      </c>
      <c r="C4034">
        <v>3</v>
      </c>
      <c r="D4034">
        <f t="shared" si="159"/>
        <v>2021</v>
      </c>
      <c r="E4034" t="s">
        <v>476</v>
      </c>
      <c r="F4034" t="s">
        <v>105</v>
      </c>
      <c r="G4034" t="s">
        <v>37</v>
      </c>
      <c r="H4034" t="s">
        <v>423</v>
      </c>
      <c r="I4034">
        <v>113</v>
      </c>
      <c r="J4034">
        <v>88</v>
      </c>
      <c r="K4034">
        <v>201</v>
      </c>
      <c r="L4034" s="8">
        <v>62185</v>
      </c>
      <c r="M4034" s="8">
        <v>62386</v>
      </c>
    </row>
    <row r="4035" spans="1:13" x14ac:dyDescent="0.25">
      <c r="A4035">
        <v>0</v>
      </c>
      <c r="B4035" s="40">
        <f t="shared" si="158"/>
        <v>44256</v>
      </c>
      <c r="C4035">
        <v>3</v>
      </c>
      <c r="D4035">
        <f t="shared" si="159"/>
        <v>2021</v>
      </c>
      <c r="E4035" t="s">
        <v>476</v>
      </c>
      <c r="F4035" t="s">
        <v>105</v>
      </c>
      <c r="G4035" t="s">
        <v>37</v>
      </c>
      <c r="H4035" t="s">
        <v>424</v>
      </c>
      <c r="I4035">
        <v>0</v>
      </c>
      <c r="J4035">
        <v>0</v>
      </c>
      <c r="K4035">
        <v>0</v>
      </c>
      <c r="L4035" s="8">
        <v>20824</v>
      </c>
      <c r="M4035" s="8">
        <v>20824</v>
      </c>
    </row>
    <row r="4036" spans="1:13" x14ac:dyDescent="0.25">
      <c r="A4036">
        <v>0</v>
      </c>
      <c r="B4036" s="40">
        <f t="shared" si="158"/>
        <v>44256</v>
      </c>
      <c r="C4036">
        <v>3</v>
      </c>
      <c r="D4036">
        <f t="shared" si="159"/>
        <v>2021</v>
      </c>
      <c r="E4036" t="s">
        <v>476</v>
      </c>
      <c r="F4036" t="s">
        <v>338</v>
      </c>
      <c r="G4036" t="s">
        <v>37</v>
      </c>
      <c r="H4036" t="s">
        <v>423</v>
      </c>
      <c r="I4036">
        <v>0</v>
      </c>
      <c r="J4036">
        <v>2</v>
      </c>
      <c r="K4036">
        <v>2</v>
      </c>
      <c r="L4036" s="8">
        <v>1378</v>
      </c>
      <c r="M4036" s="8">
        <v>1380</v>
      </c>
    </row>
    <row r="4037" spans="1:13" x14ac:dyDescent="0.25">
      <c r="A4037">
        <v>0</v>
      </c>
      <c r="B4037" s="40">
        <f t="shared" si="158"/>
        <v>44256</v>
      </c>
      <c r="C4037">
        <v>3</v>
      </c>
      <c r="D4037">
        <f t="shared" si="159"/>
        <v>2021</v>
      </c>
      <c r="E4037" t="s">
        <v>476</v>
      </c>
      <c r="F4037" t="s">
        <v>338</v>
      </c>
      <c r="G4037" t="s">
        <v>37</v>
      </c>
      <c r="H4037" t="s">
        <v>424</v>
      </c>
      <c r="I4037">
        <v>0</v>
      </c>
      <c r="J4037">
        <v>0</v>
      </c>
      <c r="K4037">
        <v>0</v>
      </c>
      <c r="L4037" s="8">
        <v>1010</v>
      </c>
      <c r="M4037" s="8">
        <v>1010</v>
      </c>
    </row>
    <row r="4038" spans="1:13" x14ac:dyDescent="0.25">
      <c r="A4038">
        <v>0</v>
      </c>
      <c r="B4038" s="40">
        <f t="shared" si="158"/>
        <v>44256</v>
      </c>
      <c r="C4038">
        <v>3</v>
      </c>
      <c r="D4038">
        <f t="shared" si="159"/>
        <v>2021</v>
      </c>
      <c r="E4038" t="s">
        <v>476</v>
      </c>
      <c r="F4038" t="s">
        <v>339</v>
      </c>
      <c r="G4038" t="s">
        <v>37</v>
      </c>
      <c r="H4038" t="s">
        <v>423</v>
      </c>
      <c r="I4038">
        <v>100</v>
      </c>
      <c r="J4038">
        <v>93</v>
      </c>
      <c r="K4038">
        <v>193</v>
      </c>
      <c r="L4038" s="8">
        <v>67195</v>
      </c>
      <c r="M4038" s="8">
        <v>67388</v>
      </c>
    </row>
    <row r="4039" spans="1:13" x14ac:dyDescent="0.25">
      <c r="A4039">
        <v>0</v>
      </c>
      <c r="B4039" s="40">
        <f t="shared" si="158"/>
        <v>44256</v>
      </c>
      <c r="C4039">
        <v>3</v>
      </c>
      <c r="D4039">
        <f t="shared" si="159"/>
        <v>2021</v>
      </c>
      <c r="E4039" t="s">
        <v>476</v>
      </c>
      <c r="F4039" t="s">
        <v>339</v>
      </c>
      <c r="G4039" t="s">
        <v>37</v>
      </c>
      <c r="H4039" t="s">
        <v>424</v>
      </c>
      <c r="I4039">
        <v>0</v>
      </c>
      <c r="J4039">
        <v>0</v>
      </c>
      <c r="K4039">
        <v>0</v>
      </c>
      <c r="L4039" s="8">
        <v>28092</v>
      </c>
      <c r="M4039" s="8">
        <v>28092</v>
      </c>
    </row>
    <row r="4040" spans="1:13" x14ac:dyDescent="0.25">
      <c r="A4040">
        <v>0</v>
      </c>
      <c r="B4040" s="40">
        <f t="shared" si="158"/>
        <v>44256</v>
      </c>
      <c r="C4040">
        <v>3</v>
      </c>
      <c r="D4040">
        <f t="shared" si="159"/>
        <v>2021</v>
      </c>
      <c r="E4040" t="s">
        <v>476</v>
      </c>
      <c r="F4040" t="s">
        <v>425</v>
      </c>
      <c r="G4040" t="s">
        <v>37</v>
      </c>
      <c r="H4040" t="s">
        <v>423</v>
      </c>
      <c r="I4040">
        <v>173</v>
      </c>
      <c r="J4040">
        <v>134</v>
      </c>
      <c r="K4040">
        <v>307</v>
      </c>
      <c r="L4040" s="8">
        <v>49582</v>
      </c>
      <c r="M4040" s="8">
        <v>49889</v>
      </c>
    </row>
    <row r="4041" spans="1:13" x14ac:dyDescent="0.25">
      <c r="A4041">
        <v>0</v>
      </c>
      <c r="B4041" s="40">
        <f t="shared" si="158"/>
        <v>44256</v>
      </c>
      <c r="C4041">
        <v>3</v>
      </c>
      <c r="D4041">
        <f t="shared" si="159"/>
        <v>2021</v>
      </c>
      <c r="E4041" t="s">
        <v>476</v>
      </c>
      <c r="F4041" t="s">
        <v>425</v>
      </c>
      <c r="G4041" t="s">
        <v>37</v>
      </c>
      <c r="H4041" t="s">
        <v>424</v>
      </c>
      <c r="I4041">
        <v>1</v>
      </c>
      <c r="J4041">
        <v>0</v>
      </c>
      <c r="K4041">
        <v>1</v>
      </c>
      <c r="L4041" s="8">
        <v>21381</v>
      </c>
      <c r="M4041" s="8">
        <v>21382</v>
      </c>
    </row>
    <row r="4042" spans="1:13" x14ac:dyDescent="0.25">
      <c r="A4042">
        <v>0</v>
      </c>
      <c r="B4042" s="40">
        <f t="shared" si="158"/>
        <v>44256</v>
      </c>
      <c r="C4042">
        <v>3</v>
      </c>
      <c r="D4042">
        <f t="shared" si="159"/>
        <v>2021</v>
      </c>
      <c r="E4042" t="s">
        <v>476</v>
      </c>
      <c r="F4042" t="s">
        <v>341</v>
      </c>
      <c r="G4042" t="s">
        <v>37</v>
      </c>
      <c r="H4042" t="s">
        <v>423</v>
      </c>
      <c r="I4042">
        <v>582</v>
      </c>
      <c r="J4042">
        <v>307</v>
      </c>
      <c r="K4042">
        <v>889</v>
      </c>
      <c r="L4042" s="8">
        <v>64419</v>
      </c>
      <c r="M4042" s="8">
        <v>65308</v>
      </c>
    </row>
    <row r="4043" spans="1:13" x14ac:dyDescent="0.25">
      <c r="A4043">
        <v>0</v>
      </c>
      <c r="B4043" s="40">
        <f t="shared" si="158"/>
        <v>44256</v>
      </c>
      <c r="C4043">
        <v>3</v>
      </c>
      <c r="D4043">
        <f t="shared" si="159"/>
        <v>2021</v>
      </c>
      <c r="E4043" t="s">
        <v>476</v>
      </c>
      <c r="F4043" t="s">
        <v>341</v>
      </c>
      <c r="G4043" t="s">
        <v>37</v>
      </c>
      <c r="H4043" t="s">
        <v>424</v>
      </c>
      <c r="I4043">
        <v>1</v>
      </c>
      <c r="J4043">
        <v>0</v>
      </c>
      <c r="K4043">
        <v>1</v>
      </c>
      <c r="L4043" s="8">
        <v>21887</v>
      </c>
      <c r="M4043" s="8">
        <v>21888</v>
      </c>
    </row>
    <row r="4044" spans="1:13" x14ac:dyDescent="0.25">
      <c r="A4044">
        <v>0</v>
      </c>
      <c r="B4044" s="40">
        <f t="shared" si="158"/>
        <v>44256</v>
      </c>
      <c r="C4044">
        <v>3</v>
      </c>
      <c r="D4044">
        <f t="shared" si="159"/>
        <v>2021</v>
      </c>
      <c r="E4044" t="s">
        <v>476</v>
      </c>
      <c r="F4044" t="s">
        <v>126</v>
      </c>
      <c r="G4044" t="s">
        <v>37</v>
      </c>
      <c r="H4044" t="s">
        <v>423</v>
      </c>
      <c r="I4044">
        <v>312</v>
      </c>
      <c r="J4044">
        <v>181</v>
      </c>
      <c r="K4044">
        <v>493</v>
      </c>
      <c r="L4044" s="8">
        <v>25079</v>
      </c>
      <c r="M4044" s="8">
        <v>25572</v>
      </c>
    </row>
    <row r="4045" spans="1:13" x14ac:dyDescent="0.25">
      <c r="A4045">
        <v>0</v>
      </c>
      <c r="B4045" s="40">
        <f t="shared" si="158"/>
        <v>44256</v>
      </c>
      <c r="C4045">
        <v>3</v>
      </c>
      <c r="D4045">
        <f t="shared" si="159"/>
        <v>2021</v>
      </c>
      <c r="E4045" t="s">
        <v>476</v>
      </c>
      <c r="F4045" t="s">
        <v>126</v>
      </c>
      <c r="G4045" t="s">
        <v>37</v>
      </c>
      <c r="H4045" t="s">
        <v>424</v>
      </c>
      <c r="I4045">
        <v>0</v>
      </c>
      <c r="J4045">
        <v>0</v>
      </c>
      <c r="K4045">
        <v>0</v>
      </c>
      <c r="L4045" s="8">
        <v>9676</v>
      </c>
      <c r="M4045" s="8">
        <v>9676</v>
      </c>
    </row>
    <row r="4046" spans="1:13" x14ac:dyDescent="0.25">
      <c r="A4046">
        <v>0</v>
      </c>
      <c r="B4046" s="40">
        <f t="shared" si="158"/>
        <v>44256</v>
      </c>
      <c r="C4046">
        <v>3</v>
      </c>
      <c r="D4046">
        <f t="shared" si="159"/>
        <v>2021</v>
      </c>
      <c r="E4046" t="s">
        <v>476</v>
      </c>
      <c r="F4046" t="s">
        <v>342</v>
      </c>
      <c r="G4046" t="s">
        <v>37</v>
      </c>
      <c r="H4046" t="s">
        <v>423</v>
      </c>
      <c r="I4046" s="8">
        <v>29141</v>
      </c>
      <c r="J4046" s="8">
        <v>8533</v>
      </c>
      <c r="K4046" s="8">
        <v>37674</v>
      </c>
      <c r="L4046" s="8">
        <v>1374199</v>
      </c>
      <c r="M4046" s="8">
        <v>1411873</v>
      </c>
    </row>
    <row r="4047" spans="1:13" x14ac:dyDescent="0.25">
      <c r="A4047">
        <v>0</v>
      </c>
      <c r="B4047" s="40">
        <f t="shared" si="158"/>
        <v>44256</v>
      </c>
      <c r="C4047">
        <v>3</v>
      </c>
      <c r="D4047">
        <f t="shared" si="159"/>
        <v>2021</v>
      </c>
      <c r="E4047" t="s">
        <v>476</v>
      </c>
      <c r="F4047" t="s">
        <v>342</v>
      </c>
      <c r="G4047" t="s">
        <v>37</v>
      </c>
      <c r="H4047" t="s">
        <v>424</v>
      </c>
      <c r="I4047">
        <v>24</v>
      </c>
      <c r="J4047">
        <v>1</v>
      </c>
      <c r="K4047">
        <v>25</v>
      </c>
      <c r="L4047" s="8">
        <v>185613</v>
      </c>
      <c r="M4047" s="8">
        <v>185638</v>
      </c>
    </row>
    <row r="4048" spans="1:13" x14ac:dyDescent="0.25">
      <c r="A4048">
        <v>0</v>
      </c>
      <c r="B4048" s="40">
        <f t="shared" si="158"/>
        <v>44256</v>
      </c>
      <c r="C4048">
        <v>3</v>
      </c>
      <c r="D4048">
        <f t="shared" si="159"/>
        <v>2021</v>
      </c>
      <c r="E4048" t="s">
        <v>476</v>
      </c>
      <c r="F4048" t="s">
        <v>343</v>
      </c>
      <c r="G4048" t="s">
        <v>37</v>
      </c>
      <c r="H4048" t="s">
        <v>423</v>
      </c>
      <c r="I4048" s="8">
        <v>1773</v>
      </c>
      <c r="J4048">
        <v>802</v>
      </c>
      <c r="K4048" s="8">
        <v>2575</v>
      </c>
      <c r="L4048" s="8">
        <v>182697</v>
      </c>
      <c r="M4048" s="8">
        <v>185272</v>
      </c>
    </row>
    <row r="4049" spans="1:13" x14ac:dyDescent="0.25">
      <c r="A4049">
        <v>0</v>
      </c>
      <c r="B4049" s="40">
        <f t="shared" si="158"/>
        <v>44256</v>
      </c>
      <c r="C4049">
        <v>3</v>
      </c>
      <c r="D4049">
        <f t="shared" si="159"/>
        <v>2021</v>
      </c>
      <c r="E4049" t="s">
        <v>476</v>
      </c>
      <c r="F4049" t="s">
        <v>343</v>
      </c>
      <c r="G4049" t="s">
        <v>37</v>
      </c>
      <c r="H4049" t="s">
        <v>424</v>
      </c>
      <c r="I4049">
        <v>2</v>
      </c>
      <c r="J4049">
        <v>0</v>
      </c>
      <c r="K4049">
        <v>2</v>
      </c>
      <c r="L4049" s="8">
        <v>55202</v>
      </c>
      <c r="M4049" s="8">
        <v>55204</v>
      </c>
    </row>
    <row r="4050" spans="1:13" x14ac:dyDescent="0.25">
      <c r="A4050">
        <v>0</v>
      </c>
      <c r="B4050" s="40">
        <f t="shared" si="158"/>
        <v>44256</v>
      </c>
      <c r="C4050">
        <v>3</v>
      </c>
      <c r="D4050">
        <f t="shared" si="159"/>
        <v>2021</v>
      </c>
      <c r="E4050" t="s">
        <v>476</v>
      </c>
      <c r="F4050" t="s">
        <v>344</v>
      </c>
      <c r="G4050" t="s">
        <v>37</v>
      </c>
      <c r="H4050" t="s">
        <v>423</v>
      </c>
      <c r="I4050">
        <v>156</v>
      </c>
      <c r="J4050">
        <v>63</v>
      </c>
      <c r="K4050">
        <v>219</v>
      </c>
      <c r="L4050" s="8">
        <v>30298</v>
      </c>
      <c r="M4050" s="8">
        <v>30517</v>
      </c>
    </row>
    <row r="4051" spans="1:13" x14ac:dyDescent="0.25">
      <c r="A4051">
        <v>0</v>
      </c>
      <c r="B4051" s="40">
        <f t="shared" si="158"/>
        <v>44256</v>
      </c>
      <c r="C4051">
        <v>3</v>
      </c>
      <c r="D4051">
        <f t="shared" si="159"/>
        <v>2021</v>
      </c>
      <c r="E4051" t="s">
        <v>476</v>
      </c>
      <c r="F4051" t="s">
        <v>344</v>
      </c>
      <c r="G4051" t="s">
        <v>37</v>
      </c>
      <c r="H4051" t="s">
        <v>424</v>
      </c>
      <c r="I4051">
        <v>1</v>
      </c>
      <c r="J4051">
        <v>0</v>
      </c>
      <c r="K4051">
        <v>1</v>
      </c>
      <c r="L4051" s="8">
        <v>15037</v>
      </c>
      <c r="M4051" s="8">
        <v>15038</v>
      </c>
    </row>
    <row r="4052" spans="1:13" x14ac:dyDescent="0.25">
      <c r="A4052">
        <v>0</v>
      </c>
      <c r="B4052" s="40">
        <f t="shared" si="158"/>
        <v>44256</v>
      </c>
      <c r="C4052">
        <v>3</v>
      </c>
      <c r="D4052">
        <f t="shared" si="159"/>
        <v>2021</v>
      </c>
      <c r="E4052" t="s">
        <v>476</v>
      </c>
      <c r="F4052" t="s">
        <v>345</v>
      </c>
      <c r="G4052" t="s">
        <v>37</v>
      </c>
      <c r="H4052" t="s">
        <v>423</v>
      </c>
      <c r="I4052">
        <v>68</v>
      </c>
      <c r="J4052">
        <v>46</v>
      </c>
      <c r="K4052">
        <v>114</v>
      </c>
      <c r="L4052" s="8">
        <v>15198</v>
      </c>
      <c r="M4052" s="8">
        <v>15312</v>
      </c>
    </row>
    <row r="4053" spans="1:13" x14ac:dyDescent="0.25">
      <c r="A4053">
        <v>0</v>
      </c>
      <c r="B4053" s="40">
        <f t="shared" si="158"/>
        <v>44256</v>
      </c>
      <c r="C4053">
        <v>3</v>
      </c>
      <c r="D4053">
        <f t="shared" si="159"/>
        <v>2021</v>
      </c>
      <c r="E4053" t="s">
        <v>476</v>
      </c>
      <c r="F4053" t="s">
        <v>345</v>
      </c>
      <c r="G4053" t="s">
        <v>37</v>
      </c>
      <c r="H4053" t="s">
        <v>424</v>
      </c>
      <c r="I4053">
        <v>0</v>
      </c>
      <c r="J4053">
        <v>0</v>
      </c>
      <c r="K4053">
        <v>0</v>
      </c>
      <c r="L4053" s="8">
        <v>8276</v>
      </c>
      <c r="M4053" s="8">
        <v>8276</v>
      </c>
    </row>
    <row r="4054" spans="1:13" x14ac:dyDescent="0.25">
      <c r="A4054">
        <v>0</v>
      </c>
      <c r="B4054" s="40">
        <f t="shared" si="158"/>
        <v>44256</v>
      </c>
      <c r="C4054">
        <v>3</v>
      </c>
      <c r="D4054">
        <f t="shared" si="159"/>
        <v>2021</v>
      </c>
      <c r="E4054" t="s">
        <v>476</v>
      </c>
      <c r="F4054" t="s">
        <v>346</v>
      </c>
      <c r="G4054" t="s">
        <v>37</v>
      </c>
      <c r="H4054" t="s">
        <v>423</v>
      </c>
      <c r="I4054">
        <v>144</v>
      </c>
      <c r="J4054">
        <v>141</v>
      </c>
      <c r="K4054">
        <v>285</v>
      </c>
      <c r="L4054" s="8">
        <v>59858</v>
      </c>
      <c r="M4054" s="8">
        <v>60143</v>
      </c>
    </row>
    <row r="4055" spans="1:13" x14ac:dyDescent="0.25">
      <c r="A4055">
        <v>0</v>
      </c>
      <c r="B4055" s="40">
        <f t="shared" si="158"/>
        <v>44256</v>
      </c>
      <c r="C4055">
        <v>3</v>
      </c>
      <c r="D4055">
        <f t="shared" si="159"/>
        <v>2021</v>
      </c>
      <c r="E4055" t="s">
        <v>476</v>
      </c>
      <c r="F4055" t="s">
        <v>346</v>
      </c>
      <c r="G4055" t="s">
        <v>37</v>
      </c>
      <c r="H4055" t="s">
        <v>424</v>
      </c>
      <c r="I4055">
        <v>0</v>
      </c>
      <c r="J4055">
        <v>0</v>
      </c>
      <c r="K4055">
        <v>0</v>
      </c>
      <c r="L4055" s="8">
        <v>27084</v>
      </c>
      <c r="M4055" s="8">
        <v>27084</v>
      </c>
    </row>
    <row r="4056" spans="1:13" x14ac:dyDescent="0.25">
      <c r="A4056">
        <v>1</v>
      </c>
      <c r="B4056" s="40">
        <f t="shared" si="158"/>
        <v>44256</v>
      </c>
      <c r="C4056">
        <v>3</v>
      </c>
      <c r="D4056">
        <f t="shared" si="159"/>
        <v>2021</v>
      </c>
      <c r="E4056" t="s">
        <v>476</v>
      </c>
      <c r="F4056" t="s">
        <v>53</v>
      </c>
      <c r="G4056" t="s">
        <v>37</v>
      </c>
      <c r="H4056" t="s">
        <v>423</v>
      </c>
      <c r="I4056">
        <v>8</v>
      </c>
      <c r="J4056">
        <v>12</v>
      </c>
      <c r="K4056">
        <v>20</v>
      </c>
      <c r="L4056" s="8">
        <v>7873</v>
      </c>
      <c r="M4056" s="8">
        <v>7893</v>
      </c>
    </row>
    <row r="4057" spans="1:13" x14ac:dyDescent="0.25">
      <c r="A4057">
        <v>1</v>
      </c>
      <c r="B4057" s="40">
        <f t="shared" si="158"/>
        <v>44256</v>
      </c>
      <c r="C4057">
        <v>3</v>
      </c>
      <c r="D4057">
        <f t="shared" si="159"/>
        <v>2021</v>
      </c>
      <c r="E4057" t="s">
        <v>476</v>
      </c>
      <c r="F4057" t="s">
        <v>53</v>
      </c>
      <c r="G4057" t="s">
        <v>37</v>
      </c>
      <c r="H4057" t="s">
        <v>424</v>
      </c>
      <c r="I4057">
        <v>0</v>
      </c>
      <c r="J4057">
        <v>0</v>
      </c>
      <c r="K4057">
        <v>0</v>
      </c>
      <c r="L4057" s="8">
        <v>4846</v>
      </c>
      <c r="M4057" s="8">
        <v>4846</v>
      </c>
    </row>
    <row r="4058" spans="1:13" x14ac:dyDescent="0.25">
      <c r="A4058">
        <v>0</v>
      </c>
      <c r="B4058" s="40">
        <f t="shared" si="158"/>
        <v>44256</v>
      </c>
      <c r="C4058">
        <v>3</v>
      </c>
      <c r="D4058">
        <f t="shared" si="159"/>
        <v>2021</v>
      </c>
      <c r="E4058" t="s">
        <v>476</v>
      </c>
      <c r="F4058" t="s">
        <v>347</v>
      </c>
      <c r="G4058" t="s">
        <v>37</v>
      </c>
      <c r="H4058" t="s">
        <v>423</v>
      </c>
      <c r="I4058">
        <v>217</v>
      </c>
      <c r="J4058">
        <v>145</v>
      </c>
      <c r="K4058">
        <v>362</v>
      </c>
      <c r="L4058" s="8">
        <v>48540</v>
      </c>
      <c r="M4058" s="8">
        <v>48902</v>
      </c>
    </row>
    <row r="4059" spans="1:13" x14ac:dyDescent="0.25">
      <c r="A4059">
        <v>0</v>
      </c>
      <c r="B4059" s="40">
        <f t="shared" si="158"/>
        <v>44256</v>
      </c>
      <c r="C4059">
        <v>3</v>
      </c>
      <c r="D4059">
        <f t="shared" si="159"/>
        <v>2021</v>
      </c>
      <c r="E4059" t="s">
        <v>476</v>
      </c>
      <c r="F4059" t="s">
        <v>347</v>
      </c>
      <c r="G4059" t="s">
        <v>37</v>
      </c>
      <c r="H4059" t="s">
        <v>424</v>
      </c>
      <c r="I4059">
        <v>0</v>
      </c>
      <c r="J4059">
        <v>0</v>
      </c>
      <c r="K4059">
        <v>0</v>
      </c>
      <c r="L4059" s="8">
        <v>21433</v>
      </c>
      <c r="M4059" s="8">
        <v>21433</v>
      </c>
    </row>
    <row r="4060" spans="1:13" x14ac:dyDescent="0.25">
      <c r="A4060">
        <v>0</v>
      </c>
      <c r="B4060" s="40">
        <f t="shared" ref="B4060:B4123" si="160">DATE(D4060,C4060,1)</f>
        <v>44256</v>
      </c>
      <c r="C4060">
        <v>3</v>
      </c>
      <c r="D4060">
        <f t="shared" ref="D4060:D4123" si="161">VALUE(RIGHT(E4060,4))</f>
        <v>2021</v>
      </c>
      <c r="E4060" t="s">
        <v>476</v>
      </c>
      <c r="F4060" t="s">
        <v>348</v>
      </c>
      <c r="G4060" t="s">
        <v>37</v>
      </c>
      <c r="H4060" t="s">
        <v>423</v>
      </c>
      <c r="I4060">
        <v>57</v>
      </c>
      <c r="J4060">
        <v>37</v>
      </c>
      <c r="K4060">
        <v>94</v>
      </c>
      <c r="L4060" s="8">
        <v>26690</v>
      </c>
      <c r="M4060" s="8">
        <v>26784</v>
      </c>
    </row>
    <row r="4061" spans="1:13" x14ac:dyDescent="0.25">
      <c r="A4061">
        <v>0</v>
      </c>
      <c r="B4061" s="40">
        <f t="shared" si="160"/>
        <v>44256</v>
      </c>
      <c r="C4061">
        <v>3</v>
      </c>
      <c r="D4061">
        <f t="shared" si="161"/>
        <v>2021</v>
      </c>
      <c r="E4061" t="s">
        <v>476</v>
      </c>
      <c r="F4061" t="s">
        <v>348</v>
      </c>
      <c r="G4061" t="s">
        <v>37</v>
      </c>
      <c r="H4061" t="s">
        <v>424</v>
      </c>
      <c r="I4061">
        <v>0</v>
      </c>
      <c r="J4061">
        <v>0</v>
      </c>
      <c r="K4061">
        <v>0</v>
      </c>
      <c r="L4061" s="8">
        <v>16988</v>
      </c>
      <c r="M4061" s="8">
        <v>16988</v>
      </c>
    </row>
    <row r="4062" spans="1:13" x14ac:dyDescent="0.25">
      <c r="A4062">
        <v>0</v>
      </c>
      <c r="B4062" s="40">
        <f t="shared" si="160"/>
        <v>44256</v>
      </c>
      <c r="C4062">
        <v>3</v>
      </c>
      <c r="D4062">
        <f t="shared" si="161"/>
        <v>2021</v>
      </c>
      <c r="E4062" t="s">
        <v>476</v>
      </c>
      <c r="F4062" t="s">
        <v>349</v>
      </c>
      <c r="G4062" t="s">
        <v>37</v>
      </c>
      <c r="H4062" t="s">
        <v>423</v>
      </c>
      <c r="I4062">
        <v>49</v>
      </c>
      <c r="J4062">
        <v>44</v>
      </c>
      <c r="K4062">
        <v>93</v>
      </c>
      <c r="L4062" s="8">
        <v>16123</v>
      </c>
      <c r="M4062" s="8">
        <v>16216</v>
      </c>
    </row>
    <row r="4063" spans="1:13" x14ac:dyDescent="0.25">
      <c r="A4063">
        <v>0</v>
      </c>
      <c r="B4063" s="40">
        <f t="shared" si="160"/>
        <v>44256</v>
      </c>
      <c r="C4063">
        <v>3</v>
      </c>
      <c r="D4063">
        <f t="shared" si="161"/>
        <v>2021</v>
      </c>
      <c r="E4063" t="s">
        <v>476</v>
      </c>
      <c r="F4063" t="s">
        <v>349</v>
      </c>
      <c r="G4063" t="s">
        <v>37</v>
      </c>
      <c r="H4063" t="s">
        <v>424</v>
      </c>
      <c r="I4063">
        <v>0</v>
      </c>
      <c r="J4063">
        <v>0</v>
      </c>
      <c r="K4063">
        <v>0</v>
      </c>
      <c r="L4063" s="8">
        <v>7995</v>
      </c>
      <c r="M4063" s="8">
        <v>7995</v>
      </c>
    </row>
    <row r="4064" spans="1:13" x14ac:dyDescent="0.25">
      <c r="A4064">
        <v>0</v>
      </c>
      <c r="B4064" s="40">
        <f t="shared" si="160"/>
        <v>44256</v>
      </c>
      <c r="C4064">
        <v>3</v>
      </c>
      <c r="D4064">
        <f t="shared" si="161"/>
        <v>2021</v>
      </c>
      <c r="E4064" t="s">
        <v>476</v>
      </c>
      <c r="F4064" t="s">
        <v>426</v>
      </c>
      <c r="G4064" t="s">
        <v>37</v>
      </c>
      <c r="H4064" t="s">
        <v>423</v>
      </c>
      <c r="I4064">
        <v>12</v>
      </c>
      <c r="J4064">
        <v>7</v>
      </c>
      <c r="K4064">
        <v>19</v>
      </c>
      <c r="L4064" s="8">
        <v>9479</v>
      </c>
      <c r="M4064" s="8">
        <v>9498</v>
      </c>
    </row>
    <row r="4065" spans="1:13" x14ac:dyDescent="0.25">
      <c r="A4065">
        <v>0</v>
      </c>
      <c r="B4065" s="40">
        <f t="shared" si="160"/>
        <v>44256</v>
      </c>
      <c r="C4065">
        <v>3</v>
      </c>
      <c r="D4065">
        <f t="shared" si="161"/>
        <v>2021</v>
      </c>
      <c r="E4065" t="s">
        <v>476</v>
      </c>
      <c r="F4065" t="s">
        <v>426</v>
      </c>
      <c r="G4065" t="s">
        <v>37</v>
      </c>
      <c r="H4065" t="s">
        <v>424</v>
      </c>
      <c r="I4065">
        <v>1</v>
      </c>
      <c r="J4065">
        <v>0</v>
      </c>
      <c r="K4065">
        <v>1</v>
      </c>
      <c r="L4065" s="8">
        <v>5825</v>
      </c>
      <c r="M4065" s="8">
        <v>5826</v>
      </c>
    </row>
    <row r="4066" spans="1:13" x14ac:dyDescent="0.25">
      <c r="A4066">
        <v>0</v>
      </c>
      <c r="B4066" s="40">
        <f t="shared" si="160"/>
        <v>44256</v>
      </c>
      <c r="C4066">
        <v>3</v>
      </c>
      <c r="D4066">
        <f t="shared" si="161"/>
        <v>2021</v>
      </c>
      <c r="E4066" t="s">
        <v>476</v>
      </c>
      <c r="F4066" t="s">
        <v>350</v>
      </c>
      <c r="G4066" t="s">
        <v>37</v>
      </c>
      <c r="H4066" t="s">
        <v>423</v>
      </c>
      <c r="I4066" s="8">
        <v>3397</v>
      </c>
      <c r="J4066" s="8">
        <v>1922</v>
      </c>
      <c r="K4066" s="8">
        <v>5319</v>
      </c>
      <c r="L4066" s="8">
        <v>563637</v>
      </c>
      <c r="M4066" s="8">
        <v>568956</v>
      </c>
    </row>
    <row r="4067" spans="1:13" x14ac:dyDescent="0.25">
      <c r="A4067">
        <v>0</v>
      </c>
      <c r="B4067" s="40">
        <f t="shared" si="160"/>
        <v>44256</v>
      </c>
      <c r="C4067">
        <v>3</v>
      </c>
      <c r="D4067">
        <f t="shared" si="161"/>
        <v>2021</v>
      </c>
      <c r="E4067" t="s">
        <v>476</v>
      </c>
      <c r="F4067" t="s">
        <v>350</v>
      </c>
      <c r="G4067" t="s">
        <v>37</v>
      </c>
      <c r="H4067" t="s">
        <v>424</v>
      </c>
      <c r="I4067">
        <v>6</v>
      </c>
      <c r="J4067">
        <v>0</v>
      </c>
      <c r="K4067">
        <v>6</v>
      </c>
      <c r="L4067" s="8">
        <v>147052</v>
      </c>
      <c r="M4067" s="8">
        <v>147058</v>
      </c>
    </row>
    <row r="4068" spans="1:13" x14ac:dyDescent="0.25">
      <c r="A4068">
        <v>0</v>
      </c>
      <c r="B4068" s="40">
        <f t="shared" si="160"/>
        <v>44256</v>
      </c>
      <c r="C4068">
        <v>3</v>
      </c>
      <c r="D4068">
        <f t="shared" si="161"/>
        <v>2021</v>
      </c>
      <c r="E4068" t="s">
        <v>476</v>
      </c>
      <c r="F4068" t="s">
        <v>41</v>
      </c>
      <c r="G4068" t="s">
        <v>37</v>
      </c>
      <c r="H4068" t="s">
        <v>423</v>
      </c>
      <c r="I4068">
        <v>404</v>
      </c>
      <c r="J4068">
        <v>114</v>
      </c>
      <c r="K4068">
        <v>518</v>
      </c>
      <c r="L4068" s="8">
        <v>14339</v>
      </c>
      <c r="M4068" s="8">
        <v>14857</v>
      </c>
    </row>
    <row r="4069" spans="1:13" x14ac:dyDescent="0.25">
      <c r="A4069">
        <v>0</v>
      </c>
      <c r="B4069" s="40">
        <f t="shared" si="160"/>
        <v>44256</v>
      </c>
      <c r="C4069">
        <v>3</v>
      </c>
      <c r="D4069">
        <f t="shared" si="161"/>
        <v>2021</v>
      </c>
      <c r="E4069" t="s">
        <v>476</v>
      </c>
      <c r="F4069" t="s">
        <v>41</v>
      </c>
      <c r="G4069" t="s">
        <v>37</v>
      </c>
      <c r="H4069" t="s">
        <v>424</v>
      </c>
      <c r="I4069">
        <v>0</v>
      </c>
      <c r="J4069">
        <v>0</v>
      </c>
      <c r="K4069">
        <v>0</v>
      </c>
      <c r="L4069" s="8">
        <v>5962</v>
      </c>
      <c r="M4069" s="8">
        <v>5962</v>
      </c>
    </row>
    <row r="4070" spans="1:13" x14ac:dyDescent="0.25">
      <c r="A4070">
        <v>0</v>
      </c>
      <c r="B4070" s="40">
        <f t="shared" si="160"/>
        <v>44256</v>
      </c>
      <c r="C4070">
        <v>3</v>
      </c>
      <c r="D4070">
        <f t="shared" si="161"/>
        <v>2021</v>
      </c>
      <c r="E4070" t="s">
        <v>476</v>
      </c>
      <c r="F4070" t="s">
        <v>351</v>
      </c>
      <c r="G4070" t="s">
        <v>37</v>
      </c>
      <c r="H4070" t="s">
        <v>423</v>
      </c>
      <c r="I4070">
        <v>564</v>
      </c>
      <c r="J4070">
        <v>278</v>
      </c>
      <c r="K4070">
        <v>842</v>
      </c>
      <c r="L4070" s="8">
        <v>92542</v>
      </c>
      <c r="M4070" s="8">
        <v>93384</v>
      </c>
    </row>
    <row r="4071" spans="1:13" x14ac:dyDescent="0.25">
      <c r="A4071">
        <v>0</v>
      </c>
      <c r="B4071" s="40">
        <f t="shared" si="160"/>
        <v>44256</v>
      </c>
      <c r="C4071">
        <v>3</v>
      </c>
      <c r="D4071">
        <f t="shared" si="161"/>
        <v>2021</v>
      </c>
      <c r="E4071" t="s">
        <v>476</v>
      </c>
      <c r="F4071" t="s">
        <v>351</v>
      </c>
      <c r="G4071" t="s">
        <v>37</v>
      </c>
      <c r="H4071" t="s">
        <v>424</v>
      </c>
      <c r="I4071">
        <v>2</v>
      </c>
      <c r="J4071">
        <v>0</v>
      </c>
      <c r="K4071">
        <v>2</v>
      </c>
      <c r="L4071" s="8">
        <v>33302</v>
      </c>
      <c r="M4071" s="8">
        <v>33304</v>
      </c>
    </row>
    <row r="4072" spans="1:13" x14ac:dyDescent="0.25">
      <c r="A4072">
        <v>0</v>
      </c>
      <c r="B4072" s="40">
        <f t="shared" si="160"/>
        <v>44256</v>
      </c>
      <c r="C4072">
        <v>3</v>
      </c>
      <c r="D4072">
        <f t="shared" si="161"/>
        <v>2021</v>
      </c>
      <c r="E4072" t="s">
        <v>476</v>
      </c>
      <c r="F4072" t="s">
        <v>352</v>
      </c>
      <c r="G4072" t="s">
        <v>37</v>
      </c>
      <c r="H4072" t="s">
        <v>423</v>
      </c>
      <c r="I4072">
        <v>43</v>
      </c>
      <c r="J4072">
        <v>24</v>
      </c>
      <c r="K4072">
        <v>67</v>
      </c>
      <c r="L4072" s="8">
        <v>8428</v>
      </c>
      <c r="M4072" s="8">
        <v>8495</v>
      </c>
    </row>
    <row r="4073" spans="1:13" x14ac:dyDescent="0.25">
      <c r="A4073">
        <v>0</v>
      </c>
      <c r="B4073" s="40">
        <f t="shared" si="160"/>
        <v>44256</v>
      </c>
      <c r="C4073">
        <v>3</v>
      </c>
      <c r="D4073">
        <f t="shared" si="161"/>
        <v>2021</v>
      </c>
      <c r="E4073" t="s">
        <v>476</v>
      </c>
      <c r="F4073" t="s">
        <v>352</v>
      </c>
      <c r="G4073" t="s">
        <v>37</v>
      </c>
      <c r="H4073" t="s">
        <v>424</v>
      </c>
      <c r="I4073">
        <v>0</v>
      </c>
      <c r="J4073">
        <v>0</v>
      </c>
      <c r="K4073">
        <v>0</v>
      </c>
      <c r="L4073" s="8">
        <v>4089</v>
      </c>
      <c r="M4073" s="8">
        <v>4089</v>
      </c>
    </row>
    <row r="4074" spans="1:13" x14ac:dyDescent="0.25">
      <c r="A4074">
        <v>0</v>
      </c>
      <c r="B4074" s="40">
        <f t="shared" si="160"/>
        <v>44256</v>
      </c>
      <c r="C4074">
        <v>3</v>
      </c>
      <c r="D4074">
        <f t="shared" si="161"/>
        <v>2021</v>
      </c>
      <c r="E4074" t="s">
        <v>476</v>
      </c>
      <c r="F4074" t="s">
        <v>146</v>
      </c>
      <c r="G4074" t="s">
        <v>37</v>
      </c>
      <c r="H4074" t="s">
        <v>423</v>
      </c>
      <c r="I4074" s="8">
        <v>5585</v>
      </c>
      <c r="J4074" s="8">
        <v>2009</v>
      </c>
      <c r="K4074" s="8">
        <v>7594</v>
      </c>
      <c r="L4074" s="8">
        <v>543851</v>
      </c>
      <c r="M4074" s="8">
        <v>551445</v>
      </c>
    </row>
    <row r="4075" spans="1:13" x14ac:dyDescent="0.25">
      <c r="A4075">
        <v>0</v>
      </c>
      <c r="B4075" s="40">
        <f t="shared" si="160"/>
        <v>44256</v>
      </c>
      <c r="C4075">
        <v>3</v>
      </c>
      <c r="D4075">
        <f t="shared" si="161"/>
        <v>2021</v>
      </c>
      <c r="E4075" t="s">
        <v>476</v>
      </c>
      <c r="F4075" t="s">
        <v>146</v>
      </c>
      <c r="G4075" t="s">
        <v>37</v>
      </c>
      <c r="H4075" t="s">
        <v>424</v>
      </c>
      <c r="I4075">
        <v>5</v>
      </c>
      <c r="J4075">
        <v>0</v>
      </c>
      <c r="K4075">
        <v>5</v>
      </c>
      <c r="L4075" s="8">
        <v>127020</v>
      </c>
      <c r="M4075" s="8">
        <v>127025</v>
      </c>
    </row>
    <row r="4076" spans="1:13" x14ac:dyDescent="0.25">
      <c r="A4076">
        <v>1</v>
      </c>
      <c r="B4076" s="40">
        <f t="shared" si="160"/>
        <v>44256</v>
      </c>
      <c r="C4076">
        <v>3</v>
      </c>
      <c r="D4076">
        <f t="shared" si="161"/>
        <v>2021</v>
      </c>
      <c r="E4076" t="s">
        <v>476</v>
      </c>
      <c r="F4076" t="s">
        <v>42</v>
      </c>
      <c r="G4076" t="s">
        <v>37</v>
      </c>
      <c r="H4076" t="s">
        <v>423</v>
      </c>
      <c r="I4076" s="8">
        <v>1015</v>
      </c>
      <c r="J4076">
        <v>619</v>
      </c>
      <c r="K4076" s="8">
        <v>1634</v>
      </c>
      <c r="L4076" s="8">
        <v>325479</v>
      </c>
      <c r="M4076" s="8">
        <v>327113</v>
      </c>
    </row>
    <row r="4077" spans="1:13" x14ac:dyDescent="0.25">
      <c r="A4077">
        <v>1</v>
      </c>
      <c r="B4077" s="40">
        <f t="shared" si="160"/>
        <v>44256</v>
      </c>
      <c r="C4077">
        <v>3</v>
      </c>
      <c r="D4077">
        <f t="shared" si="161"/>
        <v>2021</v>
      </c>
      <c r="E4077" t="s">
        <v>476</v>
      </c>
      <c r="F4077" t="s">
        <v>42</v>
      </c>
      <c r="G4077" t="s">
        <v>37</v>
      </c>
      <c r="H4077" t="s">
        <v>424</v>
      </c>
      <c r="I4077">
        <v>8</v>
      </c>
      <c r="J4077">
        <v>0</v>
      </c>
      <c r="K4077">
        <v>8</v>
      </c>
      <c r="L4077" s="8">
        <v>102472</v>
      </c>
      <c r="M4077" s="8">
        <v>102480</v>
      </c>
    </row>
    <row r="4078" spans="1:13" x14ac:dyDescent="0.25">
      <c r="A4078">
        <v>1</v>
      </c>
      <c r="B4078" s="40">
        <f t="shared" si="160"/>
        <v>44256</v>
      </c>
      <c r="C4078">
        <v>3</v>
      </c>
      <c r="D4078">
        <f t="shared" si="161"/>
        <v>2021</v>
      </c>
      <c r="E4078" t="s">
        <v>476</v>
      </c>
      <c r="F4078" t="s">
        <v>353</v>
      </c>
      <c r="G4078" t="s">
        <v>37</v>
      </c>
      <c r="H4078" t="s">
        <v>423</v>
      </c>
      <c r="I4078">
        <v>43</v>
      </c>
      <c r="J4078">
        <v>41</v>
      </c>
      <c r="K4078">
        <v>84</v>
      </c>
      <c r="L4078" s="8">
        <v>30827</v>
      </c>
      <c r="M4078" s="8">
        <v>30911</v>
      </c>
    </row>
    <row r="4079" spans="1:13" x14ac:dyDescent="0.25">
      <c r="A4079">
        <v>1</v>
      </c>
      <c r="B4079" s="40">
        <f t="shared" si="160"/>
        <v>44256</v>
      </c>
      <c r="C4079">
        <v>3</v>
      </c>
      <c r="D4079">
        <f t="shared" si="161"/>
        <v>2021</v>
      </c>
      <c r="E4079" t="s">
        <v>476</v>
      </c>
      <c r="F4079" t="s">
        <v>353</v>
      </c>
      <c r="G4079" t="s">
        <v>37</v>
      </c>
      <c r="H4079" t="s">
        <v>424</v>
      </c>
      <c r="I4079">
        <v>0</v>
      </c>
      <c r="J4079">
        <v>0</v>
      </c>
      <c r="K4079">
        <v>0</v>
      </c>
      <c r="L4079" s="8">
        <v>19087</v>
      </c>
      <c r="M4079" s="8">
        <v>19087</v>
      </c>
    </row>
    <row r="4080" spans="1:13" x14ac:dyDescent="0.25">
      <c r="A4080">
        <v>0</v>
      </c>
      <c r="B4080" s="40">
        <f t="shared" si="160"/>
        <v>44256</v>
      </c>
      <c r="C4080">
        <v>3</v>
      </c>
      <c r="D4080">
        <f t="shared" si="161"/>
        <v>2021</v>
      </c>
      <c r="E4080" t="s">
        <v>476</v>
      </c>
      <c r="F4080" t="s">
        <v>354</v>
      </c>
      <c r="G4080" t="s">
        <v>37</v>
      </c>
      <c r="H4080" t="s">
        <v>423</v>
      </c>
      <c r="I4080" s="8">
        <v>1557</v>
      </c>
      <c r="J4080">
        <v>857</v>
      </c>
      <c r="K4080" s="8">
        <v>2414</v>
      </c>
      <c r="L4080" s="8">
        <v>200549</v>
      </c>
      <c r="M4080" s="8">
        <v>202963</v>
      </c>
    </row>
    <row r="4081" spans="1:13" x14ac:dyDescent="0.25">
      <c r="A4081">
        <v>0</v>
      </c>
      <c r="B4081" s="40">
        <f t="shared" si="160"/>
        <v>44256</v>
      </c>
      <c r="C4081">
        <v>3</v>
      </c>
      <c r="D4081">
        <f t="shared" si="161"/>
        <v>2021</v>
      </c>
      <c r="E4081" t="s">
        <v>476</v>
      </c>
      <c r="F4081" t="s">
        <v>354</v>
      </c>
      <c r="G4081" t="s">
        <v>37</v>
      </c>
      <c r="H4081" t="s">
        <v>424</v>
      </c>
      <c r="I4081">
        <v>7</v>
      </c>
      <c r="J4081">
        <v>0</v>
      </c>
      <c r="K4081">
        <v>7</v>
      </c>
      <c r="L4081" s="8">
        <v>57116</v>
      </c>
      <c r="M4081" s="8">
        <v>57123</v>
      </c>
    </row>
    <row r="4082" spans="1:13" x14ac:dyDescent="0.25">
      <c r="A4082">
        <v>0</v>
      </c>
      <c r="B4082" s="40">
        <f t="shared" si="160"/>
        <v>44256</v>
      </c>
      <c r="C4082">
        <v>3</v>
      </c>
      <c r="D4082">
        <f t="shared" si="161"/>
        <v>2021</v>
      </c>
      <c r="E4082" t="s">
        <v>476</v>
      </c>
      <c r="F4082" t="s">
        <v>355</v>
      </c>
      <c r="G4082" t="s">
        <v>37</v>
      </c>
      <c r="H4082" t="s">
        <v>423</v>
      </c>
      <c r="I4082">
        <v>10</v>
      </c>
      <c r="J4082">
        <v>9</v>
      </c>
      <c r="K4082">
        <v>19</v>
      </c>
      <c r="L4082" s="8">
        <v>3117</v>
      </c>
      <c r="M4082" s="8">
        <v>3136</v>
      </c>
    </row>
    <row r="4083" spans="1:13" x14ac:dyDescent="0.25">
      <c r="A4083">
        <v>0</v>
      </c>
      <c r="B4083" s="40">
        <f t="shared" si="160"/>
        <v>44256</v>
      </c>
      <c r="C4083">
        <v>3</v>
      </c>
      <c r="D4083">
        <f t="shared" si="161"/>
        <v>2021</v>
      </c>
      <c r="E4083" t="s">
        <v>476</v>
      </c>
      <c r="F4083" t="s">
        <v>355</v>
      </c>
      <c r="G4083" t="s">
        <v>37</v>
      </c>
      <c r="H4083" t="s">
        <v>424</v>
      </c>
      <c r="I4083">
        <v>0</v>
      </c>
      <c r="J4083">
        <v>0</v>
      </c>
      <c r="K4083">
        <v>0</v>
      </c>
      <c r="L4083" s="8">
        <v>1810</v>
      </c>
      <c r="M4083" s="8">
        <v>1810</v>
      </c>
    </row>
    <row r="4084" spans="1:13" x14ac:dyDescent="0.25">
      <c r="A4084">
        <v>0</v>
      </c>
      <c r="B4084" s="40">
        <f t="shared" si="160"/>
        <v>44256</v>
      </c>
      <c r="C4084">
        <v>3</v>
      </c>
      <c r="D4084">
        <f t="shared" si="161"/>
        <v>2021</v>
      </c>
      <c r="E4084" t="s">
        <v>476</v>
      </c>
      <c r="F4084" t="s">
        <v>59</v>
      </c>
      <c r="G4084" t="s">
        <v>37</v>
      </c>
      <c r="H4084" t="s">
        <v>423</v>
      </c>
      <c r="I4084">
        <v>113</v>
      </c>
      <c r="J4084">
        <v>71</v>
      </c>
      <c r="K4084">
        <v>184</v>
      </c>
      <c r="L4084" s="8">
        <v>36714</v>
      </c>
      <c r="M4084" s="8">
        <v>36898</v>
      </c>
    </row>
    <row r="4085" spans="1:13" x14ac:dyDescent="0.25">
      <c r="A4085">
        <v>0</v>
      </c>
      <c r="B4085" s="40">
        <f t="shared" si="160"/>
        <v>44256</v>
      </c>
      <c r="C4085">
        <v>3</v>
      </c>
      <c r="D4085">
        <f t="shared" si="161"/>
        <v>2021</v>
      </c>
      <c r="E4085" t="s">
        <v>476</v>
      </c>
      <c r="F4085" t="s">
        <v>59</v>
      </c>
      <c r="G4085" t="s">
        <v>37</v>
      </c>
      <c r="H4085" t="s">
        <v>424</v>
      </c>
      <c r="I4085">
        <v>0</v>
      </c>
      <c r="J4085">
        <v>0</v>
      </c>
      <c r="K4085">
        <v>0</v>
      </c>
      <c r="L4085" s="8">
        <v>14115</v>
      </c>
      <c r="M4085" s="8">
        <v>14115</v>
      </c>
    </row>
    <row r="4086" spans="1:13" x14ac:dyDescent="0.25">
      <c r="A4086">
        <v>0</v>
      </c>
      <c r="B4086" s="40">
        <f t="shared" si="160"/>
        <v>44256</v>
      </c>
      <c r="C4086">
        <v>3</v>
      </c>
      <c r="D4086">
        <f t="shared" si="161"/>
        <v>2021</v>
      </c>
      <c r="E4086" t="s">
        <v>476</v>
      </c>
      <c r="F4086" t="s">
        <v>356</v>
      </c>
      <c r="G4086" t="s">
        <v>37</v>
      </c>
      <c r="H4086" t="s">
        <v>423</v>
      </c>
      <c r="I4086" s="8">
        <v>1360</v>
      </c>
      <c r="J4086">
        <v>595</v>
      </c>
      <c r="K4086" s="8">
        <v>1955</v>
      </c>
      <c r="L4086" s="8">
        <v>151846</v>
      </c>
      <c r="M4086" s="8">
        <v>153801</v>
      </c>
    </row>
    <row r="4087" spans="1:13" x14ac:dyDescent="0.25">
      <c r="A4087">
        <v>0</v>
      </c>
      <c r="B4087" s="40">
        <f t="shared" si="160"/>
        <v>44256</v>
      </c>
      <c r="C4087">
        <v>3</v>
      </c>
      <c r="D4087">
        <f t="shared" si="161"/>
        <v>2021</v>
      </c>
      <c r="E4087" t="s">
        <v>476</v>
      </c>
      <c r="F4087" t="s">
        <v>356</v>
      </c>
      <c r="G4087" t="s">
        <v>37</v>
      </c>
      <c r="H4087" t="s">
        <v>424</v>
      </c>
      <c r="I4087">
        <v>6</v>
      </c>
      <c r="J4087">
        <v>0</v>
      </c>
      <c r="K4087">
        <v>6</v>
      </c>
      <c r="L4087" s="8">
        <v>44222</v>
      </c>
      <c r="M4087" s="8">
        <v>44228</v>
      </c>
    </row>
    <row r="4088" spans="1:13" x14ac:dyDescent="0.25">
      <c r="A4088">
        <v>1</v>
      </c>
      <c r="B4088" s="40">
        <f t="shared" si="160"/>
        <v>44256</v>
      </c>
      <c r="C4088">
        <v>3</v>
      </c>
      <c r="D4088">
        <f t="shared" si="161"/>
        <v>2021</v>
      </c>
      <c r="E4088" t="s">
        <v>476</v>
      </c>
      <c r="F4088" t="s">
        <v>357</v>
      </c>
      <c r="G4088" t="s">
        <v>37</v>
      </c>
      <c r="H4088" t="s">
        <v>423</v>
      </c>
      <c r="I4088">
        <v>58</v>
      </c>
      <c r="J4088">
        <v>46</v>
      </c>
      <c r="K4088">
        <v>104</v>
      </c>
      <c r="L4088" s="8">
        <v>22233</v>
      </c>
      <c r="M4088" s="8">
        <v>22337</v>
      </c>
    </row>
    <row r="4089" spans="1:13" x14ac:dyDescent="0.25">
      <c r="A4089">
        <v>1</v>
      </c>
      <c r="B4089" s="40">
        <f t="shared" si="160"/>
        <v>44256</v>
      </c>
      <c r="C4089">
        <v>3</v>
      </c>
      <c r="D4089">
        <f t="shared" si="161"/>
        <v>2021</v>
      </c>
      <c r="E4089" t="s">
        <v>476</v>
      </c>
      <c r="F4089" t="s">
        <v>357</v>
      </c>
      <c r="G4089" t="s">
        <v>37</v>
      </c>
      <c r="H4089" t="s">
        <v>424</v>
      </c>
      <c r="I4089">
        <v>2</v>
      </c>
      <c r="J4089">
        <v>0</v>
      </c>
      <c r="K4089">
        <v>2</v>
      </c>
      <c r="L4089" s="8">
        <v>8640</v>
      </c>
      <c r="M4089" s="8">
        <v>8642</v>
      </c>
    </row>
    <row r="4090" spans="1:13" x14ac:dyDescent="0.25">
      <c r="A4090">
        <v>0</v>
      </c>
      <c r="B4090" s="40">
        <f t="shared" si="160"/>
        <v>44256</v>
      </c>
      <c r="C4090">
        <v>3</v>
      </c>
      <c r="D4090">
        <f t="shared" si="161"/>
        <v>2021</v>
      </c>
      <c r="E4090" t="s">
        <v>476</v>
      </c>
      <c r="F4090" t="s">
        <v>56</v>
      </c>
      <c r="G4090" t="s">
        <v>37</v>
      </c>
      <c r="H4090" t="s">
        <v>423</v>
      </c>
      <c r="I4090">
        <v>210</v>
      </c>
      <c r="J4090">
        <v>142</v>
      </c>
      <c r="K4090">
        <v>352</v>
      </c>
      <c r="L4090" s="8">
        <v>169777</v>
      </c>
      <c r="M4090" s="8">
        <v>170129</v>
      </c>
    </row>
    <row r="4091" spans="1:13" x14ac:dyDescent="0.25">
      <c r="A4091">
        <v>0</v>
      </c>
      <c r="B4091" s="40">
        <f t="shared" si="160"/>
        <v>44256</v>
      </c>
      <c r="C4091">
        <v>3</v>
      </c>
      <c r="D4091">
        <f t="shared" si="161"/>
        <v>2021</v>
      </c>
      <c r="E4091" t="s">
        <v>476</v>
      </c>
      <c r="F4091" t="s">
        <v>56</v>
      </c>
      <c r="G4091" t="s">
        <v>37</v>
      </c>
      <c r="H4091" t="s">
        <v>424</v>
      </c>
      <c r="I4091">
        <v>1</v>
      </c>
      <c r="J4091">
        <v>0</v>
      </c>
      <c r="K4091">
        <v>1</v>
      </c>
      <c r="L4091" s="8">
        <v>62105</v>
      </c>
      <c r="M4091" s="8">
        <v>62106</v>
      </c>
    </row>
    <row r="4092" spans="1:13" x14ac:dyDescent="0.25">
      <c r="A4092">
        <v>0</v>
      </c>
      <c r="B4092" s="40">
        <f t="shared" si="160"/>
        <v>44287</v>
      </c>
      <c r="C4092">
        <v>4</v>
      </c>
      <c r="D4092">
        <f t="shared" si="161"/>
        <v>2021</v>
      </c>
      <c r="E4092" t="s">
        <v>477</v>
      </c>
      <c r="F4092" t="s">
        <v>422</v>
      </c>
      <c r="G4092" t="s">
        <v>37</v>
      </c>
      <c r="H4092" t="s">
        <v>423</v>
      </c>
      <c r="I4092">
        <v>0</v>
      </c>
      <c r="J4092">
        <v>0</v>
      </c>
      <c r="K4092">
        <v>0</v>
      </c>
      <c r="L4092">
        <v>1</v>
      </c>
      <c r="M4092">
        <v>1</v>
      </c>
    </row>
    <row r="4093" spans="1:13" x14ac:dyDescent="0.25">
      <c r="A4093">
        <v>1</v>
      </c>
      <c r="B4093" s="40">
        <f t="shared" si="160"/>
        <v>44287</v>
      </c>
      <c r="C4093">
        <v>4</v>
      </c>
      <c r="D4093">
        <f t="shared" si="161"/>
        <v>2021</v>
      </c>
      <c r="E4093" t="s">
        <v>477</v>
      </c>
      <c r="F4093" t="s">
        <v>331</v>
      </c>
      <c r="G4093" t="s">
        <v>37</v>
      </c>
      <c r="H4093" t="s">
        <v>423</v>
      </c>
      <c r="I4093">
        <v>12</v>
      </c>
      <c r="J4093">
        <v>10</v>
      </c>
      <c r="K4093">
        <v>22</v>
      </c>
      <c r="L4093" s="8">
        <v>13097</v>
      </c>
      <c r="M4093" s="8">
        <v>13119</v>
      </c>
    </row>
    <row r="4094" spans="1:13" x14ac:dyDescent="0.25">
      <c r="A4094">
        <v>1</v>
      </c>
      <c r="B4094" s="40">
        <f t="shared" si="160"/>
        <v>44287</v>
      </c>
      <c r="C4094">
        <v>4</v>
      </c>
      <c r="D4094">
        <f t="shared" si="161"/>
        <v>2021</v>
      </c>
      <c r="E4094" t="s">
        <v>477</v>
      </c>
      <c r="F4094" t="s">
        <v>331</v>
      </c>
      <c r="G4094" t="s">
        <v>37</v>
      </c>
      <c r="H4094" t="s">
        <v>424</v>
      </c>
      <c r="I4094">
        <v>0</v>
      </c>
      <c r="J4094">
        <v>0</v>
      </c>
      <c r="K4094">
        <v>0</v>
      </c>
      <c r="L4094" s="8">
        <v>5459</v>
      </c>
      <c r="M4094" s="8">
        <v>5459</v>
      </c>
    </row>
    <row r="4095" spans="1:13" x14ac:dyDescent="0.25">
      <c r="A4095">
        <v>1</v>
      </c>
      <c r="B4095" s="40">
        <f t="shared" si="160"/>
        <v>44287</v>
      </c>
      <c r="C4095">
        <v>4</v>
      </c>
      <c r="D4095">
        <f t="shared" si="161"/>
        <v>2021</v>
      </c>
      <c r="E4095" t="s">
        <v>477</v>
      </c>
      <c r="F4095" t="s">
        <v>332</v>
      </c>
      <c r="G4095" t="s">
        <v>37</v>
      </c>
      <c r="H4095" t="s">
        <v>423</v>
      </c>
      <c r="I4095">
        <v>19</v>
      </c>
      <c r="J4095">
        <v>15</v>
      </c>
      <c r="K4095">
        <v>34</v>
      </c>
      <c r="L4095" s="8">
        <v>12748</v>
      </c>
      <c r="M4095" s="8">
        <v>12782</v>
      </c>
    </row>
    <row r="4096" spans="1:13" x14ac:dyDescent="0.25">
      <c r="A4096">
        <v>1</v>
      </c>
      <c r="B4096" s="40">
        <f t="shared" si="160"/>
        <v>44287</v>
      </c>
      <c r="C4096">
        <v>4</v>
      </c>
      <c r="D4096">
        <f t="shared" si="161"/>
        <v>2021</v>
      </c>
      <c r="E4096" t="s">
        <v>477</v>
      </c>
      <c r="F4096" t="s">
        <v>332</v>
      </c>
      <c r="G4096" t="s">
        <v>37</v>
      </c>
      <c r="H4096" t="s">
        <v>424</v>
      </c>
      <c r="I4096">
        <v>0</v>
      </c>
      <c r="J4096">
        <v>0</v>
      </c>
      <c r="K4096">
        <v>0</v>
      </c>
      <c r="L4096" s="8">
        <v>6802</v>
      </c>
      <c r="M4096" s="8">
        <v>6802</v>
      </c>
    </row>
    <row r="4097" spans="1:13" x14ac:dyDescent="0.25">
      <c r="A4097">
        <v>0</v>
      </c>
      <c r="B4097" s="40">
        <f t="shared" si="160"/>
        <v>44287</v>
      </c>
      <c r="C4097">
        <v>4</v>
      </c>
      <c r="D4097">
        <f t="shared" si="161"/>
        <v>2021</v>
      </c>
      <c r="E4097" t="s">
        <v>477</v>
      </c>
      <c r="F4097" t="s">
        <v>333</v>
      </c>
      <c r="G4097" t="s">
        <v>37</v>
      </c>
      <c r="H4097" t="s">
        <v>423</v>
      </c>
      <c r="I4097">
        <v>521</v>
      </c>
      <c r="J4097">
        <v>380</v>
      </c>
      <c r="K4097">
        <v>901</v>
      </c>
      <c r="L4097" s="8">
        <v>136879</v>
      </c>
      <c r="M4097" s="8">
        <v>137780</v>
      </c>
    </row>
    <row r="4098" spans="1:13" x14ac:dyDescent="0.25">
      <c r="A4098">
        <v>0</v>
      </c>
      <c r="B4098" s="40">
        <f t="shared" si="160"/>
        <v>44287</v>
      </c>
      <c r="C4098">
        <v>4</v>
      </c>
      <c r="D4098">
        <f t="shared" si="161"/>
        <v>2021</v>
      </c>
      <c r="E4098" t="s">
        <v>477</v>
      </c>
      <c r="F4098" t="s">
        <v>333</v>
      </c>
      <c r="G4098" t="s">
        <v>37</v>
      </c>
      <c r="H4098" t="s">
        <v>424</v>
      </c>
      <c r="I4098">
        <v>3</v>
      </c>
      <c r="J4098">
        <v>0</v>
      </c>
      <c r="K4098">
        <v>3</v>
      </c>
      <c r="L4098" s="8">
        <v>43996</v>
      </c>
      <c r="M4098" s="8">
        <v>43999</v>
      </c>
    </row>
    <row r="4099" spans="1:13" x14ac:dyDescent="0.25">
      <c r="A4099">
        <v>0</v>
      </c>
      <c r="B4099" s="40">
        <f t="shared" si="160"/>
        <v>44287</v>
      </c>
      <c r="C4099">
        <v>4</v>
      </c>
      <c r="D4099">
        <f t="shared" si="161"/>
        <v>2021</v>
      </c>
      <c r="E4099" t="s">
        <v>477</v>
      </c>
      <c r="F4099" t="s">
        <v>119</v>
      </c>
      <c r="G4099" t="s">
        <v>37</v>
      </c>
      <c r="H4099" t="s">
        <v>423</v>
      </c>
      <c r="I4099">
        <v>329</v>
      </c>
      <c r="J4099">
        <v>95</v>
      </c>
      <c r="K4099">
        <v>424</v>
      </c>
      <c r="L4099" s="8">
        <v>55086</v>
      </c>
      <c r="M4099" s="8">
        <v>55510</v>
      </c>
    </row>
    <row r="4100" spans="1:13" x14ac:dyDescent="0.25">
      <c r="A4100">
        <v>0</v>
      </c>
      <c r="B4100" s="40">
        <f t="shared" si="160"/>
        <v>44287</v>
      </c>
      <c r="C4100">
        <v>4</v>
      </c>
      <c r="D4100">
        <f t="shared" si="161"/>
        <v>2021</v>
      </c>
      <c r="E4100" t="s">
        <v>477</v>
      </c>
      <c r="F4100" t="s">
        <v>119</v>
      </c>
      <c r="G4100" t="s">
        <v>37</v>
      </c>
      <c r="H4100" t="s">
        <v>424</v>
      </c>
      <c r="I4100">
        <v>2</v>
      </c>
      <c r="J4100">
        <v>0</v>
      </c>
      <c r="K4100">
        <v>2</v>
      </c>
      <c r="L4100" s="8">
        <v>23216</v>
      </c>
      <c r="M4100" s="8">
        <v>23218</v>
      </c>
    </row>
    <row r="4101" spans="1:13" x14ac:dyDescent="0.25">
      <c r="A4101">
        <v>0</v>
      </c>
      <c r="B4101" s="40">
        <f t="shared" si="160"/>
        <v>44287</v>
      </c>
      <c r="C4101">
        <v>4</v>
      </c>
      <c r="D4101">
        <f t="shared" si="161"/>
        <v>2021</v>
      </c>
      <c r="E4101" t="s">
        <v>477</v>
      </c>
      <c r="F4101" t="s">
        <v>334</v>
      </c>
      <c r="G4101" t="s">
        <v>37</v>
      </c>
      <c r="H4101" t="s">
        <v>423</v>
      </c>
      <c r="I4101">
        <v>329</v>
      </c>
      <c r="J4101">
        <v>206</v>
      </c>
      <c r="K4101">
        <v>535</v>
      </c>
      <c r="L4101" s="8">
        <v>50838</v>
      </c>
      <c r="M4101" s="8">
        <v>51373</v>
      </c>
    </row>
    <row r="4102" spans="1:13" x14ac:dyDescent="0.25">
      <c r="A4102">
        <v>0</v>
      </c>
      <c r="B4102" s="40">
        <f t="shared" si="160"/>
        <v>44287</v>
      </c>
      <c r="C4102">
        <v>4</v>
      </c>
      <c r="D4102">
        <f t="shared" si="161"/>
        <v>2021</v>
      </c>
      <c r="E4102" t="s">
        <v>477</v>
      </c>
      <c r="F4102" t="s">
        <v>334</v>
      </c>
      <c r="G4102" t="s">
        <v>37</v>
      </c>
      <c r="H4102" t="s">
        <v>424</v>
      </c>
      <c r="I4102">
        <v>1</v>
      </c>
      <c r="J4102">
        <v>0</v>
      </c>
      <c r="K4102">
        <v>1</v>
      </c>
      <c r="L4102" s="8">
        <v>22155</v>
      </c>
      <c r="M4102" s="8">
        <v>22156</v>
      </c>
    </row>
    <row r="4103" spans="1:13" x14ac:dyDescent="0.25">
      <c r="A4103">
        <v>0</v>
      </c>
      <c r="B4103" s="40">
        <f t="shared" si="160"/>
        <v>44287</v>
      </c>
      <c r="C4103">
        <v>4</v>
      </c>
      <c r="D4103">
        <f t="shared" si="161"/>
        <v>2021</v>
      </c>
      <c r="E4103" t="s">
        <v>477</v>
      </c>
      <c r="F4103" t="s">
        <v>335</v>
      </c>
      <c r="G4103" t="s">
        <v>37</v>
      </c>
      <c r="H4103" t="s">
        <v>423</v>
      </c>
      <c r="I4103" s="8">
        <v>2822</v>
      </c>
      <c r="J4103" s="8">
        <v>1309</v>
      </c>
      <c r="K4103" s="8">
        <v>4131</v>
      </c>
      <c r="L4103" s="8">
        <v>323082</v>
      </c>
      <c r="M4103" s="8">
        <v>327213</v>
      </c>
    </row>
    <row r="4104" spans="1:13" x14ac:dyDescent="0.25">
      <c r="A4104">
        <v>0</v>
      </c>
      <c r="B4104" s="40">
        <f t="shared" si="160"/>
        <v>44287</v>
      </c>
      <c r="C4104">
        <v>4</v>
      </c>
      <c r="D4104">
        <f t="shared" si="161"/>
        <v>2021</v>
      </c>
      <c r="E4104" t="s">
        <v>477</v>
      </c>
      <c r="F4104" t="s">
        <v>335</v>
      </c>
      <c r="G4104" t="s">
        <v>37</v>
      </c>
      <c r="H4104" t="s">
        <v>424</v>
      </c>
      <c r="I4104">
        <v>13</v>
      </c>
      <c r="J4104">
        <v>0</v>
      </c>
      <c r="K4104">
        <v>13</v>
      </c>
      <c r="L4104" s="8">
        <v>84597</v>
      </c>
      <c r="M4104" s="8">
        <v>84610</v>
      </c>
    </row>
    <row r="4105" spans="1:13" x14ac:dyDescent="0.25">
      <c r="A4105">
        <v>0</v>
      </c>
      <c r="B4105" s="40">
        <f t="shared" si="160"/>
        <v>44287</v>
      </c>
      <c r="C4105">
        <v>4</v>
      </c>
      <c r="D4105">
        <f t="shared" si="161"/>
        <v>2021</v>
      </c>
      <c r="E4105" t="s">
        <v>477</v>
      </c>
      <c r="F4105" t="s">
        <v>44</v>
      </c>
      <c r="G4105" t="s">
        <v>37</v>
      </c>
      <c r="H4105" t="s">
        <v>423</v>
      </c>
      <c r="I4105">
        <v>6</v>
      </c>
      <c r="J4105">
        <v>3</v>
      </c>
      <c r="K4105">
        <v>9</v>
      </c>
      <c r="L4105" s="8">
        <v>2502</v>
      </c>
      <c r="M4105" s="8">
        <v>2511</v>
      </c>
    </row>
    <row r="4106" spans="1:13" x14ac:dyDescent="0.25">
      <c r="A4106">
        <v>0</v>
      </c>
      <c r="B4106" s="40">
        <f t="shared" si="160"/>
        <v>44287</v>
      </c>
      <c r="C4106">
        <v>4</v>
      </c>
      <c r="D4106">
        <f t="shared" si="161"/>
        <v>2021</v>
      </c>
      <c r="E4106" t="s">
        <v>477</v>
      </c>
      <c r="F4106" t="s">
        <v>44</v>
      </c>
      <c r="G4106" t="s">
        <v>37</v>
      </c>
      <c r="H4106" t="s">
        <v>424</v>
      </c>
      <c r="I4106">
        <v>1</v>
      </c>
      <c r="J4106">
        <v>0</v>
      </c>
      <c r="K4106">
        <v>1</v>
      </c>
      <c r="L4106" s="8">
        <v>1578</v>
      </c>
      <c r="M4106" s="8">
        <v>1579</v>
      </c>
    </row>
    <row r="4107" spans="1:13" x14ac:dyDescent="0.25">
      <c r="A4107">
        <v>0</v>
      </c>
      <c r="B4107" s="40">
        <f t="shared" si="160"/>
        <v>44287</v>
      </c>
      <c r="C4107">
        <v>4</v>
      </c>
      <c r="D4107">
        <f t="shared" si="161"/>
        <v>2021</v>
      </c>
      <c r="E4107" t="s">
        <v>477</v>
      </c>
      <c r="F4107" t="s">
        <v>336</v>
      </c>
      <c r="G4107" t="s">
        <v>37</v>
      </c>
      <c r="H4107" t="s">
        <v>423</v>
      </c>
      <c r="I4107">
        <v>230</v>
      </c>
      <c r="J4107">
        <v>138</v>
      </c>
      <c r="K4107">
        <v>368</v>
      </c>
      <c r="L4107" s="8">
        <v>72892</v>
      </c>
      <c r="M4107" s="8">
        <v>73260</v>
      </c>
    </row>
    <row r="4108" spans="1:13" x14ac:dyDescent="0.25">
      <c r="A4108">
        <v>0</v>
      </c>
      <c r="B4108" s="40">
        <f t="shared" si="160"/>
        <v>44287</v>
      </c>
      <c r="C4108">
        <v>4</v>
      </c>
      <c r="D4108">
        <f t="shared" si="161"/>
        <v>2021</v>
      </c>
      <c r="E4108" t="s">
        <v>477</v>
      </c>
      <c r="F4108" t="s">
        <v>336</v>
      </c>
      <c r="G4108" t="s">
        <v>37</v>
      </c>
      <c r="H4108" t="s">
        <v>424</v>
      </c>
      <c r="I4108">
        <v>2</v>
      </c>
      <c r="J4108">
        <v>0</v>
      </c>
      <c r="K4108">
        <v>2</v>
      </c>
      <c r="L4108" s="8">
        <v>29339</v>
      </c>
      <c r="M4108" s="8">
        <v>29341</v>
      </c>
    </row>
    <row r="4109" spans="1:13" x14ac:dyDescent="0.25">
      <c r="A4109">
        <v>0</v>
      </c>
      <c r="B4109" s="40">
        <f t="shared" si="160"/>
        <v>44287</v>
      </c>
      <c r="C4109">
        <v>4</v>
      </c>
      <c r="D4109">
        <f t="shared" si="161"/>
        <v>2021</v>
      </c>
      <c r="E4109" t="s">
        <v>477</v>
      </c>
      <c r="F4109" t="s">
        <v>125</v>
      </c>
      <c r="G4109" t="s">
        <v>37</v>
      </c>
      <c r="H4109" t="s">
        <v>423</v>
      </c>
      <c r="I4109">
        <v>88</v>
      </c>
      <c r="J4109">
        <v>47</v>
      </c>
      <c r="K4109">
        <v>135</v>
      </c>
      <c r="L4109" s="8">
        <v>28670</v>
      </c>
      <c r="M4109" s="8">
        <v>28805</v>
      </c>
    </row>
    <row r="4110" spans="1:13" x14ac:dyDescent="0.25">
      <c r="A4110">
        <v>0</v>
      </c>
      <c r="B4110" s="40">
        <f t="shared" si="160"/>
        <v>44287</v>
      </c>
      <c r="C4110">
        <v>4</v>
      </c>
      <c r="D4110">
        <f t="shared" si="161"/>
        <v>2021</v>
      </c>
      <c r="E4110" t="s">
        <v>477</v>
      </c>
      <c r="F4110" t="s">
        <v>125</v>
      </c>
      <c r="G4110" t="s">
        <v>37</v>
      </c>
      <c r="H4110" t="s">
        <v>424</v>
      </c>
      <c r="I4110">
        <v>1</v>
      </c>
      <c r="J4110">
        <v>0</v>
      </c>
      <c r="K4110">
        <v>1</v>
      </c>
      <c r="L4110" s="8">
        <v>12689</v>
      </c>
      <c r="M4110" s="8">
        <v>12690</v>
      </c>
    </row>
    <row r="4111" spans="1:13" x14ac:dyDescent="0.25">
      <c r="A4111">
        <v>1</v>
      </c>
      <c r="B4111" s="40">
        <f t="shared" si="160"/>
        <v>44287</v>
      </c>
      <c r="C4111">
        <v>4</v>
      </c>
      <c r="D4111">
        <f t="shared" si="161"/>
        <v>2021</v>
      </c>
      <c r="E4111" t="s">
        <v>477</v>
      </c>
      <c r="F4111" t="s">
        <v>337</v>
      </c>
      <c r="G4111" t="s">
        <v>37</v>
      </c>
      <c r="H4111" t="s">
        <v>423</v>
      </c>
      <c r="I4111">
        <v>10</v>
      </c>
      <c r="J4111">
        <v>3</v>
      </c>
      <c r="K4111">
        <v>13</v>
      </c>
      <c r="L4111" s="8">
        <v>4461</v>
      </c>
      <c r="M4111" s="8">
        <v>4474</v>
      </c>
    </row>
    <row r="4112" spans="1:13" x14ac:dyDescent="0.25">
      <c r="A4112">
        <v>1</v>
      </c>
      <c r="B4112" s="40">
        <f t="shared" si="160"/>
        <v>44287</v>
      </c>
      <c r="C4112">
        <v>4</v>
      </c>
      <c r="D4112">
        <f t="shared" si="161"/>
        <v>2021</v>
      </c>
      <c r="E4112" t="s">
        <v>477</v>
      </c>
      <c r="F4112" t="s">
        <v>337</v>
      </c>
      <c r="G4112" t="s">
        <v>37</v>
      </c>
      <c r="H4112" t="s">
        <v>424</v>
      </c>
      <c r="I4112">
        <v>0</v>
      </c>
      <c r="J4112">
        <v>0</v>
      </c>
      <c r="K4112">
        <v>0</v>
      </c>
      <c r="L4112" s="8">
        <v>3677</v>
      </c>
      <c r="M4112" s="8">
        <v>3677</v>
      </c>
    </row>
    <row r="4113" spans="1:13" x14ac:dyDescent="0.25">
      <c r="A4113">
        <v>0</v>
      </c>
      <c r="B4113" s="40">
        <f t="shared" si="160"/>
        <v>44287</v>
      </c>
      <c r="C4113">
        <v>4</v>
      </c>
      <c r="D4113">
        <f t="shared" si="161"/>
        <v>2021</v>
      </c>
      <c r="E4113" t="s">
        <v>477</v>
      </c>
      <c r="F4113" t="s">
        <v>105</v>
      </c>
      <c r="G4113" t="s">
        <v>37</v>
      </c>
      <c r="H4113" t="s">
        <v>423</v>
      </c>
      <c r="I4113">
        <v>122</v>
      </c>
      <c r="J4113">
        <v>94</v>
      </c>
      <c r="K4113">
        <v>216</v>
      </c>
      <c r="L4113" s="8">
        <v>62244</v>
      </c>
      <c r="M4113" s="8">
        <v>62460</v>
      </c>
    </row>
    <row r="4114" spans="1:13" x14ac:dyDescent="0.25">
      <c r="A4114">
        <v>0</v>
      </c>
      <c r="B4114" s="40">
        <f t="shared" si="160"/>
        <v>44287</v>
      </c>
      <c r="C4114">
        <v>4</v>
      </c>
      <c r="D4114">
        <f t="shared" si="161"/>
        <v>2021</v>
      </c>
      <c r="E4114" t="s">
        <v>477</v>
      </c>
      <c r="F4114" t="s">
        <v>105</v>
      </c>
      <c r="G4114" t="s">
        <v>37</v>
      </c>
      <c r="H4114" t="s">
        <v>424</v>
      </c>
      <c r="I4114">
        <v>0</v>
      </c>
      <c r="J4114">
        <v>0</v>
      </c>
      <c r="K4114">
        <v>0</v>
      </c>
      <c r="L4114" s="8">
        <v>20815</v>
      </c>
      <c r="M4114" s="8">
        <v>20815</v>
      </c>
    </row>
    <row r="4115" spans="1:13" x14ac:dyDescent="0.25">
      <c r="A4115">
        <v>0</v>
      </c>
      <c r="B4115" s="40">
        <f t="shared" si="160"/>
        <v>44287</v>
      </c>
      <c r="C4115">
        <v>4</v>
      </c>
      <c r="D4115">
        <f t="shared" si="161"/>
        <v>2021</v>
      </c>
      <c r="E4115" t="s">
        <v>477</v>
      </c>
      <c r="F4115" t="s">
        <v>338</v>
      </c>
      <c r="G4115" t="s">
        <v>37</v>
      </c>
      <c r="H4115" t="s">
        <v>423</v>
      </c>
      <c r="I4115">
        <v>0</v>
      </c>
      <c r="J4115">
        <v>2</v>
      </c>
      <c r="K4115">
        <v>2</v>
      </c>
      <c r="L4115" s="8">
        <v>1381</v>
      </c>
      <c r="M4115" s="8">
        <v>1383</v>
      </c>
    </row>
    <row r="4116" spans="1:13" x14ac:dyDescent="0.25">
      <c r="A4116">
        <v>0</v>
      </c>
      <c r="B4116" s="40">
        <f t="shared" si="160"/>
        <v>44287</v>
      </c>
      <c r="C4116">
        <v>4</v>
      </c>
      <c r="D4116">
        <f t="shared" si="161"/>
        <v>2021</v>
      </c>
      <c r="E4116" t="s">
        <v>477</v>
      </c>
      <c r="F4116" t="s">
        <v>338</v>
      </c>
      <c r="G4116" t="s">
        <v>37</v>
      </c>
      <c r="H4116" t="s">
        <v>424</v>
      </c>
      <c r="I4116">
        <v>0</v>
      </c>
      <c r="J4116">
        <v>0</v>
      </c>
      <c r="K4116">
        <v>0</v>
      </c>
      <c r="L4116" s="8">
        <v>1005</v>
      </c>
      <c r="M4116" s="8">
        <v>1005</v>
      </c>
    </row>
    <row r="4117" spans="1:13" x14ac:dyDescent="0.25">
      <c r="A4117">
        <v>0</v>
      </c>
      <c r="B4117" s="40">
        <f t="shared" si="160"/>
        <v>44287</v>
      </c>
      <c r="C4117">
        <v>4</v>
      </c>
      <c r="D4117">
        <f t="shared" si="161"/>
        <v>2021</v>
      </c>
      <c r="E4117" t="s">
        <v>477</v>
      </c>
      <c r="F4117" t="s">
        <v>339</v>
      </c>
      <c r="G4117" t="s">
        <v>37</v>
      </c>
      <c r="H4117" t="s">
        <v>423</v>
      </c>
      <c r="I4117">
        <v>109</v>
      </c>
      <c r="J4117">
        <v>92</v>
      </c>
      <c r="K4117">
        <v>201</v>
      </c>
      <c r="L4117" s="8">
        <v>67282</v>
      </c>
      <c r="M4117" s="8">
        <v>67483</v>
      </c>
    </row>
    <row r="4118" spans="1:13" x14ac:dyDescent="0.25">
      <c r="A4118">
        <v>0</v>
      </c>
      <c r="B4118" s="40">
        <f t="shared" si="160"/>
        <v>44287</v>
      </c>
      <c r="C4118">
        <v>4</v>
      </c>
      <c r="D4118">
        <f t="shared" si="161"/>
        <v>2021</v>
      </c>
      <c r="E4118" t="s">
        <v>477</v>
      </c>
      <c r="F4118" t="s">
        <v>339</v>
      </c>
      <c r="G4118" t="s">
        <v>37</v>
      </c>
      <c r="H4118" t="s">
        <v>424</v>
      </c>
      <c r="I4118">
        <v>1</v>
      </c>
      <c r="J4118">
        <v>0</v>
      </c>
      <c r="K4118">
        <v>1</v>
      </c>
      <c r="L4118" s="8">
        <v>28095</v>
      </c>
      <c r="M4118" s="8">
        <v>28096</v>
      </c>
    </row>
    <row r="4119" spans="1:13" x14ac:dyDescent="0.25">
      <c r="A4119">
        <v>0</v>
      </c>
      <c r="B4119" s="40">
        <f t="shared" si="160"/>
        <v>44287</v>
      </c>
      <c r="C4119">
        <v>4</v>
      </c>
      <c r="D4119">
        <f t="shared" si="161"/>
        <v>2021</v>
      </c>
      <c r="E4119" t="s">
        <v>477</v>
      </c>
      <c r="F4119" t="s">
        <v>425</v>
      </c>
      <c r="G4119" t="s">
        <v>37</v>
      </c>
      <c r="H4119" t="s">
        <v>423</v>
      </c>
      <c r="I4119">
        <v>177</v>
      </c>
      <c r="J4119">
        <v>138</v>
      </c>
      <c r="K4119">
        <v>315</v>
      </c>
      <c r="L4119" s="8">
        <v>49746</v>
      </c>
      <c r="M4119" s="8">
        <v>50061</v>
      </c>
    </row>
    <row r="4120" spans="1:13" x14ac:dyDescent="0.25">
      <c r="A4120">
        <v>0</v>
      </c>
      <c r="B4120" s="40">
        <f t="shared" si="160"/>
        <v>44287</v>
      </c>
      <c r="C4120">
        <v>4</v>
      </c>
      <c r="D4120">
        <f t="shared" si="161"/>
        <v>2021</v>
      </c>
      <c r="E4120" t="s">
        <v>477</v>
      </c>
      <c r="F4120" t="s">
        <v>425</v>
      </c>
      <c r="G4120" t="s">
        <v>37</v>
      </c>
      <c r="H4120" t="s">
        <v>424</v>
      </c>
      <c r="I4120">
        <v>2</v>
      </c>
      <c r="J4120">
        <v>0</v>
      </c>
      <c r="K4120">
        <v>2</v>
      </c>
      <c r="L4120" s="8">
        <v>21446</v>
      </c>
      <c r="M4120" s="8">
        <v>21448</v>
      </c>
    </row>
    <row r="4121" spans="1:13" x14ac:dyDescent="0.25">
      <c r="A4121">
        <v>0</v>
      </c>
      <c r="B4121" s="40">
        <f t="shared" si="160"/>
        <v>44287</v>
      </c>
      <c r="C4121">
        <v>4</v>
      </c>
      <c r="D4121">
        <f t="shared" si="161"/>
        <v>2021</v>
      </c>
      <c r="E4121" t="s">
        <v>477</v>
      </c>
      <c r="F4121" t="s">
        <v>341</v>
      </c>
      <c r="G4121" t="s">
        <v>37</v>
      </c>
      <c r="H4121" t="s">
        <v>423</v>
      </c>
      <c r="I4121">
        <v>608</v>
      </c>
      <c r="J4121">
        <v>315</v>
      </c>
      <c r="K4121">
        <v>923</v>
      </c>
      <c r="L4121" s="8">
        <v>64424</v>
      </c>
      <c r="M4121" s="8">
        <v>65347</v>
      </c>
    </row>
    <row r="4122" spans="1:13" x14ac:dyDescent="0.25">
      <c r="A4122">
        <v>0</v>
      </c>
      <c r="B4122" s="40">
        <f t="shared" si="160"/>
        <v>44287</v>
      </c>
      <c r="C4122">
        <v>4</v>
      </c>
      <c r="D4122">
        <f t="shared" si="161"/>
        <v>2021</v>
      </c>
      <c r="E4122" t="s">
        <v>477</v>
      </c>
      <c r="F4122" t="s">
        <v>341</v>
      </c>
      <c r="G4122" t="s">
        <v>37</v>
      </c>
      <c r="H4122" t="s">
        <v>424</v>
      </c>
      <c r="I4122">
        <v>2</v>
      </c>
      <c r="J4122">
        <v>0</v>
      </c>
      <c r="K4122">
        <v>2</v>
      </c>
      <c r="L4122" s="8">
        <v>21891</v>
      </c>
      <c r="M4122" s="8">
        <v>21893</v>
      </c>
    </row>
    <row r="4123" spans="1:13" x14ac:dyDescent="0.25">
      <c r="A4123">
        <v>0</v>
      </c>
      <c r="B4123" s="40">
        <f t="shared" si="160"/>
        <v>44287</v>
      </c>
      <c r="C4123">
        <v>4</v>
      </c>
      <c r="D4123">
        <f t="shared" si="161"/>
        <v>2021</v>
      </c>
      <c r="E4123" t="s">
        <v>477</v>
      </c>
      <c r="F4123" t="s">
        <v>126</v>
      </c>
      <c r="G4123" t="s">
        <v>37</v>
      </c>
      <c r="H4123" t="s">
        <v>423</v>
      </c>
      <c r="I4123">
        <v>318</v>
      </c>
      <c r="J4123">
        <v>183</v>
      </c>
      <c r="K4123">
        <v>501</v>
      </c>
      <c r="L4123" s="8">
        <v>25060</v>
      </c>
      <c r="M4123" s="8">
        <v>25561</v>
      </c>
    </row>
    <row r="4124" spans="1:13" x14ac:dyDescent="0.25">
      <c r="A4124">
        <v>0</v>
      </c>
      <c r="B4124" s="40">
        <f t="shared" ref="B4124:B4187" si="162">DATE(D4124,C4124,1)</f>
        <v>44287</v>
      </c>
      <c r="C4124">
        <v>4</v>
      </c>
      <c r="D4124">
        <f t="shared" ref="D4124:D4187" si="163">VALUE(RIGHT(E4124,4))</f>
        <v>2021</v>
      </c>
      <c r="E4124" t="s">
        <v>477</v>
      </c>
      <c r="F4124" t="s">
        <v>126</v>
      </c>
      <c r="G4124" t="s">
        <v>37</v>
      </c>
      <c r="H4124" t="s">
        <v>424</v>
      </c>
      <c r="I4124">
        <v>0</v>
      </c>
      <c r="J4124">
        <v>0</v>
      </c>
      <c r="K4124">
        <v>0</v>
      </c>
      <c r="L4124" s="8">
        <v>9661</v>
      </c>
      <c r="M4124" s="8">
        <v>9661</v>
      </c>
    </row>
    <row r="4125" spans="1:13" x14ac:dyDescent="0.25">
      <c r="A4125">
        <v>0</v>
      </c>
      <c r="B4125" s="40">
        <f t="shared" si="162"/>
        <v>44287</v>
      </c>
      <c r="C4125">
        <v>4</v>
      </c>
      <c r="D4125">
        <f t="shared" si="163"/>
        <v>2021</v>
      </c>
      <c r="E4125" t="s">
        <v>477</v>
      </c>
      <c r="F4125" t="s">
        <v>342</v>
      </c>
      <c r="G4125" t="s">
        <v>37</v>
      </c>
      <c r="H4125" t="s">
        <v>423</v>
      </c>
      <c r="I4125" s="8">
        <v>30045</v>
      </c>
      <c r="J4125" s="8">
        <v>8684</v>
      </c>
      <c r="K4125" s="8">
        <v>38729</v>
      </c>
      <c r="L4125" s="8">
        <v>1376089</v>
      </c>
      <c r="M4125" s="8">
        <v>1414818</v>
      </c>
    </row>
    <row r="4126" spans="1:13" x14ac:dyDescent="0.25">
      <c r="A4126">
        <v>0</v>
      </c>
      <c r="B4126" s="40">
        <f t="shared" si="162"/>
        <v>44287</v>
      </c>
      <c r="C4126">
        <v>4</v>
      </c>
      <c r="D4126">
        <f t="shared" si="163"/>
        <v>2021</v>
      </c>
      <c r="E4126" t="s">
        <v>477</v>
      </c>
      <c r="F4126" t="s">
        <v>342</v>
      </c>
      <c r="G4126" t="s">
        <v>37</v>
      </c>
      <c r="H4126" t="s">
        <v>424</v>
      </c>
      <c r="I4126">
        <v>41</v>
      </c>
      <c r="J4126">
        <v>0</v>
      </c>
      <c r="K4126">
        <v>41</v>
      </c>
      <c r="L4126" s="8">
        <v>185499</v>
      </c>
      <c r="M4126" s="8">
        <v>185540</v>
      </c>
    </row>
    <row r="4127" spans="1:13" x14ac:dyDescent="0.25">
      <c r="A4127">
        <v>0</v>
      </c>
      <c r="B4127" s="40">
        <f t="shared" si="162"/>
        <v>44287</v>
      </c>
      <c r="C4127">
        <v>4</v>
      </c>
      <c r="D4127">
        <f t="shared" si="163"/>
        <v>2021</v>
      </c>
      <c r="E4127" t="s">
        <v>477</v>
      </c>
      <c r="F4127" t="s">
        <v>343</v>
      </c>
      <c r="G4127" t="s">
        <v>37</v>
      </c>
      <c r="H4127" t="s">
        <v>423</v>
      </c>
      <c r="I4127" s="8">
        <v>1830</v>
      </c>
      <c r="J4127">
        <v>816</v>
      </c>
      <c r="K4127" s="8">
        <v>2646</v>
      </c>
      <c r="L4127" s="8">
        <v>182841</v>
      </c>
      <c r="M4127" s="8">
        <v>185487</v>
      </c>
    </row>
    <row r="4128" spans="1:13" x14ac:dyDescent="0.25">
      <c r="A4128">
        <v>0</v>
      </c>
      <c r="B4128" s="40">
        <f t="shared" si="162"/>
        <v>44287</v>
      </c>
      <c r="C4128">
        <v>4</v>
      </c>
      <c r="D4128">
        <f t="shared" si="163"/>
        <v>2021</v>
      </c>
      <c r="E4128" t="s">
        <v>477</v>
      </c>
      <c r="F4128" t="s">
        <v>343</v>
      </c>
      <c r="G4128" t="s">
        <v>37</v>
      </c>
      <c r="H4128" t="s">
        <v>424</v>
      </c>
      <c r="I4128">
        <v>6</v>
      </c>
      <c r="J4128">
        <v>0</v>
      </c>
      <c r="K4128">
        <v>6</v>
      </c>
      <c r="L4128" s="8">
        <v>55210</v>
      </c>
      <c r="M4128" s="8">
        <v>55216</v>
      </c>
    </row>
    <row r="4129" spans="1:13" x14ac:dyDescent="0.25">
      <c r="A4129">
        <v>0</v>
      </c>
      <c r="B4129" s="40">
        <f t="shared" si="162"/>
        <v>44287</v>
      </c>
      <c r="C4129">
        <v>4</v>
      </c>
      <c r="D4129">
        <f t="shared" si="163"/>
        <v>2021</v>
      </c>
      <c r="E4129" t="s">
        <v>477</v>
      </c>
      <c r="F4129" t="s">
        <v>344</v>
      </c>
      <c r="G4129" t="s">
        <v>37</v>
      </c>
      <c r="H4129" t="s">
        <v>423</v>
      </c>
      <c r="I4129">
        <v>164</v>
      </c>
      <c r="J4129">
        <v>66</v>
      </c>
      <c r="K4129">
        <v>230</v>
      </c>
      <c r="L4129" s="8">
        <v>30252</v>
      </c>
      <c r="M4129" s="8">
        <v>30482</v>
      </c>
    </row>
    <row r="4130" spans="1:13" x14ac:dyDescent="0.25">
      <c r="A4130">
        <v>0</v>
      </c>
      <c r="B4130" s="40">
        <f t="shared" si="162"/>
        <v>44287</v>
      </c>
      <c r="C4130">
        <v>4</v>
      </c>
      <c r="D4130">
        <f t="shared" si="163"/>
        <v>2021</v>
      </c>
      <c r="E4130" t="s">
        <v>477</v>
      </c>
      <c r="F4130" t="s">
        <v>344</v>
      </c>
      <c r="G4130" t="s">
        <v>37</v>
      </c>
      <c r="H4130" t="s">
        <v>424</v>
      </c>
      <c r="I4130">
        <v>1</v>
      </c>
      <c r="J4130">
        <v>0</v>
      </c>
      <c r="K4130">
        <v>1</v>
      </c>
      <c r="L4130" s="8">
        <v>14976</v>
      </c>
      <c r="M4130" s="8">
        <v>14977</v>
      </c>
    </row>
    <row r="4131" spans="1:13" x14ac:dyDescent="0.25">
      <c r="A4131">
        <v>0</v>
      </c>
      <c r="B4131" s="40">
        <f t="shared" si="162"/>
        <v>44287</v>
      </c>
      <c r="C4131">
        <v>4</v>
      </c>
      <c r="D4131">
        <f t="shared" si="163"/>
        <v>2021</v>
      </c>
      <c r="E4131" t="s">
        <v>477</v>
      </c>
      <c r="F4131" t="s">
        <v>345</v>
      </c>
      <c r="G4131" t="s">
        <v>37</v>
      </c>
      <c r="H4131" t="s">
        <v>423</v>
      </c>
      <c r="I4131">
        <v>70</v>
      </c>
      <c r="J4131">
        <v>47</v>
      </c>
      <c r="K4131">
        <v>117</v>
      </c>
      <c r="L4131" s="8">
        <v>15273</v>
      </c>
      <c r="M4131" s="8">
        <v>15390</v>
      </c>
    </row>
    <row r="4132" spans="1:13" x14ac:dyDescent="0.25">
      <c r="A4132">
        <v>0</v>
      </c>
      <c r="B4132" s="40">
        <f t="shared" si="162"/>
        <v>44287</v>
      </c>
      <c r="C4132">
        <v>4</v>
      </c>
      <c r="D4132">
        <f t="shared" si="163"/>
        <v>2021</v>
      </c>
      <c r="E4132" t="s">
        <v>477</v>
      </c>
      <c r="F4132" t="s">
        <v>345</v>
      </c>
      <c r="G4132" t="s">
        <v>37</v>
      </c>
      <c r="H4132" t="s">
        <v>424</v>
      </c>
      <c r="I4132">
        <v>1</v>
      </c>
      <c r="J4132">
        <v>0</v>
      </c>
      <c r="K4132">
        <v>1</v>
      </c>
      <c r="L4132" s="8">
        <v>8300</v>
      </c>
      <c r="M4132" s="8">
        <v>8301</v>
      </c>
    </row>
    <row r="4133" spans="1:13" x14ac:dyDescent="0.25">
      <c r="A4133">
        <v>0</v>
      </c>
      <c r="B4133" s="40">
        <f t="shared" si="162"/>
        <v>44287</v>
      </c>
      <c r="C4133">
        <v>4</v>
      </c>
      <c r="D4133">
        <f t="shared" si="163"/>
        <v>2021</v>
      </c>
      <c r="E4133" t="s">
        <v>477</v>
      </c>
      <c r="F4133" t="s">
        <v>346</v>
      </c>
      <c r="G4133" t="s">
        <v>37</v>
      </c>
      <c r="H4133" t="s">
        <v>423</v>
      </c>
      <c r="I4133">
        <v>157</v>
      </c>
      <c r="J4133">
        <v>142</v>
      </c>
      <c r="K4133">
        <v>299</v>
      </c>
      <c r="L4133" s="8">
        <v>60115</v>
      </c>
      <c r="M4133" s="8">
        <v>60414</v>
      </c>
    </row>
    <row r="4134" spans="1:13" x14ac:dyDescent="0.25">
      <c r="A4134">
        <v>0</v>
      </c>
      <c r="B4134" s="40">
        <f t="shared" si="162"/>
        <v>44287</v>
      </c>
      <c r="C4134">
        <v>4</v>
      </c>
      <c r="D4134">
        <f t="shared" si="163"/>
        <v>2021</v>
      </c>
      <c r="E4134" t="s">
        <v>477</v>
      </c>
      <c r="F4134" t="s">
        <v>346</v>
      </c>
      <c r="G4134" t="s">
        <v>37</v>
      </c>
      <c r="H4134" t="s">
        <v>424</v>
      </c>
      <c r="I4134">
        <v>0</v>
      </c>
      <c r="J4134">
        <v>0</v>
      </c>
      <c r="K4134">
        <v>0</v>
      </c>
      <c r="L4134" s="8">
        <v>27082</v>
      </c>
      <c r="M4134" s="8">
        <v>27082</v>
      </c>
    </row>
    <row r="4135" spans="1:13" x14ac:dyDescent="0.25">
      <c r="A4135">
        <v>1</v>
      </c>
      <c r="B4135" s="40">
        <f t="shared" si="162"/>
        <v>44287</v>
      </c>
      <c r="C4135">
        <v>4</v>
      </c>
      <c r="D4135">
        <f t="shared" si="163"/>
        <v>2021</v>
      </c>
      <c r="E4135" t="s">
        <v>477</v>
      </c>
      <c r="F4135" t="s">
        <v>53</v>
      </c>
      <c r="G4135" t="s">
        <v>37</v>
      </c>
      <c r="H4135" t="s">
        <v>423</v>
      </c>
      <c r="I4135">
        <v>8</v>
      </c>
      <c r="J4135">
        <v>12</v>
      </c>
      <c r="K4135">
        <v>20</v>
      </c>
      <c r="L4135" s="8">
        <v>7879</v>
      </c>
      <c r="M4135" s="8">
        <v>7899</v>
      </c>
    </row>
    <row r="4136" spans="1:13" x14ac:dyDescent="0.25">
      <c r="A4136">
        <v>1</v>
      </c>
      <c r="B4136" s="40">
        <f t="shared" si="162"/>
        <v>44287</v>
      </c>
      <c r="C4136">
        <v>4</v>
      </c>
      <c r="D4136">
        <f t="shared" si="163"/>
        <v>2021</v>
      </c>
      <c r="E4136" t="s">
        <v>477</v>
      </c>
      <c r="F4136" t="s">
        <v>53</v>
      </c>
      <c r="G4136" t="s">
        <v>37</v>
      </c>
      <c r="H4136" t="s">
        <v>424</v>
      </c>
      <c r="I4136">
        <v>0</v>
      </c>
      <c r="J4136">
        <v>0</v>
      </c>
      <c r="K4136">
        <v>0</v>
      </c>
      <c r="L4136" s="8">
        <v>4839</v>
      </c>
      <c r="M4136" s="8">
        <v>4839</v>
      </c>
    </row>
    <row r="4137" spans="1:13" x14ac:dyDescent="0.25">
      <c r="A4137">
        <v>0</v>
      </c>
      <c r="B4137" s="40">
        <f t="shared" si="162"/>
        <v>44287</v>
      </c>
      <c r="C4137">
        <v>4</v>
      </c>
      <c r="D4137">
        <f t="shared" si="163"/>
        <v>2021</v>
      </c>
      <c r="E4137" t="s">
        <v>477</v>
      </c>
      <c r="F4137" t="s">
        <v>347</v>
      </c>
      <c r="G4137" t="s">
        <v>37</v>
      </c>
      <c r="H4137" t="s">
        <v>423</v>
      </c>
      <c r="I4137">
        <v>223</v>
      </c>
      <c r="J4137">
        <v>142</v>
      </c>
      <c r="K4137">
        <v>365</v>
      </c>
      <c r="L4137" s="8">
        <v>48539</v>
      </c>
      <c r="M4137" s="8">
        <v>48904</v>
      </c>
    </row>
    <row r="4138" spans="1:13" x14ac:dyDescent="0.25">
      <c r="A4138">
        <v>0</v>
      </c>
      <c r="B4138" s="40">
        <f t="shared" si="162"/>
        <v>44287</v>
      </c>
      <c r="C4138">
        <v>4</v>
      </c>
      <c r="D4138">
        <f t="shared" si="163"/>
        <v>2021</v>
      </c>
      <c r="E4138" t="s">
        <v>477</v>
      </c>
      <c r="F4138" t="s">
        <v>347</v>
      </c>
      <c r="G4138" t="s">
        <v>37</v>
      </c>
      <c r="H4138" t="s">
        <v>424</v>
      </c>
      <c r="I4138">
        <v>2</v>
      </c>
      <c r="J4138">
        <v>0</v>
      </c>
      <c r="K4138">
        <v>2</v>
      </c>
      <c r="L4138" s="8">
        <v>21450</v>
      </c>
      <c r="M4138" s="8">
        <v>21452</v>
      </c>
    </row>
    <row r="4139" spans="1:13" x14ac:dyDescent="0.25">
      <c r="A4139">
        <v>0</v>
      </c>
      <c r="B4139" s="40">
        <f t="shared" si="162"/>
        <v>44287</v>
      </c>
      <c r="C4139">
        <v>4</v>
      </c>
      <c r="D4139">
        <f t="shared" si="163"/>
        <v>2021</v>
      </c>
      <c r="E4139" t="s">
        <v>477</v>
      </c>
      <c r="F4139" t="s">
        <v>348</v>
      </c>
      <c r="G4139" t="s">
        <v>37</v>
      </c>
      <c r="H4139" t="s">
        <v>423</v>
      </c>
      <c r="I4139">
        <v>59</v>
      </c>
      <c r="J4139">
        <v>38</v>
      </c>
      <c r="K4139">
        <v>97</v>
      </c>
      <c r="L4139" s="8">
        <v>26767</v>
      </c>
      <c r="M4139" s="8">
        <v>26864</v>
      </c>
    </row>
    <row r="4140" spans="1:13" x14ac:dyDescent="0.25">
      <c r="A4140">
        <v>0</v>
      </c>
      <c r="B4140" s="40">
        <f t="shared" si="162"/>
        <v>44287</v>
      </c>
      <c r="C4140">
        <v>4</v>
      </c>
      <c r="D4140">
        <f t="shared" si="163"/>
        <v>2021</v>
      </c>
      <c r="E4140" t="s">
        <v>477</v>
      </c>
      <c r="F4140" t="s">
        <v>348</v>
      </c>
      <c r="G4140" t="s">
        <v>37</v>
      </c>
      <c r="H4140" t="s">
        <v>424</v>
      </c>
      <c r="I4140">
        <v>2</v>
      </c>
      <c r="J4140">
        <v>0</v>
      </c>
      <c r="K4140">
        <v>2</v>
      </c>
      <c r="L4140" s="8">
        <v>16975</v>
      </c>
      <c r="M4140" s="8">
        <v>16977</v>
      </c>
    </row>
    <row r="4141" spans="1:13" x14ac:dyDescent="0.25">
      <c r="A4141">
        <v>0</v>
      </c>
      <c r="B4141" s="40">
        <f t="shared" si="162"/>
        <v>44287</v>
      </c>
      <c r="C4141">
        <v>4</v>
      </c>
      <c r="D4141">
        <f t="shared" si="163"/>
        <v>2021</v>
      </c>
      <c r="E4141" t="s">
        <v>477</v>
      </c>
      <c r="F4141" t="s">
        <v>349</v>
      </c>
      <c r="G4141" t="s">
        <v>37</v>
      </c>
      <c r="H4141" t="s">
        <v>423</v>
      </c>
      <c r="I4141">
        <v>51</v>
      </c>
      <c r="J4141">
        <v>46</v>
      </c>
      <c r="K4141">
        <v>97</v>
      </c>
      <c r="L4141" s="8">
        <v>16229</v>
      </c>
      <c r="M4141" s="8">
        <v>16326</v>
      </c>
    </row>
    <row r="4142" spans="1:13" x14ac:dyDescent="0.25">
      <c r="A4142">
        <v>0</v>
      </c>
      <c r="B4142" s="40">
        <f t="shared" si="162"/>
        <v>44287</v>
      </c>
      <c r="C4142">
        <v>4</v>
      </c>
      <c r="D4142">
        <f t="shared" si="163"/>
        <v>2021</v>
      </c>
      <c r="E4142" t="s">
        <v>477</v>
      </c>
      <c r="F4142" t="s">
        <v>349</v>
      </c>
      <c r="G4142" t="s">
        <v>37</v>
      </c>
      <c r="H4142" t="s">
        <v>424</v>
      </c>
      <c r="I4142">
        <v>0</v>
      </c>
      <c r="J4142">
        <v>0</v>
      </c>
      <c r="K4142">
        <v>0</v>
      </c>
      <c r="L4142" s="8">
        <v>7999</v>
      </c>
      <c r="M4142" s="8">
        <v>7999</v>
      </c>
    </row>
    <row r="4143" spans="1:13" x14ac:dyDescent="0.25">
      <c r="A4143">
        <v>0</v>
      </c>
      <c r="B4143" s="40">
        <f t="shared" si="162"/>
        <v>44287</v>
      </c>
      <c r="C4143">
        <v>4</v>
      </c>
      <c r="D4143">
        <f t="shared" si="163"/>
        <v>2021</v>
      </c>
      <c r="E4143" t="s">
        <v>477</v>
      </c>
      <c r="F4143" t="s">
        <v>426</v>
      </c>
      <c r="G4143" t="s">
        <v>37</v>
      </c>
      <c r="H4143" t="s">
        <v>423</v>
      </c>
      <c r="I4143">
        <v>14</v>
      </c>
      <c r="J4143">
        <v>6</v>
      </c>
      <c r="K4143">
        <v>20</v>
      </c>
      <c r="L4143" s="8">
        <v>9456</v>
      </c>
      <c r="M4143" s="8">
        <v>9476</v>
      </c>
    </row>
    <row r="4144" spans="1:13" x14ac:dyDescent="0.25">
      <c r="A4144">
        <v>0</v>
      </c>
      <c r="B4144" s="40">
        <f t="shared" si="162"/>
        <v>44287</v>
      </c>
      <c r="C4144">
        <v>4</v>
      </c>
      <c r="D4144">
        <f t="shared" si="163"/>
        <v>2021</v>
      </c>
      <c r="E4144" t="s">
        <v>477</v>
      </c>
      <c r="F4144" t="s">
        <v>426</v>
      </c>
      <c r="G4144" t="s">
        <v>37</v>
      </c>
      <c r="H4144" t="s">
        <v>424</v>
      </c>
      <c r="I4144">
        <v>1</v>
      </c>
      <c r="J4144">
        <v>0</v>
      </c>
      <c r="K4144">
        <v>1</v>
      </c>
      <c r="L4144" s="8">
        <v>5810</v>
      </c>
      <c r="M4144" s="8">
        <v>5811</v>
      </c>
    </row>
    <row r="4145" spans="1:13" x14ac:dyDescent="0.25">
      <c r="A4145">
        <v>0</v>
      </c>
      <c r="B4145" s="40">
        <f t="shared" si="162"/>
        <v>44287</v>
      </c>
      <c r="C4145">
        <v>4</v>
      </c>
      <c r="D4145">
        <f t="shared" si="163"/>
        <v>2021</v>
      </c>
      <c r="E4145" t="s">
        <v>477</v>
      </c>
      <c r="F4145" t="s">
        <v>350</v>
      </c>
      <c r="G4145" t="s">
        <v>37</v>
      </c>
      <c r="H4145" t="s">
        <v>423</v>
      </c>
      <c r="I4145" s="8">
        <v>3539</v>
      </c>
      <c r="J4145" s="8">
        <v>1975</v>
      </c>
      <c r="K4145" s="8">
        <v>5514</v>
      </c>
      <c r="L4145" s="8">
        <v>564949</v>
      </c>
      <c r="M4145" s="8">
        <v>570463</v>
      </c>
    </row>
    <row r="4146" spans="1:13" x14ac:dyDescent="0.25">
      <c r="A4146">
        <v>0</v>
      </c>
      <c r="B4146" s="40">
        <f t="shared" si="162"/>
        <v>44287</v>
      </c>
      <c r="C4146">
        <v>4</v>
      </c>
      <c r="D4146">
        <f t="shared" si="163"/>
        <v>2021</v>
      </c>
      <c r="E4146" t="s">
        <v>477</v>
      </c>
      <c r="F4146" t="s">
        <v>350</v>
      </c>
      <c r="G4146" t="s">
        <v>37</v>
      </c>
      <c r="H4146" t="s">
        <v>424</v>
      </c>
      <c r="I4146">
        <v>13</v>
      </c>
      <c r="J4146">
        <v>0</v>
      </c>
      <c r="K4146">
        <v>13</v>
      </c>
      <c r="L4146" s="8">
        <v>147170</v>
      </c>
      <c r="M4146" s="8">
        <v>147183</v>
      </c>
    </row>
    <row r="4147" spans="1:13" x14ac:dyDescent="0.25">
      <c r="A4147">
        <v>0</v>
      </c>
      <c r="B4147" s="40">
        <f t="shared" si="162"/>
        <v>44287</v>
      </c>
      <c r="C4147">
        <v>4</v>
      </c>
      <c r="D4147">
        <f t="shared" si="163"/>
        <v>2021</v>
      </c>
      <c r="E4147" t="s">
        <v>477</v>
      </c>
      <c r="F4147" t="s">
        <v>41</v>
      </c>
      <c r="G4147" t="s">
        <v>37</v>
      </c>
      <c r="H4147" t="s">
        <v>423</v>
      </c>
      <c r="I4147">
        <v>417</v>
      </c>
      <c r="J4147">
        <v>117</v>
      </c>
      <c r="K4147">
        <v>534</v>
      </c>
      <c r="L4147" s="8">
        <v>14297</v>
      </c>
      <c r="M4147" s="8">
        <v>14831</v>
      </c>
    </row>
    <row r="4148" spans="1:13" x14ac:dyDescent="0.25">
      <c r="A4148">
        <v>0</v>
      </c>
      <c r="B4148" s="40">
        <f t="shared" si="162"/>
        <v>44287</v>
      </c>
      <c r="C4148">
        <v>4</v>
      </c>
      <c r="D4148">
        <f t="shared" si="163"/>
        <v>2021</v>
      </c>
      <c r="E4148" t="s">
        <v>477</v>
      </c>
      <c r="F4148" t="s">
        <v>41</v>
      </c>
      <c r="G4148" t="s">
        <v>37</v>
      </c>
      <c r="H4148" t="s">
        <v>424</v>
      </c>
      <c r="I4148">
        <v>0</v>
      </c>
      <c r="J4148">
        <v>0</v>
      </c>
      <c r="K4148">
        <v>0</v>
      </c>
      <c r="L4148" s="8">
        <v>5959</v>
      </c>
      <c r="M4148" s="8">
        <v>5959</v>
      </c>
    </row>
    <row r="4149" spans="1:13" x14ac:dyDescent="0.25">
      <c r="A4149">
        <v>0</v>
      </c>
      <c r="B4149" s="40">
        <f t="shared" si="162"/>
        <v>44287</v>
      </c>
      <c r="C4149">
        <v>4</v>
      </c>
      <c r="D4149">
        <f t="shared" si="163"/>
        <v>2021</v>
      </c>
      <c r="E4149" t="s">
        <v>477</v>
      </c>
      <c r="F4149" t="s">
        <v>351</v>
      </c>
      <c r="G4149" t="s">
        <v>37</v>
      </c>
      <c r="H4149" t="s">
        <v>423</v>
      </c>
      <c r="I4149">
        <v>587</v>
      </c>
      <c r="J4149">
        <v>283</v>
      </c>
      <c r="K4149">
        <v>870</v>
      </c>
      <c r="L4149" s="8">
        <v>92576</v>
      </c>
      <c r="M4149" s="8">
        <v>93446</v>
      </c>
    </row>
    <row r="4150" spans="1:13" x14ac:dyDescent="0.25">
      <c r="A4150">
        <v>0</v>
      </c>
      <c r="B4150" s="40">
        <f t="shared" si="162"/>
        <v>44287</v>
      </c>
      <c r="C4150">
        <v>4</v>
      </c>
      <c r="D4150">
        <f t="shared" si="163"/>
        <v>2021</v>
      </c>
      <c r="E4150" t="s">
        <v>477</v>
      </c>
      <c r="F4150" t="s">
        <v>351</v>
      </c>
      <c r="G4150" t="s">
        <v>37</v>
      </c>
      <c r="H4150" t="s">
        <v>424</v>
      </c>
      <c r="I4150">
        <v>3</v>
      </c>
      <c r="J4150">
        <v>0</v>
      </c>
      <c r="K4150">
        <v>3</v>
      </c>
      <c r="L4150" s="8">
        <v>33247</v>
      </c>
      <c r="M4150" s="8">
        <v>33250</v>
      </c>
    </row>
    <row r="4151" spans="1:13" x14ac:dyDescent="0.25">
      <c r="A4151">
        <v>0</v>
      </c>
      <c r="B4151" s="40">
        <f t="shared" si="162"/>
        <v>44287</v>
      </c>
      <c r="C4151">
        <v>4</v>
      </c>
      <c r="D4151">
        <f t="shared" si="163"/>
        <v>2021</v>
      </c>
      <c r="E4151" t="s">
        <v>477</v>
      </c>
      <c r="F4151" t="s">
        <v>352</v>
      </c>
      <c r="G4151" t="s">
        <v>37</v>
      </c>
      <c r="H4151" t="s">
        <v>423</v>
      </c>
      <c r="I4151">
        <v>45</v>
      </c>
      <c r="J4151">
        <v>30</v>
      </c>
      <c r="K4151">
        <v>75</v>
      </c>
      <c r="L4151" s="8">
        <v>8445</v>
      </c>
      <c r="M4151" s="8">
        <v>8520</v>
      </c>
    </row>
    <row r="4152" spans="1:13" x14ac:dyDescent="0.25">
      <c r="A4152">
        <v>0</v>
      </c>
      <c r="B4152" s="40">
        <f t="shared" si="162"/>
        <v>44287</v>
      </c>
      <c r="C4152">
        <v>4</v>
      </c>
      <c r="D4152">
        <f t="shared" si="163"/>
        <v>2021</v>
      </c>
      <c r="E4152" t="s">
        <v>477</v>
      </c>
      <c r="F4152" t="s">
        <v>352</v>
      </c>
      <c r="G4152" t="s">
        <v>37</v>
      </c>
      <c r="H4152" t="s">
        <v>424</v>
      </c>
      <c r="I4152">
        <v>0</v>
      </c>
      <c r="J4152">
        <v>0</v>
      </c>
      <c r="K4152">
        <v>0</v>
      </c>
      <c r="L4152" s="8">
        <v>4063</v>
      </c>
      <c r="M4152" s="8">
        <v>4063</v>
      </c>
    </row>
    <row r="4153" spans="1:13" x14ac:dyDescent="0.25">
      <c r="A4153">
        <v>0</v>
      </c>
      <c r="B4153" s="40">
        <f t="shared" si="162"/>
        <v>44287</v>
      </c>
      <c r="C4153">
        <v>4</v>
      </c>
      <c r="D4153">
        <f t="shared" si="163"/>
        <v>2021</v>
      </c>
      <c r="E4153" t="s">
        <v>477</v>
      </c>
      <c r="F4153" t="s">
        <v>146</v>
      </c>
      <c r="G4153" t="s">
        <v>37</v>
      </c>
      <c r="H4153" t="s">
        <v>423</v>
      </c>
      <c r="I4153" s="8">
        <v>5779</v>
      </c>
      <c r="J4153" s="8">
        <v>2036</v>
      </c>
      <c r="K4153" s="8">
        <v>7815</v>
      </c>
      <c r="L4153" s="8">
        <v>544040</v>
      </c>
      <c r="M4153" s="8">
        <v>551855</v>
      </c>
    </row>
    <row r="4154" spans="1:13" x14ac:dyDescent="0.25">
      <c r="A4154">
        <v>0</v>
      </c>
      <c r="B4154" s="40">
        <f t="shared" si="162"/>
        <v>44287</v>
      </c>
      <c r="C4154">
        <v>4</v>
      </c>
      <c r="D4154">
        <f t="shared" si="163"/>
        <v>2021</v>
      </c>
      <c r="E4154" t="s">
        <v>477</v>
      </c>
      <c r="F4154" t="s">
        <v>146</v>
      </c>
      <c r="G4154" t="s">
        <v>37</v>
      </c>
      <c r="H4154" t="s">
        <v>424</v>
      </c>
      <c r="I4154">
        <v>19</v>
      </c>
      <c r="J4154">
        <v>0</v>
      </c>
      <c r="K4154">
        <v>19</v>
      </c>
      <c r="L4154" s="8">
        <v>127044</v>
      </c>
      <c r="M4154" s="8">
        <v>127063</v>
      </c>
    </row>
    <row r="4155" spans="1:13" x14ac:dyDescent="0.25">
      <c r="A4155">
        <v>1</v>
      </c>
      <c r="B4155" s="40">
        <f t="shared" si="162"/>
        <v>44287</v>
      </c>
      <c r="C4155">
        <v>4</v>
      </c>
      <c r="D4155">
        <f t="shared" si="163"/>
        <v>2021</v>
      </c>
      <c r="E4155" t="s">
        <v>477</v>
      </c>
      <c r="F4155" t="s">
        <v>42</v>
      </c>
      <c r="G4155" t="s">
        <v>37</v>
      </c>
      <c r="H4155" t="s">
        <v>423</v>
      </c>
      <c r="I4155" s="8">
        <v>1062</v>
      </c>
      <c r="J4155">
        <v>645</v>
      </c>
      <c r="K4155" s="8">
        <v>1707</v>
      </c>
      <c r="L4155" s="8">
        <v>326714</v>
      </c>
      <c r="M4155" s="8">
        <v>328421</v>
      </c>
    </row>
    <row r="4156" spans="1:13" x14ac:dyDescent="0.25">
      <c r="A4156">
        <v>1</v>
      </c>
      <c r="B4156" s="40">
        <f t="shared" si="162"/>
        <v>44287</v>
      </c>
      <c r="C4156">
        <v>4</v>
      </c>
      <c r="D4156">
        <f t="shared" si="163"/>
        <v>2021</v>
      </c>
      <c r="E4156" t="s">
        <v>477</v>
      </c>
      <c r="F4156" t="s">
        <v>42</v>
      </c>
      <c r="G4156" t="s">
        <v>37</v>
      </c>
      <c r="H4156" t="s">
        <v>424</v>
      </c>
      <c r="I4156">
        <v>14</v>
      </c>
      <c r="J4156">
        <v>0</v>
      </c>
      <c r="K4156">
        <v>14</v>
      </c>
      <c r="L4156" s="8">
        <v>102539</v>
      </c>
      <c r="M4156" s="8">
        <v>102553</v>
      </c>
    </row>
    <row r="4157" spans="1:13" x14ac:dyDescent="0.25">
      <c r="A4157">
        <v>1</v>
      </c>
      <c r="B4157" s="40">
        <f t="shared" si="162"/>
        <v>44287</v>
      </c>
      <c r="C4157">
        <v>4</v>
      </c>
      <c r="D4157">
        <f t="shared" si="163"/>
        <v>2021</v>
      </c>
      <c r="E4157" t="s">
        <v>477</v>
      </c>
      <c r="F4157" t="s">
        <v>353</v>
      </c>
      <c r="G4157" t="s">
        <v>37</v>
      </c>
      <c r="H4157" t="s">
        <v>423</v>
      </c>
      <c r="I4157">
        <v>44</v>
      </c>
      <c r="J4157">
        <v>41</v>
      </c>
      <c r="K4157">
        <v>85</v>
      </c>
      <c r="L4157" s="8">
        <v>30917</v>
      </c>
      <c r="M4157" s="8">
        <v>31002</v>
      </c>
    </row>
    <row r="4158" spans="1:13" x14ac:dyDescent="0.25">
      <c r="A4158">
        <v>1</v>
      </c>
      <c r="B4158" s="40">
        <f t="shared" si="162"/>
        <v>44287</v>
      </c>
      <c r="C4158">
        <v>4</v>
      </c>
      <c r="D4158">
        <f t="shared" si="163"/>
        <v>2021</v>
      </c>
      <c r="E4158" t="s">
        <v>477</v>
      </c>
      <c r="F4158" t="s">
        <v>353</v>
      </c>
      <c r="G4158" t="s">
        <v>37</v>
      </c>
      <c r="H4158" t="s">
        <v>424</v>
      </c>
      <c r="I4158">
        <v>0</v>
      </c>
      <c r="J4158">
        <v>0</v>
      </c>
      <c r="K4158">
        <v>0</v>
      </c>
      <c r="L4158" s="8">
        <v>19058</v>
      </c>
      <c r="M4158" s="8">
        <v>19058</v>
      </c>
    </row>
    <row r="4159" spans="1:13" x14ac:dyDescent="0.25">
      <c r="A4159">
        <v>0</v>
      </c>
      <c r="B4159" s="40">
        <f t="shared" si="162"/>
        <v>44287</v>
      </c>
      <c r="C4159">
        <v>4</v>
      </c>
      <c r="D4159">
        <f t="shared" si="163"/>
        <v>2021</v>
      </c>
      <c r="E4159" t="s">
        <v>477</v>
      </c>
      <c r="F4159" t="s">
        <v>354</v>
      </c>
      <c r="G4159" t="s">
        <v>37</v>
      </c>
      <c r="H4159" t="s">
        <v>423</v>
      </c>
      <c r="I4159" s="8">
        <v>1623</v>
      </c>
      <c r="J4159">
        <v>863</v>
      </c>
      <c r="K4159" s="8">
        <v>2486</v>
      </c>
      <c r="L4159" s="8">
        <v>200502</v>
      </c>
      <c r="M4159" s="8">
        <v>202988</v>
      </c>
    </row>
    <row r="4160" spans="1:13" x14ac:dyDescent="0.25">
      <c r="A4160">
        <v>0</v>
      </c>
      <c r="B4160" s="40">
        <f t="shared" si="162"/>
        <v>44287</v>
      </c>
      <c r="C4160">
        <v>4</v>
      </c>
      <c r="D4160">
        <f t="shared" si="163"/>
        <v>2021</v>
      </c>
      <c r="E4160" t="s">
        <v>477</v>
      </c>
      <c r="F4160" t="s">
        <v>354</v>
      </c>
      <c r="G4160" t="s">
        <v>37</v>
      </c>
      <c r="H4160" t="s">
        <v>424</v>
      </c>
      <c r="I4160">
        <v>12</v>
      </c>
      <c r="J4160">
        <v>0</v>
      </c>
      <c r="K4160">
        <v>12</v>
      </c>
      <c r="L4160" s="8">
        <v>57069</v>
      </c>
      <c r="M4160" s="8">
        <v>57081</v>
      </c>
    </row>
    <row r="4161" spans="1:13" x14ac:dyDescent="0.25">
      <c r="A4161">
        <v>0</v>
      </c>
      <c r="B4161" s="40">
        <f t="shared" si="162"/>
        <v>44287</v>
      </c>
      <c r="C4161">
        <v>4</v>
      </c>
      <c r="D4161">
        <f t="shared" si="163"/>
        <v>2021</v>
      </c>
      <c r="E4161" t="s">
        <v>477</v>
      </c>
      <c r="F4161" t="s">
        <v>355</v>
      </c>
      <c r="G4161" t="s">
        <v>37</v>
      </c>
      <c r="H4161" t="s">
        <v>423</v>
      </c>
      <c r="I4161">
        <v>12</v>
      </c>
      <c r="J4161">
        <v>8</v>
      </c>
      <c r="K4161">
        <v>20</v>
      </c>
      <c r="L4161" s="8">
        <v>3134</v>
      </c>
      <c r="M4161" s="8">
        <v>3154</v>
      </c>
    </row>
    <row r="4162" spans="1:13" x14ac:dyDescent="0.25">
      <c r="A4162">
        <v>0</v>
      </c>
      <c r="B4162" s="40">
        <f t="shared" si="162"/>
        <v>44287</v>
      </c>
      <c r="C4162">
        <v>4</v>
      </c>
      <c r="D4162">
        <f t="shared" si="163"/>
        <v>2021</v>
      </c>
      <c r="E4162" t="s">
        <v>477</v>
      </c>
      <c r="F4162" t="s">
        <v>355</v>
      </c>
      <c r="G4162" t="s">
        <v>37</v>
      </c>
      <c r="H4162" t="s">
        <v>424</v>
      </c>
      <c r="I4162">
        <v>0</v>
      </c>
      <c r="J4162">
        <v>0</v>
      </c>
      <c r="K4162">
        <v>0</v>
      </c>
      <c r="L4162" s="8">
        <v>1816</v>
      </c>
      <c r="M4162" s="8">
        <v>1816</v>
      </c>
    </row>
    <row r="4163" spans="1:13" x14ac:dyDescent="0.25">
      <c r="A4163">
        <v>0</v>
      </c>
      <c r="B4163" s="40">
        <f t="shared" si="162"/>
        <v>44287</v>
      </c>
      <c r="C4163">
        <v>4</v>
      </c>
      <c r="D4163">
        <f t="shared" si="163"/>
        <v>2021</v>
      </c>
      <c r="E4163" t="s">
        <v>477</v>
      </c>
      <c r="F4163" t="s">
        <v>59</v>
      </c>
      <c r="G4163" t="s">
        <v>37</v>
      </c>
      <c r="H4163" t="s">
        <v>423</v>
      </c>
      <c r="I4163">
        <v>113</v>
      </c>
      <c r="J4163">
        <v>71</v>
      </c>
      <c r="K4163">
        <v>184</v>
      </c>
      <c r="L4163" s="8">
        <v>36827</v>
      </c>
      <c r="M4163" s="8">
        <v>37011</v>
      </c>
    </row>
    <row r="4164" spans="1:13" x14ac:dyDescent="0.25">
      <c r="A4164">
        <v>0</v>
      </c>
      <c r="B4164" s="40">
        <f t="shared" si="162"/>
        <v>44287</v>
      </c>
      <c r="C4164">
        <v>4</v>
      </c>
      <c r="D4164">
        <f t="shared" si="163"/>
        <v>2021</v>
      </c>
      <c r="E4164" t="s">
        <v>477</v>
      </c>
      <c r="F4164" t="s">
        <v>59</v>
      </c>
      <c r="G4164" t="s">
        <v>37</v>
      </c>
      <c r="H4164" t="s">
        <v>424</v>
      </c>
      <c r="I4164">
        <v>0</v>
      </c>
      <c r="J4164">
        <v>0</v>
      </c>
      <c r="K4164">
        <v>0</v>
      </c>
      <c r="L4164" s="8">
        <v>14135</v>
      </c>
      <c r="M4164" s="8">
        <v>14135</v>
      </c>
    </row>
    <row r="4165" spans="1:13" x14ac:dyDescent="0.25">
      <c r="A4165">
        <v>0</v>
      </c>
      <c r="B4165" s="40">
        <f t="shared" si="162"/>
        <v>44287</v>
      </c>
      <c r="C4165">
        <v>4</v>
      </c>
      <c r="D4165">
        <f t="shared" si="163"/>
        <v>2021</v>
      </c>
      <c r="E4165" t="s">
        <v>477</v>
      </c>
      <c r="F4165" t="s">
        <v>356</v>
      </c>
      <c r="G4165" t="s">
        <v>37</v>
      </c>
      <c r="H4165" t="s">
        <v>423</v>
      </c>
      <c r="I4165" s="8">
        <v>1414</v>
      </c>
      <c r="J4165">
        <v>596</v>
      </c>
      <c r="K4165" s="8">
        <v>2010</v>
      </c>
      <c r="L4165" s="8">
        <v>152091</v>
      </c>
      <c r="M4165" s="8">
        <v>154101</v>
      </c>
    </row>
    <row r="4166" spans="1:13" x14ac:dyDescent="0.25">
      <c r="A4166">
        <v>0</v>
      </c>
      <c r="B4166" s="40">
        <f t="shared" si="162"/>
        <v>44287</v>
      </c>
      <c r="C4166">
        <v>4</v>
      </c>
      <c r="D4166">
        <f t="shared" si="163"/>
        <v>2021</v>
      </c>
      <c r="E4166" t="s">
        <v>477</v>
      </c>
      <c r="F4166" t="s">
        <v>356</v>
      </c>
      <c r="G4166" t="s">
        <v>37</v>
      </c>
      <c r="H4166" t="s">
        <v>424</v>
      </c>
      <c r="I4166">
        <v>8</v>
      </c>
      <c r="J4166">
        <v>0</v>
      </c>
      <c r="K4166">
        <v>8</v>
      </c>
      <c r="L4166" s="8">
        <v>44153</v>
      </c>
      <c r="M4166" s="8">
        <v>44161</v>
      </c>
    </row>
    <row r="4167" spans="1:13" x14ac:dyDescent="0.25">
      <c r="A4167">
        <v>1</v>
      </c>
      <c r="B4167" s="40">
        <f t="shared" si="162"/>
        <v>44287</v>
      </c>
      <c r="C4167">
        <v>4</v>
      </c>
      <c r="D4167">
        <f t="shared" si="163"/>
        <v>2021</v>
      </c>
      <c r="E4167" t="s">
        <v>477</v>
      </c>
      <c r="F4167" t="s">
        <v>357</v>
      </c>
      <c r="G4167" t="s">
        <v>37</v>
      </c>
      <c r="H4167" t="s">
        <v>423</v>
      </c>
      <c r="I4167">
        <v>62</v>
      </c>
      <c r="J4167">
        <v>46</v>
      </c>
      <c r="K4167">
        <v>108</v>
      </c>
      <c r="L4167" s="8">
        <v>22214</v>
      </c>
      <c r="M4167" s="8">
        <v>22322</v>
      </c>
    </row>
    <row r="4168" spans="1:13" x14ac:dyDescent="0.25">
      <c r="A4168">
        <v>1</v>
      </c>
      <c r="B4168" s="40">
        <f t="shared" si="162"/>
        <v>44287</v>
      </c>
      <c r="C4168">
        <v>4</v>
      </c>
      <c r="D4168">
        <f t="shared" si="163"/>
        <v>2021</v>
      </c>
      <c r="E4168" t="s">
        <v>477</v>
      </c>
      <c r="F4168" t="s">
        <v>357</v>
      </c>
      <c r="G4168" t="s">
        <v>37</v>
      </c>
      <c r="H4168" t="s">
        <v>424</v>
      </c>
      <c r="I4168">
        <v>2</v>
      </c>
      <c r="J4168">
        <v>0</v>
      </c>
      <c r="K4168">
        <v>2</v>
      </c>
      <c r="L4168" s="8">
        <v>8613</v>
      </c>
      <c r="M4168" s="8">
        <v>8615</v>
      </c>
    </row>
    <row r="4169" spans="1:13" x14ac:dyDescent="0.25">
      <c r="A4169">
        <v>0</v>
      </c>
      <c r="B4169" s="40">
        <f t="shared" si="162"/>
        <v>44287</v>
      </c>
      <c r="C4169">
        <v>4</v>
      </c>
      <c r="D4169">
        <f t="shared" si="163"/>
        <v>2021</v>
      </c>
      <c r="E4169" t="s">
        <v>477</v>
      </c>
      <c r="F4169" t="s">
        <v>56</v>
      </c>
      <c r="G4169" t="s">
        <v>37</v>
      </c>
      <c r="H4169" t="s">
        <v>423</v>
      </c>
      <c r="I4169">
        <v>226</v>
      </c>
      <c r="J4169">
        <v>144</v>
      </c>
      <c r="K4169">
        <v>370</v>
      </c>
      <c r="L4169" s="8">
        <v>170171</v>
      </c>
      <c r="M4169" s="8">
        <v>170541</v>
      </c>
    </row>
    <row r="4170" spans="1:13" x14ac:dyDescent="0.25">
      <c r="A4170">
        <v>0</v>
      </c>
      <c r="B4170" s="40">
        <f t="shared" si="162"/>
        <v>44287</v>
      </c>
      <c r="C4170">
        <v>4</v>
      </c>
      <c r="D4170">
        <f t="shared" si="163"/>
        <v>2021</v>
      </c>
      <c r="E4170" t="s">
        <v>477</v>
      </c>
      <c r="F4170" t="s">
        <v>56</v>
      </c>
      <c r="G4170" t="s">
        <v>37</v>
      </c>
      <c r="H4170" t="s">
        <v>424</v>
      </c>
      <c r="I4170">
        <v>2</v>
      </c>
      <c r="J4170">
        <v>0</v>
      </c>
      <c r="K4170">
        <v>2</v>
      </c>
      <c r="L4170" s="8">
        <v>62047</v>
      </c>
      <c r="M4170" s="8">
        <v>62049</v>
      </c>
    </row>
    <row r="4171" spans="1:13" x14ac:dyDescent="0.25">
      <c r="A4171">
        <v>0</v>
      </c>
      <c r="B4171" s="40">
        <f t="shared" si="162"/>
        <v>44317</v>
      </c>
      <c r="C4171">
        <v>5</v>
      </c>
      <c r="D4171">
        <f t="shared" si="163"/>
        <v>2021</v>
      </c>
      <c r="E4171" t="s">
        <v>478</v>
      </c>
      <c r="F4171" t="s">
        <v>422</v>
      </c>
      <c r="G4171" t="s">
        <v>37</v>
      </c>
      <c r="H4171" t="s">
        <v>423</v>
      </c>
      <c r="I4171">
        <v>0</v>
      </c>
      <c r="J4171">
        <v>0</v>
      </c>
      <c r="K4171">
        <v>0</v>
      </c>
      <c r="L4171">
        <v>1</v>
      </c>
      <c r="M4171">
        <v>1</v>
      </c>
    </row>
    <row r="4172" spans="1:13" x14ac:dyDescent="0.25">
      <c r="A4172">
        <v>1</v>
      </c>
      <c r="B4172" s="40">
        <f t="shared" si="162"/>
        <v>44317</v>
      </c>
      <c r="C4172">
        <v>5</v>
      </c>
      <c r="D4172">
        <f t="shared" si="163"/>
        <v>2021</v>
      </c>
      <c r="E4172" t="s">
        <v>478</v>
      </c>
      <c r="F4172" t="s">
        <v>331</v>
      </c>
      <c r="G4172" t="s">
        <v>37</v>
      </c>
      <c r="H4172" t="s">
        <v>423</v>
      </c>
      <c r="I4172">
        <v>12</v>
      </c>
      <c r="J4172">
        <v>10</v>
      </c>
      <c r="K4172">
        <v>22</v>
      </c>
      <c r="L4172" s="8">
        <v>13002</v>
      </c>
      <c r="M4172" s="8">
        <v>13024</v>
      </c>
    </row>
    <row r="4173" spans="1:13" x14ac:dyDescent="0.25">
      <c r="A4173">
        <v>1</v>
      </c>
      <c r="B4173" s="40">
        <f t="shared" si="162"/>
        <v>44317</v>
      </c>
      <c r="C4173">
        <v>5</v>
      </c>
      <c r="D4173">
        <f t="shared" si="163"/>
        <v>2021</v>
      </c>
      <c r="E4173" t="s">
        <v>478</v>
      </c>
      <c r="F4173" t="s">
        <v>331</v>
      </c>
      <c r="G4173" t="s">
        <v>37</v>
      </c>
      <c r="H4173" t="s">
        <v>424</v>
      </c>
      <c r="I4173">
        <v>0</v>
      </c>
      <c r="J4173">
        <v>0</v>
      </c>
      <c r="K4173">
        <v>0</v>
      </c>
      <c r="L4173" s="8">
        <v>5397</v>
      </c>
      <c r="M4173" s="8">
        <v>5397</v>
      </c>
    </row>
    <row r="4174" spans="1:13" x14ac:dyDescent="0.25">
      <c r="A4174">
        <v>1</v>
      </c>
      <c r="B4174" s="40">
        <f t="shared" si="162"/>
        <v>44317</v>
      </c>
      <c r="C4174">
        <v>5</v>
      </c>
      <c r="D4174">
        <f t="shared" si="163"/>
        <v>2021</v>
      </c>
      <c r="E4174" t="s">
        <v>478</v>
      </c>
      <c r="F4174" t="s">
        <v>332</v>
      </c>
      <c r="G4174" t="s">
        <v>37</v>
      </c>
      <c r="H4174" t="s">
        <v>423</v>
      </c>
      <c r="I4174">
        <v>19</v>
      </c>
      <c r="J4174">
        <v>15</v>
      </c>
      <c r="K4174">
        <v>34</v>
      </c>
      <c r="L4174" s="8">
        <v>12723</v>
      </c>
      <c r="M4174" s="8">
        <v>12757</v>
      </c>
    </row>
    <row r="4175" spans="1:13" x14ac:dyDescent="0.25">
      <c r="A4175">
        <v>1</v>
      </c>
      <c r="B4175" s="40">
        <f t="shared" si="162"/>
        <v>44317</v>
      </c>
      <c r="C4175">
        <v>5</v>
      </c>
      <c r="D4175">
        <f t="shared" si="163"/>
        <v>2021</v>
      </c>
      <c r="E4175" t="s">
        <v>478</v>
      </c>
      <c r="F4175" t="s">
        <v>332</v>
      </c>
      <c r="G4175" t="s">
        <v>37</v>
      </c>
      <c r="H4175" t="s">
        <v>424</v>
      </c>
      <c r="I4175">
        <v>0</v>
      </c>
      <c r="J4175">
        <v>0</v>
      </c>
      <c r="K4175">
        <v>0</v>
      </c>
      <c r="L4175" s="8">
        <v>6788</v>
      </c>
      <c r="M4175" s="8">
        <v>6788</v>
      </c>
    </row>
    <row r="4176" spans="1:13" x14ac:dyDescent="0.25">
      <c r="A4176">
        <v>0</v>
      </c>
      <c r="B4176" s="40">
        <f t="shared" si="162"/>
        <v>44317</v>
      </c>
      <c r="C4176">
        <v>5</v>
      </c>
      <c r="D4176">
        <f t="shared" si="163"/>
        <v>2021</v>
      </c>
      <c r="E4176" t="s">
        <v>478</v>
      </c>
      <c r="F4176" t="s">
        <v>333</v>
      </c>
      <c r="G4176" t="s">
        <v>37</v>
      </c>
      <c r="H4176" t="s">
        <v>423</v>
      </c>
      <c r="I4176">
        <v>530</v>
      </c>
      <c r="J4176">
        <v>387</v>
      </c>
      <c r="K4176">
        <v>917</v>
      </c>
      <c r="L4176" s="8">
        <v>136280</v>
      </c>
      <c r="M4176" s="8">
        <v>137197</v>
      </c>
    </row>
    <row r="4177" spans="1:13" x14ac:dyDescent="0.25">
      <c r="A4177">
        <v>0</v>
      </c>
      <c r="B4177" s="40">
        <f t="shared" si="162"/>
        <v>44317</v>
      </c>
      <c r="C4177">
        <v>5</v>
      </c>
      <c r="D4177">
        <f t="shared" si="163"/>
        <v>2021</v>
      </c>
      <c r="E4177" t="s">
        <v>478</v>
      </c>
      <c r="F4177" t="s">
        <v>333</v>
      </c>
      <c r="G4177" t="s">
        <v>37</v>
      </c>
      <c r="H4177" t="s">
        <v>424</v>
      </c>
      <c r="I4177">
        <v>4</v>
      </c>
      <c r="J4177">
        <v>0</v>
      </c>
      <c r="K4177">
        <v>4</v>
      </c>
      <c r="L4177" s="8">
        <v>43762</v>
      </c>
      <c r="M4177" s="8">
        <v>43766</v>
      </c>
    </row>
    <row r="4178" spans="1:13" x14ac:dyDescent="0.25">
      <c r="A4178">
        <v>0</v>
      </c>
      <c r="B4178" s="40">
        <f t="shared" si="162"/>
        <v>44317</v>
      </c>
      <c r="C4178">
        <v>5</v>
      </c>
      <c r="D4178">
        <f t="shared" si="163"/>
        <v>2021</v>
      </c>
      <c r="E4178" t="s">
        <v>478</v>
      </c>
      <c r="F4178" t="s">
        <v>119</v>
      </c>
      <c r="G4178" t="s">
        <v>37</v>
      </c>
      <c r="H4178" t="s">
        <v>423</v>
      </c>
      <c r="I4178">
        <v>335</v>
      </c>
      <c r="J4178">
        <v>97</v>
      </c>
      <c r="K4178">
        <v>432</v>
      </c>
      <c r="L4178" s="8">
        <v>54893</v>
      </c>
      <c r="M4178" s="8">
        <v>55325</v>
      </c>
    </row>
    <row r="4179" spans="1:13" x14ac:dyDescent="0.25">
      <c r="A4179">
        <v>0</v>
      </c>
      <c r="B4179" s="40">
        <f t="shared" si="162"/>
        <v>44317</v>
      </c>
      <c r="C4179">
        <v>5</v>
      </c>
      <c r="D4179">
        <f t="shared" si="163"/>
        <v>2021</v>
      </c>
      <c r="E4179" t="s">
        <v>478</v>
      </c>
      <c r="F4179" t="s">
        <v>119</v>
      </c>
      <c r="G4179" t="s">
        <v>37</v>
      </c>
      <c r="H4179" t="s">
        <v>424</v>
      </c>
      <c r="I4179">
        <v>2</v>
      </c>
      <c r="J4179">
        <v>0</v>
      </c>
      <c r="K4179">
        <v>2</v>
      </c>
      <c r="L4179" s="8">
        <v>23122</v>
      </c>
      <c r="M4179" s="8">
        <v>23124</v>
      </c>
    </row>
    <row r="4180" spans="1:13" x14ac:dyDescent="0.25">
      <c r="A4180">
        <v>0</v>
      </c>
      <c r="B4180" s="40">
        <f t="shared" si="162"/>
        <v>44317</v>
      </c>
      <c r="C4180">
        <v>5</v>
      </c>
      <c r="D4180">
        <f t="shared" si="163"/>
        <v>2021</v>
      </c>
      <c r="E4180" t="s">
        <v>478</v>
      </c>
      <c r="F4180" t="s">
        <v>334</v>
      </c>
      <c r="G4180" t="s">
        <v>37</v>
      </c>
      <c r="H4180" t="s">
        <v>423</v>
      </c>
      <c r="I4180">
        <v>341</v>
      </c>
      <c r="J4180">
        <v>206</v>
      </c>
      <c r="K4180">
        <v>547</v>
      </c>
      <c r="L4180" s="8">
        <v>50605</v>
      </c>
      <c r="M4180" s="8">
        <v>51152</v>
      </c>
    </row>
    <row r="4181" spans="1:13" x14ac:dyDescent="0.25">
      <c r="A4181">
        <v>0</v>
      </c>
      <c r="B4181" s="40">
        <f t="shared" si="162"/>
        <v>44317</v>
      </c>
      <c r="C4181">
        <v>5</v>
      </c>
      <c r="D4181">
        <f t="shared" si="163"/>
        <v>2021</v>
      </c>
      <c r="E4181" t="s">
        <v>478</v>
      </c>
      <c r="F4181" t="s">
        <v>334</v>
      </c>
      <c r="G4181" t="s">
        <v>37</v>
      </c>
      <c r="H4181" t="s">
        <v>424</v>
      </c>
      <c r="I4181">
        <v>1</v>
      </c>
      <c r="J4181">
        <v>0</v>
      </c>
      <c r="K4181">
        <v>1</v>
      </c>
      <c r="L4181" s="8">
        <v>22051</v>
      </c>
      <c r="M4181" s="8">
        <v>22052</v>
      </c>
    </row>
    <row r="4182" spans="1:13" x14ac:dyDescent="0.25">
      <c r="A4182">
        <v>0</v>
      </c>
      <c r="B4182" s="40">
        <f t="shared" si="162"/>
        <v>44317</v>
      </c>
      <c r="C4182">
        <v>5</v>
      </c>
      <c r="D4182">
        <f t="shared" si="163"/>
        <v>2021</v>
      </c>
      <c r="E4182" t="s">
        <v>478</v>
      </c>
      <c r="F4182" t="s">
        <v>335</v>
      </c>
      <c r="G4182" t="s">
        <v>37</v>
      </c>
      <c r="H4182" t="s">
        <v>423</v>
      </c>
      <c r="I4182" s="8">
        <v>2895</v>
      </c>
      <c r="J4182" s="8">
        <v>1343</v>
      </c>
      <c r="K4182" s="8">
        <v>4238</v>
      </c>
      <c r="L4182" s="8">
        <v>322125</v>
      </c>
      <c r="M4182" s="8">
        <v>326363</v>
      </c>
    </row>
    <row r="4183" spans="1:13" x14ac:dyDescent="0.25">
      <c r="A4183">
        <v>0</v>
      </c>
      <c r="B4183" s="40">
        <f t="shared" si="162"/>
        <v>44317</v>
      </c>
      <c r="C4183">
        <v>5</v>
      </c>
      <c r="D4183">
        <f t="shared" si="163"/>
        <v>2021</v>
      </c>
      <c r="E4183" t="s">
        <v>478</v>
      </c>
      <c r="F4183" t="s">
        <v>335</v>
      </c>
      <c r="G4183" t="s">
        <v>37</v>
      </c>
      <c r="H4183" t="s">
        <v>424</v>
      </c>
      <c r="I4183">
        <v>17</v>
      </c>
      <c r="J4183">
        <v>0</v>
      </c>
      <c r="K4183">
        <v>17</v>
      </c>
      <c r="L4183" s="8">
        <v>84221</v>
      </c>
      <c r="M4183" s="8">
        <v>84238</v>
      </c>
    </row>
    <row r="4184" spans="1:13" x14ac:dyDescent="0.25">
      <c r="A4184">
        <v>0</v>
      </c>
      <c r="B4184" s="40">
        <f t="shared" si="162"/>
        <v>44317</v>
      </c>
      <c r="C4184">
        <v>5</v>
      </c>
      <c r="D4184">
        <f t="shared" si="163"/>
        <v>2021</v>
      </c>
      <c r="E4184" t="s">
        <v>478</v>
      </c>
      <c r="F4184" t="s">
        <v>44</v>
      </c>
      <c r="G4184" t="s">
        <v>37</v>
      </c>
      <c r="H4184" t="s">
        <v>423</v>
      </c>
      <c r="I4184">
        <v>7</v>
      </c>
      <c r="J4184">
        <v>2</v>
      </c>
      <c r="K4184">
        <v>9</v>
      </c>
      <c r="L4184" s="8">
        <v>2484</v>
      </c>
      <c r="M4184" s="8">
        <v>2493</v>
      </c>
    </row>
    <row r="4185" spans="1:13" x14ac:dyDescent="0.25">
      <c r="A4185">
        <v>0</v>
      </c>
      <c r="B4185" s="40">
        <f t="shared" si="162"/>
        <v>44317</v>
      </c>
      <c r="C4185">
        <v>5</v>
      </c>
      <c r="D4185">
        <f t="shared" si="163"/>
        <v>2021</v>
      </c>
      <c r="E4185" t="s">
        <v>478</v>
      </c>
      <c r="F4185" t="s">
        <v>44</v>
      </c>
      <c r="G4185" t="s">
        <v>37</v>
      </c>
      <c r="H4185" t="s">
        <v>424</v>
      </c>
      <c r="I4185">
        <v>1</v>
      </c>
      <c r="J4185">
        <v>0</v>
      </c>
      <c r="K4185">
        <v>1</v>
      </c>
      <c r="L4185" s="8">
        <v>1559</v>
      </c>
      <c r="M4185" s="8">
        <v>1560</v>
      </c>
    </row>
    <row r="4186" spans="1:13" x14ac:dyDescent="0.25">
      <c r="A4186">
        <v>0</v>
      </c>
      <c r="B4186" s="40">
        <f t="shared" si="162"/>
        <v>44317</v>
      </c>
      <c r="C4186">
        <v>5</v>
      </c>
      <c r="D4186">
        <f t="shared" si="163"/>
        <v>2021</v>
      </c>
      <c r="E4186" t="s">
        <v>478</v>
      </c>
      <c r="F4186" t="s">
        <v>336</v>
      </c>
      <c r="G4186" t="s">
        <v>37</v>
      </c>
      <c r="H4186" t="s">
        <v>423</v>
      </c>
      <c r="I4186">
        <v>237</v>
      </c>
      <c r="J4186">
        <v>139</v>
      </c>
      <c r="K4186">
        <v>376</v>
      </c>
      <c r="L4186" s="8">
        <v>72570</v>
      </c>
      <c r="M4186" s="8">
        <v>72946</v>
      </c>
    </row>
    <row r="4187" spans="1:13" x14ac:dyDescent="0.25">
      <c r="A4187">
        <v>0</v>
      </c>
      <c r="B4187" s="40">
        <f t="shared" si="162"/>
        <v>44317</v>
      </c>
      <c r="C4187">
        <v>5</v>
      </c>
      <c r="D4187">
        <f t="shared" si="163"/>
        <v>2021</v>
      </c>
      <c r="E4187" t="s">
        <v>478</v>
      </c>
      <c r="F4187" t="s">
        <v>336</v>
      </c>
      <c r="G4187" t="s">
        <v>37</v>
      </c>
      <c r="H4187" t="s">
        <v>424</v>
      </c>
      <c r="I4187">
        <v>2</v>
      </c>
      <c r="J4187">
        <v>0</v>
      </c>
      <c r="K4187">
        <v>2</v>
      </c>
      <c r="L4187" s="8">
        <v>29171</v>
      </c>
      <c r="M4187" s="8">
        <v>29173</v>
      </c>
    </row>
    <row r="4188" spans="1:13" x14ac:dyDescent="0.25">
      <c r="A4188">
        <v>0</v>
      </c>
      <c r="B4188" s="40">
        <f t="shared" ref="B4188:B4251" si="164">DATE(D4188,C4188,1)</f>
        <v>44317</v>
      </c>
      <c r="C4188">
        <v>5</v>
      </c>
      <c r="D4188">
        <f t="shared" ref="D4188:D4251" si="165">VALUE(RIGHT(E4188,4))</f>
        <v>2021</v>
      </c>
      <c r="E4188" t="s">
        <v>478</v>
      </c>
      <c r="F4188" t="s">
        <v>125</v>
      </c>
      <c r="G4188" t="s">
        <v>37</v>
      </c>
      <c r="H4188" t="s">
        <v>423</v>
      </c>
      <c r="I4188">
        <v>92</v>
      </c>
      <c r="J4188">
        <v>47</v>
      </c>
      <c r="K4188">
        <v>139</v>
      </c>
      <c r="L4188" s="8">
        <v>28569</v>
      </c>
      <c r="M4188" s="8">
        <v>28708</v>
      </c>
    </row>
    <row r="4189" spans="1:13" x14ac:dyDescent="0.25">
      <c r="A4189">
        <v>0</v>
      </c>
      <c r="B4189" s="40">
        <f t="shared" si="164"/>
        <v>44317</v>
      </c>
      <c r="C4189">
        <v>5</v>
      </c>
      <c r="D4189">
        <f t="shared" si="165"/>
        <v>2021</v>
      </c>
      <c r="E4189" t="s">
        <v>478</v>
      </c>
      <c r="F4189" t="s">
        <v>125</v>
      </c>
      <c r="G4189" t="s">
        <v>37</v>
      </c>
      <c r="H4189" t="s">
        <v>424</v>
      </c>
      <c r="I4189">
        <v>2</v>
      </c>
      <c r="J4189">
        <v>0</v>
      </c>
      <c r="K4189">
        <v>2</v>
      </c>
      <c r="L4189" s="8">
        <v>12642</v>
      </c>
      <c r="M4189" s="8">
        <v>12644</v>
      </c>
    </row>
    <row r="4190" spans="1:13" x14ac:dyDescent="0.25">
      <c r="A4190">
        <v>1</v>
      </c>
      <c r="B4190" s="40">
        <f t="shared" si="164"/>
        <v>44317</v>
      </c>
      <c r="C4190">
        <v>5</v>
      </c>
      <c r="D4190">
        <f t="shared" si="165"/>
        <v>2021</v>
      </c>
      <c r="E4190" t="s">
        <v>478</v>
      </c>
      <c r="F4190" t="s">
        <v>337</v>
      </c>
      <c r="G4190" t="s">
        <v>37</v>
      </c>
      <c r="H4190" t="s">
        <v>423</v>
      </c>
      <c r="I4190">
        <v>9</v>
      </c>
      <c r="J4190">
        <v>3</v>
      </c>
      <c r="K4190">
        <v>12</v>
      </c>
      <c r="L4190" s="8">
        <v>4420</v>
      </c>
      <c r="M4190" s="8">
        <v>4432</v>
      </c>
    </row>
    <row r="4191" spans="1:13" x14ac:dyDescent="0.25">
      <c r="A4191">
        <v>1</v>
      </c>
      <c r="B4191" s="40">
        <f t="shared" si="164"/>
        <v>44317</v>
      </c>
      <c r="C4191">
        <v>5</v>
      </c>
      <c r="D4191">
        <f t="shared" si="165"/>
        <v>2021</v>
      </c>
      <c r="E4191" t="s">
        <v>478</v>
      </c>
      <c r="F4191" t="s">
        <v>337</v>
      </c>
      <c r="G4191" t="s">
        <v>37</v>
      </c>
      <c r="H4191" t="s">
        <v>424</v>
      </c>
      <c r="I4191">
        <v>0</v>
      </c>
      <c r="J4191">
        <v>0</v>
      </c>
      <c r="K4191">
        <v>0</v>
      </c>
      <c r="L4191" s="8">
        <v>3653</v>
      </c>
      <c r="M4191" s="8">
        <v>3653</v>
      </c>
    </row>
    <row r="4192" spans="1:13" x14ac:dyDescent="0.25">
      <c r="A4192">
        <v>0</v>
      </c>
      <c r="B4192" s="40">
        <f t="shared" si="164"/>
        <v>44317</v>
      </c>
      <c r="C4192">
        <v>5</v>
      </c>
      <c r="D4192">
        <f t="shared" si="165"/>
        <v>2021</v>
      </c>
      <c r="E4192" t="s">
        <v>478</v>
      </c>
      <c r="F4192" t="s">
        <v>105</v>
      </c>
      <c r="G4192" t="s">
        <v>37</v>
      </c>
      <c r="H4192" t="s">
        <v>423</v>
      </c>
      <c r="I4192">
        <v>126</v>
      </c>
      <c r="J4192">
        <v>95</v>
      </c>
      <c r="K4192">
        <v>221</v>
      </c>
      <c r="L4192" s="8">
        <v>62002</v>
      </c>
      <c r="M4192" s="8">
        <v>62223</v>
      </c>
    </row>
    <row r="4193" spans="1:13" x14ac:dyDescent="0.25">
      <c r="A4193">
        <v>0</v>
      </c>
      <c r="B4193" s="40">
        <f t="shared" si="164"/>
        <v>44317</v>
      </c>
      <c r="C4193">
        <v>5</v>
      </c>
      <c r="D4193">
        <f t="shared" si="165"/>
        <v>2021</v>
      </c>
      <c r="E4193" t="s">
        <v>478</v>
      </c>
      <c r="F4193" t="s">
        <v>105</v>
      </c>
      <c r="G4193" t="s">
        <v>37</v>
      </c>
      <c r="H4193" t="s">
        <v>424</v>
      </c>
      <c r="I4193">
        <v>0</v>
      </c>
      <c r="J4193">
        <v>0</v>
      </c>
      <c r="K4193">
        <v>0</v>
      </c>
      <c r="L4193" s="8">
        <v>20686</v>
      </c>
      <c r="M4193" s="8">
        <v>20686</v>
      </c>
    </row>
    <row r="4194" spans="1:13" x14ac:dyDescent="0.25">
      <c r="A4194">
        <v>0</v>
      </c>
      <c r="B4194" s="40">
        <f t="shared" si="164"/>
        <v>44317</v>
      </c>
      <c r="C4194">
        <v>5</v>
      </c>
      <c r="D4194">
        <f t="shared" si="165"/>
        <v>2021</v>
      </c>
      <c r="E4194" t="s">
        <v>478</v>
      </c>
      <c r="F4194" t="s">
        <v>338</v>
      </c>
      <c r="G4194" t="s">
        <v>37</v>
      </c>
      <c r="H4194" t="s">
        <v>423</v>
      </c>
      <c r="I4194">
        <v>0</v>
      </c>
      <c r="J4194">
        <v>2</v>
      </c>
      <c r="K4194">
        <v>2</v>
      </c>
      <c r="L4194" s="8">
        <v>1373</v>
      </c>
      <c r="M4194" s="8">
        <v>1375</v>
      </c>
    </row>
    <row r="4195" spans="1:13" x14ac:dyDescent="0.25">
      <c r="A4195">
        <v>0</v>
      </c>
      <c r="B4195" s="40">
        <f t="shared" si="164"/>
        <v>44317</v>
      </c>
      <c r="C4195">
        <v>5</v>
      </c>
      <c r="D4195">
        <f t="shared" si="165"/>
        <v>2021</v>
      </c>
      <c r="E4195" t="s">
        <v>478</v>
      </c>
      <c r="F4195" t="s">
        <v>338</v>
      </c>
      <c r="G4195" t="s">
        <v>37</v>
      </c>
      <c r="H4195" t="s">
        <v>424</v>
      </c>
      <c r="I4195">
        <v>0</v>
      </c>
      <c r="J4195">
        <v>0</v>
      </c>
      <c r="K4195">
        <v>0</v>
      </c>
      <c r="L4195">
        <v>991</v>
      </c>
      <c r="M4195">
        <v>991</v>
      </c>
    </row>
    <row r="4196" spans="1:13" x14ac:dyDescent="0.25">
      <c r="A4196">
        <v>0</v>
      </c>
      <c r="B4196" s="40">
        <f t="shared" si="164"/>
        <v>44317</v>
      </c>
      <c r="C4196">
        <v>5</v>
      </c>
      <c r="D4196">
        <f t="shared" si="165"/>
        <v>2021</v>
      </c>
      <c r="E4196" t="s">
        <v>478</v>
      </c>
      <c r="F4196" t="s">
        <v>339</v>
      </c>
      <c r="G4196" t="s">
        <v>37</v>
      </c>
      <c r="H4196" t="s">
        <v>423</v>
      </c>
      <c r="I4196">
        <v>111</v>
      </c>
      <c r="J4196">
        <v>93</v>
      </c>
      <c r="K4196">
        <v>204</v>
      </c>
      <c r="L4196" s="8">
        <v>66952</v>
      </c>
      <c r="M4196" s="8">
        <v>67156</v>
      </c>
    </row>
    <row r="4197" spans="1:13" x14ac:dyDescent="0.25">
      <c r="A4197">
        <v>0</v>
      </c>
      <c r="B4197" s="40">
        <f t="shared" si="164"/>
        <v>44317</v>
      </c>
      <c r="C4197">
        <v>5</v>
      </c>
      <c r="D4197">
        <f t="shared" si="165"/>
        <v>2021</v>
      </c>
      <c r="E4197" t="s">
        <v>478</v>
      </c>
      <c r="F4197" t="s">
        <v>339</v>
      </c>
      <c r="G4197" t="s">
        <v>37</v>
      </c>
      <c r="H4197" t="s">
        <v>424</v>
      </c>
      <c r="I4197">
        <v>1</v>
      </c>
      <c r="J4197">
        <v>0</v>
      </c>
      <c r="K4197">
        <v>1</v>
      </c>
      <c r="L4197" s="8">
        <v>27895</v>
      </c>
      <c r="M4197" s="8">
        <v>27896</v>
      </c>
    </row>
    <row r="4198" spans="1:13" x14ac:dyDescent="0.25">
      <c r="A4198">
        <v>0</v>
      </c>
      <c r="B4198" s="40">
        <f t="shared" si="164"/>
        <v>44317</v>
      </c>
      <c r="C4198">
        <v>5</v>
      </c>
      <c r="D4198">
        <f t="shared" si="165"/>
        <v>2021</v>
      </c>
      <c r="E4198" t="s">
        <v>478</v>
      </c>
      <c r="F4198" t="s">
        <v>425</v>
      </c>
      <c r="G4198" t="s">
        <v>37</v>
      </c>
      <c r="H4198" t="s">
        <v>423</v>
      </c>
      <c r="I4198">
        <v>182</v>
      </c>
      <c r="J4198">
        <v>141</v>
      </c>
      <c r="K4198">
        <v>323</v>
      </c>
      <c r="L4198" s="8">
        <v>49521</v>
      </c>
      <c r="M4198" s="8">
        <v>49844</v>
      </c>
    </row>
    <row r="4199" spans="1:13" x14ac:dyDescent="0.25">
      <c r="A4199">
        <v>0</v>
      </c>
      <c r="B4199" s="40">
        <f t="shared" si="164"/>
        <v>44317</v>
      </c>
      <c r="C4199">
        <v>5</v>
      </c>
      <c r="D4199">
        <f t="shared" si="165"/>
        <v>2021</v>
      </c>
      <c r="E4199" t="s">
        <v>478</v>
      </c>
      <c r="F4199" t="s">
        <v>425</v>
      </c>
      <c r="G4199" t="s">
        <v>37</v>
      </c>
      <c r="H4199" t="s">
        <v>424</v>
      </c>
      <c r="I4199">
        <v>3</v>
      </c>
      <c r="J4199">
        <v>0</v>
      </c>
      <c r="K4199">
        <v>3</v>
      </c>
      <c r="L4199" s="8">
        <v>21351</v>
      </c>
      <c r="M4199" s="8">
        <v>21354</v>
      </c>
    </row>
    <row r="4200" spans="1:13" x14ac:dyDescent="0.25">
      <c r="A4200">
        <v>0</v>
      </c>
      <c r="B4200" s="40">
        <f t="shared" si="164"/>
        <v>44317</v>
      </c>
      <c r="C4200">
        <v>5</v>
      </c>
      <c r="D4200">
        <f t="shared" si="165"/>
        <v>2021</v>
      </c>
      <c r="E4200" t="s">
        <v>478</v>
      </c>
      <c r="F4200" t="s">
        <v>341</v>
      </c>
      <c r="G4200" t="s">
        <v>37</v>
      </c>
      <c r="H4200" t="s">
        <v>423</v>
      </c>
      <c r="I4200">
        <v>624</v>
      </c>
      <c r="J4200">
        <v>317</v>
      </c>
      <c r="K4200">
        <v>941</v>
      </c>
      <c r="L4200" s="8">
        <v>64142</v>
      </c>
      <c r="M4200" s="8">
        <v>65083</v>
      </c>
    </row>
    <row r="4201" spans="1:13" x14ac:dyDescent="0.25">
      <c r="A4201">
        <v>0</v>
      </c>
      <c r="B4201" s="40">
        <f t="shared" si="164"/>
        <v>44317</v>
      </c>
      <c r="C4201">
        <v>5</v>
      </c>
      <c r="D4201">
        <f t="shared" si="165"/>
        <v>2021</v>
      </c>
      <c r="E4201" t="s">
        <v>478</v>
      </c>
      <c r="F4201" t="s">
        <v>341</v>
      </c>
      <c r="G4201" t="s">
        <v>37</v>
      </c>
      <c r="H4201" t="s">
        <v>424</v>
      </c>
      <c r="I4201">
        <v>3</v>
      </c>
      <c r="J4201">
        <v>0</v>
      </c>
      <c r="K4201">
        <v>3</v>
      </c>
      <c r="L4201" s="8">
        <v>21795</v>
      </c>
      <c r="M4201" s="8">
        <v>21798</v>
      </c>
    </row>
    <row r="4202" spans="1:13" x14ac:dyDescent="0.25">
      <c r="A4202">
        <v>0</v>
      </c>
      <c r="B4202" s="40">
        <f t="shared" si="164"/>
        <v>44317</v>
      </c>
      <c r="C4202">
        <v>5</v>
      </c>
      <c r="D4202">
        <f t="shared" si="165"/>
        <v>2021</v>
      </c>
      <c r="E4202" t="s">
        <v>478</v>
      </c>
      <c r="F4202" t="s">
        <v>126</v>
      </c>
      <c r="G4202" t="s">
        <v>37</v>
      </c>
      <c r="H4202" t="s">
        <v>423</v>
      </c>
      <c r="I4202">
        <v>330</v>
      </c>
      <c r="J4202">
        <v>184</v>
      </c>
      <c r="K4202">
        <v>514</v>
      </c>
      <c r="L4202" s="8">
        <v>24942</v>
      </c>
      <c r="M4202" s="8">
        <v>25456</v>
      </c>
    </row>
    <row r="4203" spans="1:13" x14ac:dyDescent="0.25">
      <c r="A4203">
        <v>0</v>
      </c>
      <c r="B4203" s="40">
        <f t="shared" si="164"/>
        <v>44317</v>
      </c>
      <c r="C4203">
        <v>5</v>
      </c>
      <c r="D4203">
        <f t="shared" si="165"/>
        <v>2021</v>
      </c>
      <c r="E4203" t="s">
        <v>478</v>
      </c>
      <c r="F4203" t="s">
        <v>126</v>
      </c>
      <c r="G4203" t="s">
        <v>37</v>
      </c>
      <c r="H4203" t="s">
        <v>424</v>
      </c>
      <c r="I4203">
        <v>0</v>
      </c>
      <c r="J4203">
        <v>0</v>
      </c>
      <c r="K4203">
        <v>0</v>
      </c>
      <c r="L4203" s="8">
        <v>9611</v>
      </c>
      <c r="M4203" s="8">
        <v>9611</v>
      </c>
    </row>
    <row r="4204" spans="1:13" x14ac:dyDescent="0.25">
      <c r="A4204">
        <v>0</v>
      </c>
      <c r="B4204" s="40">
        <f t="shared" si="164"/>
        <v>44317</v>
      </c>
      <c r="C4204">
        <v>5</v>
      </c>
      <c r="D4204">
        <f t="shared" si="165"/>
        <v>2021</v>
      </c>
      <c r="E4204" t="s">
        <v>478</v>
      </c>
      <c r="F4204" t="s">
        <v>342</v>
      </c>
      <c r="G4204" t="s">
        <v>37</v>
      </c>
      <c r="H4204" t="s">
        <v>423</v>
      </c>
      <c r="I4204" s="8">
        <v>30563</v>
      </c>
      <c r="J4204" s="8">
        <v>8802</v>
      </c>
      <c r="K4204" s="8">
        <v>39365</v>
      </c>
      <c r="L4204" s="8">
        <v>1371641</v>
      </c>
      <c r="M4204" s="8">
        <v>1411006</v>
      </c>
    </row>
    <row r="4205" spans="1:13" x14ac:dyDescent="0.25">
      <c r="A4205">
        <v>0</v>
      </c>
      <c r="B4205" s="40">
        <f t="shared" si="164"/>
        <v>44317</v>
      </c>
      <c r="C4205">
        <v>5</v>
      </c>
      <c r="D4205">
        <f t="shared" si="165"/>
        <v>2021</v>
      </c>
      <c r="E4205" t="s">
        <v>478</v>
      </c>
      <c r="F4205" t="s">
        <v>342</v>
      </c>
      <c r="G4205" t="s">
        <v>37</v>
      </c>
      <c r="H4205" t="s">
        <v>424</v>
      </c>
      <c r="I4205">
        <v>57</v>
      </c>
      <c r="J4205">
        <v>0</v>
      </c>
      <c r="K4205">
        <v>57</v>
      </c>
      <c r="L4205" s="8">
        <v>184699</v>
      </c>
      <c r="M4205" s="8">
        <v>184756</v>
      </c>
    </row>
    <row r="4206" spans="1:13" x14ac:dyDescent="0.25">
      <c r="A4206">
        <v>0</v>
      </c>
      <c r="B4206" s="40">
        <f t="shared" si="164"/>
        <v>44317</v>
      </c>
      <c r="C4206">
        <v>5</v>
      </c>
      <c r="D4206">
        <f t="shared" si="165"/>
        <v>2021</v>
      </c>
      <c r="E4206" t="s">
        <v>478</v>
      </c>
      <c r="F4206" t="s">
        <v>343</v>
      </c>
      <c r="G4206" t="s">
        <v>37</v>
      </c>
      <c r="H4206" t="s">
        <v>423</v>
      </c>
      <c r="I4206" s="8">
        <v>1887</v>
      </c>
      <c r="J4206">
        <v>833</v>
      </c>
      <c r="K4206" s="8">
        <v>2720</v>
      </c>
      <c r="L4206" s="8">
        <v>181936</v>
      </c>
      <c r="M4206" s="8">
        <v>184656</v>
      </c>
    </row>
    <row r="4207" spans="1:13" x14ac:dyDescent="0.25">
      <c r="A4207">
        <v>0</v>
      </c>
      <c r="B4207" s="40">
        <f t="shared" si="164"/>
        <v>44317</v>
      </c>
      <c r="C4207">
        <v>5</v>
      </c>
      <c r="D4207">
        <f t="shared" si="165"/>
        <v>2021</v>
      </c>
      <c r="E4207" t="s">
        <v>478</v>
      </c>
      <c r="F4207" t="s">
        <v>343</v>
      </c>
      <c r="G4207" t="s">
        <v>37</v>
      </c>
      <c r="H4207" t="s">
        <v>424</v>
      </c>
      <c r="I4207">
        <v>8</v>
      </c>
      <c r="J4207">
        <v>0</v>
      </c>
      <c r="K4207">
        <v>8</v>
      </c>
      <c r="L4207" s="8">
        <v>54951</v>
      </c>
      <c r="M4207" s="8">
        <v>54959</v>
      </c>
    </row>
    <row r="4208" spans="1:13" x14ac:dyDescent="0.25">
      <c r="A4208">
        <v>0</v>
      </c>
      <c r="B4208" s="40">
        <f t="shared" si="164"/>
        <v>44317</v>
      </c>
      <c r="C4208">
        <v>5</v>
      </c>
      <c r="D4208">
        <f t="shared" si="165"/>
        <v>2021</v>
      </c>
      <c r="E4208" t="s">
        <v>478</v>
      </c>
      <c r="F4208" t="s">
        <v>344</v>
      </c>
      <c r="G4208" t="s">
        <v>37</v>
      </c>
      <c r="H4208" t="s">
        <v>423</v>
      </c>
      <c r="I4208">
        <v>165</v>
      </c>
      <c r="J4208">
        <v>68</v>
      </c>
      <c r="K4208">
        <v>233</v>
      </c>
      <c r="L4208" s="8">
        <v>30063</v>
      </c>
      <c r="M4208" s="8">
        <v>30296</v>
      </c>
    </row>
    <row r="4209" spans="1:13" x14ac:dyDescent="0.25">
      <c r="A4209">
        <v>0</v>
      </c>
      <c r="B4209" s="40">
        <f t="shared" si="164"/>
        <v>44317</v>
      </c>
      <c r="C4209">
        <v>5</v>
      </c>
      <c r="D4209">
        <f t="shared" si="165"/>
        <v>2021</v>
      </c>
      <c r="E4209" t="s">
        <v>478</v>
      </c>
      <c r="F4209" t="s">
        <v>344</v>
      </c>
      <c r="G4209" t="s">
        <v>37</v>
      </c>
      <c r="H4209" t="s">
        <v>424</v>
      </c>
      <c r="I4209">
        <v>1</v>
      </c>
      <c r="J4209">
        <v>0</v>
      </c>
      <c r="K4209">
        <v>1</v>
      </c>
      <c r="L4209" s="8">
        <v>14887</v>
      </c>
      <c r="M4209" s="8">
        <v>14888</v>
      </c>
    </row>
    <row r="4210" spans="1:13" x14ac:dyDescent="0.25">
      <c r="A4210">
        <v>0</v>
      </c>
      <c r="B4210" s="40">
        <f t="shared" si="164"/>
        <v>44317</v>
      </c>
      <c r="C4210">
        <v>5</v>
      </c>
      <c r="D4210">
        <f t="shared" si="165"/>
        <v>2021</v>
      </c>
      <c r="E4210" t="s">
        <v>478</v>
      </c>
      <c r="F4210" t="s">
        <v>345</v>
      </c>
      <c r="G4210" t="s">
        <v>37</v>
      </c>
      <c r="H4210" t="s">
        <v>423</v>
      </c>
      <c r="I4210">
        <v>70</v>
      </c>
      <c r="J4210">
        <v>46</v>
      </c>
      <c r="K4210">
        <v>116</v>
      </c>
      <c r="L4210" s="8">
        <v>15230</v>
      </c>
      <c r="M4210" s="8">
        <v>15346</v>
      </c>
    </row>
    <row r="4211" spans="1:13" x14ac:dyDescent="0.25">
      <c r="A4211">
        <v>0</v>
      </c>
      <c r="B4211" s="40">
        <f t="shared" si="164"/>
        <v>44317</v>
      </c>
      <c r="C4211">
        <v>5</v>
      </c>
      <c r="D4211">
        <f t="shared" si="165"/>
        <v>2021</v>
      </c>
      <c r="E4211" t="s">
        <v>478</v>
      </c>
      <c r="F4211" t="s">
        <v>345</v>
      </c>
      <c r="G4211" t="s">
        <v>37</v>
      </c>
      <c r="H4211" t="s">
        <v>424</v>
      </c>
      <c r="I4211">
        <v>1</v>
      </c>
      <c r="J4211">
        <v>0</v>
      </c>
      <c r="K4211">
        <v>1</v>
      </c>
      <c r="L4211" s="8">
        <v>8265</v>
      </c>
      <c r="M4211" s="8">
        <v>8266</v>
      </c>
    </row>
    <row r="4212" spans="1:13" x14ac:dyDescent="0.25">
      <c r="A4212">
        <v>0</v>
      </c>
      <c r="B4212" s="40">
        <f t="shared" si="164"/>
        <v>44317</v>
      </c>
      <c r="C4212">
        <v>5</v>
      </c>
      <c r="D4212">
        <f t="shared" si="165"/>
        <v>2021</v>
      </c>
      <c r="E4212" t="s">
        <v>478</v>
      </c>
      <c r="F4212" t="s">
        <v>346</v>
      </c>
      <c r="G4212" t="s">
        <v>37</v>
      </c>
      <c r="H4212" t="s">
        <v>423</v>
      </c>
      <c r="I4212">
        <v>168</v>
      </c>
      <c r="J4212">
        <v>141</v>
      </c>
      <c r="K4212">
        <v>309</v>
      </c>
      <c r="L4212" s="8">
        <v>59819</v>
      </c>
      <c r="M4212" s="8">
        <v>60128</v>
      </c>
    </row>
    <row r="4213" spans="1:13" x14ac:dyDescent="0.25">
      <c r="A4213">
        <v>0</v>
      </c>
      <c r="B4213" s="40">
        <f t="shared" si="164"/>
        <v>44317</v>
      </c>
      <c r="C4213">
        <v>5</v>
      </c>
      <c r="D4213">
        <f t="shared" si="165"/>
        <v>2021</v>
      </c>
      <c r="E4213" t="s">
        <v>478</v>
      </c>
      <c r="F4213" t="s">
        <v>346</v>
      </c>
      <c r="G4213" t="s">
        <v>37</v>
      </c>
      <c r="H4213" t="s">
        <v>424</v>
      </c>
      <c r="I4213">
        <v>0</v>
      </c>
      <c r="J4213">
        <v>0</v>
      </c>
      <c r="K4213">
        <v>0</v>
      </c>
      <c r="L4213" s="8">
        <v>26925</v>
      </c>
      <c r="M4213" s="8">
        <v>26925</v>
      </c>
    </row>
    <row r="4214" spans="1:13" x14ac:dyDescent="0.25">
      <c r="A4214">
        <v>1</v>
      </c>
      <c r="B4214" s="40">
        <f t="shared" si="164"/>
        <v>44317</v>
      </c>
      <c r="C4214">
        <v>5</v>
      </c>
      <c r="D4214">
        <f t="shared" si="165"/>
        <v>2021</v>
      </c>
      <c r="E4214" t="s">
        <v>478</v>
      </c>
      <c r="F4214" t="s">
        <v>53</v>
      </c>
      <c r="G4214" t="s">
        <v>37</v>
      </c>
      <c r="H4214" t="s">
        <v>423</v>
      </c>
      <c r="I4214">
        <v>8</v>
      </c>
      <c r="J4214">
        <v>12</v>
      </c>
      <c r="K4214">
        <v>20</v>
      </c>
      <c r="L4214" s="8">
        <v>7833</v>
      </c>
      <c r="M4214" s="8">
        <v>7853</v>
      </c>
    </row>
    <row r="4215" spans="1:13" x14ac:dyDescent="0.25">
      <c r="A4215">
        <v>1</v>
      </c>
      <c r="B4215" s="40">
        <f t="shared" si="164"/>
        <v>44317</v>
      </c>
      <c r="C4215">
        <v>5</v>
      </c>
      <c r="D4215">
        <f t="shared" si="165"/>
        <v>2021</v>
      </c>
      <c r="E4215" t="s">
        <v>478</v>
      </c>
      <c r="F4215" t="s">
        <v>53</v>
      </c>
      <c r="G4215" t="s">
        <v>37</v>
      </c>
      <c r="H4215" t="s">
        <v>424</v>
      </c>
      <c r="I4215">
        <v>0</v>
      </c>
      <c r="J4215">
        <v>0</v>
      </c>
      <c r="K4215">
        <v>0</v>
      </c>
      <c r="L4215" s="8">
        <v>4796</v>
      </c>
      <c r="M4215" s="8">
        <v>4796</v>
      </c>
    </row>
    <row r="4216" spans="1:13" x14ac:dyDescent="0.25">
      <c r="A4216">
        <v>0</v>
      </c>
      <c r="B4216" s="40">
        <f t="shared" si="164"/>
        <v>44317</v>
      </c>
      <c r="C4216">
        <v>5</v>
      </c>
      <c r="D4216">
        <f t="shared" si="165"/>
        <v>2021</v>
      </c>
      <c r="E4216" t="s">
        <v>478</v>
      </c>
      <c r="F4216" t="s">
        <v>347</v>
      </c>
      <c r="G4216" t="s">
        <v>37</v>
      </c>
      <c r="H4216" t="s">
        <v>423</v>
      </c>
      <c r="I4216">
        <v>237</v>
      </c>
      <c r="J4216">
        <v>141</v>
      </c>
      <c r="K4216">
        <v>378</v>
      </c>
      <c r="L4216" s="8">
        <v>48340</v>
      </c>
      <c r="M4216" s="8">
        <v>48718</v>
      </c>
    </row>
    <row r="4217" spans="1:13" x14ac:dyDescent="0.25">
      <c r="A4217">
        <v>0</v>
      </c>
      <c r="B4217" s="40">
        <f t="shared" si="164"/>
        <v>44317</v>
      </c>
      <c r="C4217">
        <v>5</v>
      </c>
      <c r="D4217">
        <f t="shared" si="165"/>
        <v>2021</v>
      </c>
      <c r="E4217" t="s">
        <v>478</v>
      </c>
      <c r="F4217" t="s">
        <v>347</v>
      </c>
      <c r="G4217" t="s">
        <v>37</v>
      </c>
      <c r="H4217" t="s">
        <v>424</v>
      </c>
      <c r="I4217">
        <v>2</v>
      </c>
      <c r="J4217">
        <v>0</v>
      </c>
      <c r="K4217">
        <v>2</v>
      </c>
      <c r="L4217" s="8">
        <v>21369</v>
      </c>
      <c r="M4217" s="8">
        <v>21371</v>
      </c>
    </row>
    <row r="4218" spans="1:13" x14ac:dyDescent="0.25">
      <c r="A4218">
        <v>0</v>
      </c>
      <c r="B4218" s="40">
        <f t="shared" si="164"/>
        <v>44317</v>
      </c>
      <c r="C4218">
        <v>5</v>
      </c>
      <c r="D4218">
        <f t="shared" si="165"/>
        <v>2021</v>
      </c>
      <c r="E4218" t="s">
        <v>478</v>
      </c>
      <c r="F4218" t="s">
        <v>348</v>
      </c>
      <c r="G4218" t="s">
        <v>37</v>
      </c>
      <c r="H4218" t="s">
        <v>423</v>
      </c>
      <c r="I4218">
        <v>59</v>
      </c>
      <c r="J4218">
        <v>38</v>
      </c>
      <c r="K4218">
        <v>97</v>
      </c>
      <c r="L4218" s="8">
        <v>26636</v>
      </c>
      <c r="M4218" s="8">
        <v>26733</v>
      </c>
    </row>
    <row r="4219" spans="1:13" x14ac:dyDescent="0.25">
      <c r="A4219">
        <v>0</v>
      </c>
      <c r="B4219" s="40">
        <f t="shared" si="164"/>
        <v>44317</v>
      </c>
      <c r="C4219">
        <v>5</v>
      </c>
      <c r="D4219">
        <f t="shared" si="165"/>
        <v>2021</v>
      </c>
      <c r="E4219" t="s">
        <v>478</v>
      </c>
      <c r="F4219" t="s">
        <v>348</v>
      </c>
      <c r="G4219" t="s">
        <v>37</v>
      </c>
      <c r="H4219" t="s">
        <v>424</v>
      </c>
      <c r="I4219">
        <v>2</v>
      </c>
      <c r="J4219">
        <v>0</v>
      </c>
      <c r="K4219">
        <v>2</v>
      </c>
      <c r="L4219" s="8">
        <v>16859</v>
      </c>
      <c r="M4219" s="8">
        <v>16861</v>
      </c>
    </row>
    <row r="4220" spans="1:13" x14ac:dyDescent="0.25">
      <c r="A4220">
        <v>0</v>
      </c>
      <c r="B4220" s="40">
        <f t="shared" si="164"/>
        <v>44317</v>
      </c>
      <c r="C4220">
        <v>5</v>
      </c>
      <c r="D4220">
        <f t="shared" si="165"/>
        <v>2021</v>
      </c>
      <c r="E4220" t="s">
        <v>478</v>
      </c>
      <c r="F4220" t="s">
        <v>349</v>
      </c>
      <c r="G4220" t="s">
        <v>37</v>
      </c>
      <c r="H4220" t="s">
        <v>423</v>
      </c>
      <c r="I4220">
        <v>53</v>
      </c>
      <c r="J4220">
        <v>51</v>
      </c>
      <c r="K4220">
        <v>104</v>
      </c>
      <c r="L4220" s="8">
        <v>16162</v>
      </c>
      <c r="M4220" s="8">
        <v>16266</v>
      </c>
    </row>
    <row r="4221" spans="1:13" x14ac:dyDescent="0.25">
      <c r="A4221">
        <v>0</v>
      </c>
      <c r="B4221" s="40">
        <f t="shared" si="164"/>
        <v>44317</v>
      </c>
      <c r="C4221">
        <v>5</v>
      </c>
      <c r="D4221">
        <f t="shared" si="165"/>
        <v>2021</v>
      </c>
      <c r="E4221" t="s">
        <v>478</v>
      </c>
      <c r="F4221" t="s">
        <v>349</v>
      </c>
      <c r="G4221" t="s">
        <v>37</v>
      </c>
      <c r="H4221" t="s">
        <v>424</v>
      </c>
      <c r="I4221">
        <v>0</v>
      </c>
      <c r="J4221">
        <v>0</v>
      </c>
      <c r="K4221">
        <v>0</v>
      </c>
      <c r="L4221" s="8">
        <v>7975</v>
      </c>
      <c r="M4221" s="8">
        <v>7975</v>
      </c>
    </row>
    <row r="4222" spans="1:13" x14ac:dyDescent="0.25">
      <c r="A4222">
        <v>0</v>
      </c>
      <c r="B4222" s="40">
        <f t="shared" si="164"/>
        <v>44317</v>
      </c>
      <c r="C4222">
        <v>5</v>
      </c>
      <c r="D4222">
        <f t="shared" si="165"/>
        <v>2021</v>
      </c>
      <c r="E4222" t="s">
        <v>478</v>
      </c>
      <c r="F4222" t="s">
        <v>426</v>
      </c>
      <c r="G4222" t="s">
        <v>37</v>
      </c>
      <c r="H4222" t="s">
        <v>423</v>
      </c>
      <c r="I4222">
        <v>14</v>
      </c>
      <c r="J4222">
        <v>6</v>
      </c>
      <c r="K4222">
        <v>20</v>
      </c>
      <c r="L4222" s="8">
        <v>9378</v>
      </c>
      <c r="M4222" s="8">
        <v>9398</v>
      </c>
    </row>
    <row r="4223" spans="1:13" x14ac:dyDescent="0.25">
      <c r="A4223">
        <v>0</v>
      </c>
      <c r="B4223" s="40">
        <f t="shared" si="164"/>
        <v>44317</v>
      </c>
      <c r="C4223">
        <v>5</v>
      </c>
      <c r="D4223">
        <f t="shared" si="165"/>
        <v>2021</v>
      </c>
      <c r="E4223" t="s">
        <v>478</v>
      </c>
      <c r="F4223" t="s">
        <v>426</v>
      </c>
      <c r="G4223" t="s">
        <v>37</v>
      </c>
      <c r="H4223" t="s">
        <v>424</v>
      </c>
      <c r="I4223">
        <v>1</v>
      </c>
      <c r="J4223">
        <v>0</v>
      </c>
      <c r="K4223">
        <v>1</v>
      </c>
      <c r="L4223" s="8">
        <v>5765</v>
      </c>
      <c r="M4223" s="8">
        <v>5766</v>
      </c>
    </row>
    <row r="4224" spans="1:13" x14ac:dyDescent="0.25">
      <c r="A4224">
        <v>0</v>
      </c>
      <c r="B4224" s="40">
        <f t="shared" si="164"/>
        <v>44317</v>
      </c>
      <c r="C4224">
        <v>5</v>
      </c>
      <c r="D4224">
        <f t="shared" si="165"/>
        <v>2021</v>
      </c>
      <c r="E4224" t="s">
        <v>478</v>
      </c>
      <c r="F4224" t="s">
        <v>350</v>
      </c>
      <c r="G4224" t="s">
        <v>37</v>
      </c>
      <c r="H4224" t="s">
        <v>423</v>
      </c>
      <c r="I4224" s="8">
        <v>3641</v>
      </c>
      <c r="J4224" s="8">
        <v>2000</v>
      </c>
      <c r="K4224" s="8">
        <v>5641</v>
      </c>
      <c r="L4224" s="8">
        <v>562975</v>
      </c>
      <c r="M4224" s="8">
        <v>568616</v>
      </c>
    </row>
    <row r="4225" spans="1:13" x14ac:dyDescent="0.25">
      <c r="A4225">
        <v>0</v>
      </c>
      <c r="B4225" s="40">
        <f t="shared" si="164"/>
        <v>44317</v>
      </c>
      <c r="C4225">
        <v>5</v>
      </c>
      <c r="D4225">
        <f t="shared" si="165"/>
        <v>2021</v>
      </c>
      <c r="E4225" t="s">
        <v>478</v>
      </c>
      <c r="F4225" t="s">
        <v>350</v>
      </c>
      <c r="G4225" t="s">
        <v>37</v>
      </c>
      <c r="H4225" t="s">
        <v>424</v>
      </c>
      <c r="I4225">
        <v>22</v>
      </c>
      <c r="J4225">
        <v>0</v>
      </c>
      <c r="K4225">
        <v>22</v>
      </c>
      <c r="L4225" s="8">
        <v>146426</v>
      </c>
      <c r="M4225" s="8">
        <v>146448</v>
      </c>
    </row>
    <row r="4226" spans="1:13" x14ac:dyDescent="0.25">
      <c r="A4226">
        <v>0</v>
      </c>
      <c r="B4226" s="40">
        <f t="shared" si="164"/>
        <v>44317</v>
      </c>
      <c r="C4226">
        <v>5</v>
      </c>
      <c r="D4226">
        <f t="shared" si="165"/>
        <v>2021</v>
      </c>
      <c r="E4226" t="s">
        <v>478</v>
      </c>
      <c r="F4226" t="s">
        <v>41</v>
      </c>
      <c r="G4226" t="s">
        <v>37</v>
      </c>
      <c r="H4226" t="s">
        <v>423</v>
      </c>
      <c r="I4226">
        <v>433</v>
      </c>
      <c r="J4226">
        <v>123</v>
      </c>
      <c r="K4226">
        <v>556</v>
      </c>
      <c r="L4226" s="8">
        <v>14287</v>
      </c>
      <c r="M4226" s="8">
        <v>14843</v>
      </c>
    </row>
    <row r="4227" spans="1:13" x14ac:dyDescent="0.25">
      <c r="A4227">
        <v>0</v>
      </c>
      <c r="B4227" s="40">
        <f t="shared" si="164"/>
        <v>44317</v>
      </c>
      <c r="C4227">
        <v>5</v>
      </c>
      <c r="D4227">
        <f t="shared" si="165"/>
        <v>2021</v>
      </c>
      <c r="E4227" t="s">
        <v>478</v>
      </c>
      <c r="F4227" t="s">
        <v>41</v>
      </c>
      <c r="G4227" t="s">
        <v>37</v>
      </c>
      <c r="H4227" t="s">
        <v>424</v>
      </c>
      <c r="I4227">
        <v>0</v>
      </c>
      <c r="J4227">
        <v>0</v>
      </c>
      <c r="K4227">
        <v>0</v>
      </c>
      <c r="L4227" s="8">
        <v>5943</v>
      </c>
      <c r="M4227" s="8">
        <v>5943</v>
      </c>
    </row>
    <row r="4228" spans="1:13" x14ac:dyDescent="0.25">
      <c r="A4228">
        <v>0</v>
      </c>
      <c r="B4228" s="40">
        <f t="shared" si="164"/>
        <v>44317</v>
      </c>
      <c r="C4228">
        <v>5</v>
      </c>
      <c r="D4228">
        <f t="shared" si="165"/>
        <v>2021</v>
      </c>
      <c r="E4228" t="s">
        <v>478</v>
      </c>
      <c r="F4228" t="s">
        <v>351</v>
      </c>
      <c r="G4228" t="s">
        <v>37</v>
      </c>
      <c r="H4228" t="s">
        <v>423</v>
      </c>
      <c r="I4228">
        <v>599</v>
      </c>
      <c r="J4228">
        <v>280</v>
      </c>
      <c r="K4228">
        <v>879</v>
      </c>
      <c r="L4228" s="8">
        <v>92151</v>
      </c>
      <c r="M4228" s="8">
        <v>93030</v>
      </c>
    </row>
    <row r="4229" spans="1:13" x14ac:dyDescent="0.25">
      <c r="A4229">
        <v>0</v>
      </c>
      <c r="B4229" s="40">
        <f t="shared" si="164"/>
        <v>44317</v>
      </c>
      <c r="C4229">
        <v>5</v>
      </c>
      <c r="D4229">
        <f t="shared" si="165"/>
        <v>2021</v>
      </c>
      <c r="E4229" t="s">
        <v>478</v>
      </c>
      <c r="F4229" t="s">
        <v>351</v>
      </c>
      <c r="G4229" t="s">
        <v>37</v>
      </c>
      <c r="H4229" t="s">
        <v>424</v>
      </c>
      <c r="I4229">
        <v>3</v>
      </c>
      <c r="J4229">
        <v>0</v>
      </c>
      <c r="K4229">
        <v>3</v>
      </c>
      <c r="L4229" s="8">
        <v>33086</v>
      </c>
      <c r="M4229" s="8">
        <v>33089</v>
      </c>
    </row>
    <row r="4230" spans="1:13" x14ac:dyDescent="0.25">
      <c r="A4230">
        <v>0</v>
      </c>
      <c r="B4230" s="40">
        <f t="shared" si="164"/>
        <v>44317</v>
      </c>
      <c r="C4230">
        <v>5</v>
      </c>
      <c r="D4230">
        <f t="shared" si="165"/>
        <v>2021</v>
      </c>
      <c r="E4230" t="s">
        <v>478</v>
      </c>
      <c r="F4230" t="s">
        <v>352</v>
      </c>
      <c r="G4230" t="s">
        <v>37</v>
      </c>
      <c r="H4230" t="s">
        <v>423</v>
      </c>
      <c r="I4230">
        <v>48</v>
      </c>
      <c r="J4230">
        <v>32</v>
      </c>
      <c r="K4230">
        <v>80</v>
      </c>
      <c r="L4230" s="8">
        <v>8431</v>
      </c>
      <c r="M4230" s="8">
        <v>8511</v>
      </c>
    </row>
    <row r="4231" spans="1:13" x14ac:dyDescent="0.25">
      <c r="A4231">
        <v>0</v>
      </c>
      <c r="B4231" s="40">
        <f t="shared" si="164"/>
        <v>44317</v>
      </c>
      <c r="C4231">
        <v>5</v>
      </c>
      <c r="D4231">
        <f t="shared" si="165"/>
        <v>2021</v>
      </c>
      <c r="E4231" t="s">
        <v>478</v>
      </c>
      <c r="F4231" t="s">
        <v>352</v>
      </c>
      <c r="G4231" t="s">
        <v>37</v>
      </c>
      <c r="H4231" t="s">
        <v>424</v>
      </c>
      <c r="I4231">
        <v>0</v>
      </c>
      <c r="J4231">
        <v>0</v>
      </c>
      <c r="K4231">
        <v>0</v>
      </c>
      <c r="L4231" s="8">
        <v>4029</v>
      </c>
      <c r="M4231" s="8">
        <v>4029</v>
      </c>
    </row>
    <row r="4232" spans="1:13" x14ac:dyDescent="0.25">
      <c r="A4232">
        <v>0</v>
      </c>
      <c r="B4232" s="40">
        <f t="shared" si="164"/>
        <v>44317</v>
      </c>
      <c r="C4232">
        <v>5</v>
      </c>
      <c r="D4232">
        <f t="shared" si="165"/>
        <v>2021</v>
      </c>
      <c r="E4232" t="s">
        <v>478</v>
      </c>
      <c r="F4232" t="s">
        <v>146</v>
      </c>
      <c r="G4232" t="s">
        <v>37</v>
      </c>
      <c r="H4232" t="s">
        <v>423</v>
      </c>
      <c r="I4232" s="8">
        <v>5922</v>
      </c>
      <c r="J4232" s="8">
        <v>2054</v>
      </c>
      <c r="K4232" s="8">
        <v>7976</v>
      </c>
      <c r="L4232" s="8">
        <v>542037</v>
      </c>
      <c r="M4232" s="8">
        <v>550013</v>
      </c>
    </row>
    <row r="4233" spans="1:13" x14ac:dyDescent="0.25">
      <c r="A4233">
        <v>0</v>
      </c>
      <c r="B4233" s="40">
        <f t="shared" si="164"/>
        <v>44317</v>
      </c>
      <c r="C4233">
        <v>5</v>
      </c>
      <c r="D4233">
        <f t="shared" si="165"/>
        <v>2021</v>
      </c>
      <c r="E4233" t="s">
        <v>478</v>
      </c>
      <c r="F4233" t="s">
        <v>146</v>
      </c>
      <c r="G4233" t="s">
        <v>37</v>
      </c>
      <c r="H4233" t="s">
        <v>424</v>
      </c>
      <c r="I4233">
        <v>26</v>
      </c>
      <c r="J4233">
        <v>0</v>
      </c>
      <c r="K4233">
        <v>26</v>
      </c>
      <c r="L4233" s="8">
        <v>126404</v>
      </c>
      <c r="M4233" s="8">
        <v>126430</v>
      </c>
    </row>
    <row r="4234" spans="1:13" x14ac:dyDescent="0.25">
      <c r="A4234">
        <v>1</v>
      </c>
      <c r="B4234" s="40">
        <f t="shared" si="164"/>
        <v>44317</v>
      </c>
      <c r="C4234">
        <v>5</v>
      </c>
      <c r="D4234">
        <f t="shared" si="165"/>
        <v>2021</v>
      </c>
      <c r="E4234" t="s">
        <v>478</v>
      </c>
      <c r="F4234" t="s">
        <v>42</v>
      </c>
      <c r="G4234" t="s">
        <v>37</v>
      </c>
      <c r="H4234" t="s">
        <v>423</v>
      </c>
      <c r="I4234" s="8">
        <v>1094</v>
      </c>
      <c r="J4234">
        <v>652</v>
      </c>
      <c r="K4234" s="8">
        <v>1746</v>
      </c>
      <c r="L4234" s="8">
        <v>326133</v>
      </c>
      <c r="M4234" s="8">
        <v>327879</v>
      </c>
    </row>
    <row r="4235" spans="1:13" x14ac:dyDescent="0.25">
      <c r="A4235">
        <v>1</v>
      </c>
      <c r="B4235" s="40">
        <f t="shared" si="164"/>
        <v>44317</v>
      </c>
      <c r="C4235">
        <v>5</v>
      </c>
      <c r="D4235">
        <f t="shared" si="165"/>
        <v>2021</v>
      </c>
      <c r="E4235" t="s">
        <v>478</v>
      </c>
      <c r="F4235" t="s">
        <v>42</v>
      </c>
      <c r="G4235" t="s">
        <v>37</v>
      </c>
      <c r="H4235" t="s">
        <v>424</v>
      </c>
      <c r="I4235">
        <v>16</v>
      </c>
      <c r="J4235">
        <v>0</v>
      </c>
      <c r="K4235">
        <v>16</v>
      </c>
      <c r="L4235" s="8">
        <v>102263</v>
      </c>
      <c r="M4235" s="8">
        <v>102279</v>
      </c>
    </row>
    <row r="4236" spans="1:13" x14ac:dyDescent="0.25">
      <c r="A4236">
        <v>1</v>
      </c>
      <c r="B4236" s="40">
        <f t="shared" si="164"/>
        <v>44317</v>
      </c>
      <c r="C4236">
        <v>5</v>
      </c>
      <c r="D4236">
        <f t="shared" si="165"/>
        <v>2021</v>
      </c>
      <c r="E4236" t="s">
        <v>478</v>
      </c>
      <c r="F4236" t="s">
        <v>353</v>
      </c>
      <c r="G4236" t="s">
        <v>37</v>
      </c>
      <c r="H4236" t="s">
        <v>423</v>
      </c>
      <c r="I4236">
        <v>46</v>
      </c>
      <c r="J4236">
        <v>43</v>
      </c>
      <c r="K4236">
        <v>89</v>
      </c>
      <c r="L4236" s="8">
        <v>30734</v>
      </c>
      <c r="M4236" s="8">
        <v>30823</v>
      </c>
    </row>
    <row r="4237" spans="1:13" x14ac:dyDescent="0.25">
      <c r="A4237">
        <v>1</v>
      </c>
      <c r="B4237" s="40">
        <f t="shared" si="164"/>
        <v>44317</v>
      </c>
      <c r="C4237">
        <v>5</v>
      </c>
      <c r="D4237">
        <f t="shared" si="165"/>
        <v>2021</v>
      </c>
      <c r="E4237" t="s">
        <v>478</v>
      </c>
      <c r="F4237" t="s">
        <v>353</v>
      </c>
      <c r="G4237" t="s">
        <v>37</v>
      </c>
      <c r="H4237" t="s">
        <v>424</v>
      </c>
      <c r="I4237">
        <v>0</v>
      </c>
      <c r="J4237">
        <v>0</v>
      </c>
      <c r="K4237">
        <v>0</v>
      </c>
      <c r="L4237" s="8">
        <v>19003</v>
      </c>
      <c r="M4237" s="8">
        <v>19003</v>
      </c>
    </row>
    <row r="4238" spans="1:13" x14ac:dyDescent="0.25">
      <c r="A4238">
        <v>0</v>
      </c>
      <c r="B4238" s="40">
        <f t="shared" si="164"/>
        <v>44317</v>
      </c>
      <c r="C4238">
        <v>5</v>
      </c>
      <c r="D4238">
        <f t="shared" si="165"/>
        <v>2021</v>
      </c>
      <c r="E4238" t="s">
        <v>478</v>
      </c>
      <c r="F4238" t="s">
        <v>354</v>
      </c>
      <c r="G4238" t="s">
        <v>37</v>
      </c>
      <c r="H4238" t="s">
        <v>423</v>
      </c>
      <c r="I4238" s="8">
        <v>1667</v>
      </c>
      <c r="J4238">
        <v>875</v>
      </c>
      <c r="K4238" s="8">
        <v>2542</v>
      </c>
      <c r="L4238" s="8">
        <v>199770</v>
      </c>
      <c r="M4238" s="8">
        <v>202312</v>
      </c>
    </row>
    <row r="4239" spans="1:13" x14ac:dyDescent="0.25">
      <c r="A4239">
        <v>0</v>
      </c>
      <c r="B4239" s="40">
        <f t="shared" si="164"/>
        <v>44317</v>
      </c>
      <c r="C4239">
        <v>5</v>
      </c>
      <c r="D4239">
        <f t="shared" si="165"/>
        <v>2021</v>
      </c>
      <c r="E4239" t="s">
        <v>478</v>
      </c>
      <c r="F4239" t="s">
        <v>354</v>
      </c>
      <c r="G4239" t="s">
        <v>37</v>
      </c>
      <c r="H4239" t="s">
        <v>424</v>
      </c>
      <c r="I4239">
        <v>18</v>
      </c>
      <c r="J4239">
        <v>0</v>
      </c>
      <c r="K4239">
        <v>18</v>
      </c>
      <c r="L4239" s="8">
        <v>56771</v>
      </c>
      <c r="M4239" s="8">
        <v>56789</v>
      </c>
    </row>
    <row r="4240" spans="1:13" x14ac:dyDescent="0.25">
      <c r="A4240">
        <v>0</v>
      </c>
      <c r="B4240" s="40">
        <f t="shared" si="164"/>
        <v>44317</v>
      </c>
      <c r="C4240">
        <v>5</v>
      </c>
      <c r="D4240">
        <f t="shared" si="165"/>
        <v>2021</v>
      </c>
      <c r="E4240" t="s">
        <v>478</v>
      </c>
      <c r="F4240" t="s">
        <v>355</v>
      </c>
      <c r="G4240" t="s">
        <v>37</v>
      </c>
      <c r="H4240" t="s">
        <v>423</v>
      </c>
      <c r="I4240">
        <v>13</v>
      </c>
      <c r="J4240">
        <v>9</v>
      </c>
      <c r="K4240">
        <v>22</v>
      </c>
      <c r="L4240" s="8">
        <v>3110</v>
      </c>
      <c r="M4240" s="8">
        <v>3132</v>
      </c>
    </row>
    <row r="4241" spans="1:13" x14ac:dyDescent="0.25">
      <c r="A4241">
        <v>0</v>
      </c>
      <c r="B4241" s="40">
        <f t="shared" si="164"/>
        <v>44317</v>
      </c>
      <c r="C4241">
        <v>5</v>
      </c>
      <c r="D4241">
        <f t="shared" si="165"/>
        <v>2021</v>
      </c>
      <c r="E4241" t="s">
        <v>478</v>
      </c>
      <c r="F4241" t="s">
        <v>355</v>
      </c>
      <c r="G4241" t="s">
        <v>37</v>
      </c>
      <c r="H4241" t="s">
        <v>424</v>
      </c>
      <c r="I4241">
        <v>0</v>
      </c>
      <c r="J4241">
        <v>0</v>
      </c>
      <c r="K4241">
        <v>0</v>
      </c>
      <c r="L4241" s="8">
        <v>1807</v>
      </c>
      <c r="M4241" s="8">
        <v>1807</v>
      </c>
    </row>
    <row r="4242" spans="1:13" x14ac:dyDescent="0.25">
      <c r="A4242">
        <v>0</v>
      </c>
      <c r="B4242" s="40">
        <f t="shared" si="164"/>
        <v>44317</v>
      </c>
      <c r="C4242">
        <v>5</v>
      </c>
      <c r="D4242">
        <f t="shared" si="165"/>
        <v>2021</v>
      </c>
      <c r="E4242" t="s">
        <v>478</v>
      </c>
      <c r="F4242" t="s">
        <v>59</v>
      </c>
      <c r="G4242" t="s">
        <v>37</v>
      </c>
      <c r="H4242" t="s">
        <v>423</v>
      </c>
      <c r="I4242">
        <v>115</v>
      </c>
      <c r="J4242">
        <v>72</v>
      </c>
      <c r="K4242">
        <v>187</v>
      </c>
      <c r="L4242" s="8">
        <v>36700</v>
      </c>
      <c r="M4242" s="8">
        <v>36887</v>
      </c>
    </row>
    <row r="4243" spans="1:13" x14ac:dyDescent="0.25">
      <c r="A4243">
        <v>0</v>
      </c>
      <c r="B4243" s="40">
        <f t="shared" si="164"/>
        <v>44317</v>
      </c>
      <c r="C4243">
        <v>5</v>
      </c>
      <c r="D4243">
        <f t="shared" si="165"/>
        <v>2021</v>
      </c>
      <c r="E4243" t="s">
        <v>478</v>
      </c>
      <c r="F4243" t="s">
        <v>59</v>
      </c>
      <c r="G4243" t="s">
        <v>37</v>
      </c>
      <c r="H4243" t="s">
        <v>424</v>
      </c>
      <c r="I4243">
        <v>1</v>
      </c>
      <c r="J4243">
        <v>0</v>
      </c>
      <c r="K4243">
        <v>1</v>
      </c>
      <c r="L4243" s="8">
        <v>14063</v>
      </c>
      <c r="M4243" s="8">
        <v>14064</v>
      </c>
    </row>
    <row r="4244" spans="1:13" x14ac:dyDescent="0.25">
      <c r="A4244">
        <v>0</v>
      </c>
      <c r="B4244" s="40">
        <f t="shared" si="164"/>
        <v>44317</v>
      </c>
      <c r="C4244">
        <v>5</v>
      </c>
      <c r="D4244">
        <f t="shared" si="165"/>
        <v>2021</v>
      </c>
      <c r="E4244" t="s">
        <v>478</v>
      </c>
      <c r="F4244" t="s">
        <v>356</v>
      </c>
      <c r="G4244" t="s">
        <v>37</v>
      </c>
      <c r="H4244" t="s">
        <v>423</v>
      </c>
      <c r="I4244" s="8">
        <v>1446</v>
      </c>
      <c r="J4244">
        <v>606</v>
      </c>
      <c r="K4244" s="8">
        <v>2052</v>
      </c>
      <c r="L4244" s="8">
        <v>151293</v>
      </c>
      <c r="M4244" s="8">
        <v>153345</v>
      </c>
    </row>
    <row r="4245" spans="1:13" x14ac:dyDescent="0.25">
      <c r="A4245">
        <v>0</v>
      </c>
      <c r="B4245" s="40">
        <f t="shared" si="164"/>
        <v>44317</v>
      </c>
      <c r="C4245">
        <v>5</v>
      </c>
      <c r="D4245">
        <f t="shared" si="165"/>
        <v>2021</v>
      </c>
      <c r="E4245" t="s">
        <v>478</v>
      </c>
      <c r="F4245" t="s">
        <v>356</v>
      </c>
      <c r="G4245" t="s">
        <v>37</v>
      </c>
      <c r="H4245" t="s">
        <v>424</v>
      </c>
      <c r="I4245">
        <v>9</v>
      </c>
      <c r="J4245">
        <v>0</v>
      </c>
      <c r="K4245">
        <v>9</v>
      </c>
      <c r="L4245" s="8">
        <v>43967</v>
      </c>
      <c r="M4245" s="8">
        <v>43976</v>
      </c>
    </row>
    <row r="4246" spans="1:13" x14ac:dyDescent="0.25">
      <c r="A4246">
        <v>1</v>
      </c>
      <c r="B4246" s="40">
        <f t="shared" si="164"/>
        <v>44317</v>
      </c>
      <c r="C4246">
        <v>5</v>
      </c>
      <c r="D4246">
        <f t="shared" si="165"/>
        <v>2021</v>
      </c>
      <c r="E4246" t="s">
        <v>478</v>
      </c>
      <c r="F4246" t="s">
        <v>357</v>
      </c>
      <c r="G4246" t="s">
        <v>37</v>
      </c>
      <c r="H4246" t="s">
        <v>423</v>
      </c>
      <c r="I4246">
        <v>64</v>
      </c>
      <c r="J4246">
        <v>46</v>
      </c>
      <c r="K4246">
        <v>110</v>
      </c>
      <c r="L4246" s="8">
        <v>22134</v>
      </c>
      <c r="M4246" s="8">
        <v>22244</v>
      </c>
    </row>
    <row r="4247" spans="1:13" x14ac:dyDescent="0.25">
      <c r="A4247">
        <v>1</v>
      </c>
      <c r="B4247" s="40">
        <f t="shared" si="164"/>
        <v>44317</v>
      </c>
      <c r="C4247">
        <v>5</v>
      </c>
      <c r="D4247">
        <f t="shared" si="165"/>
        <v>2021</v>
      </c>
      <c r="E4247" t="s">
        <v>478</v>
      </c>
      <c r="F4247" t="s">
        <v>357</v>
      </c>
      <c r="G4247" t="s">
        <v>37</v>
      </c>
      <c r="H4247" t="s">
        <v>424</v>
      </c>
      <c r="I4247">
        <v>2</v>
      </c>
      <c r="J4247">
        <v>0</v>
      </c>
      <c r="K4247">
        <v>2</v>
      </c>
      <c r="L4247" s="8">
        <v>8575</v>
      </c>
      <c r="M4247" s="8">
        <v>8577</v>
      </c>
    </row>
    <row r="4248" spans="1:13" x14ac:dyDescent="0.25">
      <c r="A4248">
        <v>0</v>
      </c>
      <c r="B4248" s="40">
        <f t="shared" si="164"/>
        <v>44317</v>
      </c>
      <c r="C4248">
        <v>5</v>
      </c>
      <c r="D4248">
        <f t="shared" si="165"/>
        <v>2021</v>
      </c>
      <c r="E4248" t="s">
        <v>478</v>
      </c>
      <c r="F4248" t="s">
        <v>56</v>
      </c>
      <c r="G4248" t="s">
        <v>37</v>
      </c>
      <c r="H4248" t="s">
        <v>423</v>
      </c>
      <c r="I4248">
        <v>228</v>
      </c>
      <c r="J4248">
        <v>149</v>
      </c>
      <c r="K4248">
        <v>377</v>
      </c>
      <c r="L4248" s="8">
        <v>169456</v>
      </c>
      <c r="M4248" s="8">
        <v>169833</v>
      </c>
    </row>
    <row r="4249" spans="1:13" x14ac:dyDescent="0.25">
      <c r="A4249">
        <v>0</v>
      </c>
      <c r="B4249" s="40">
        <f t="shared" si="164"/>
        <v>44317</v>
      </c>
      <c r="C4249">
        <v>5</v>
      </c>
      <c r="D4249">
        <f t="shared" si="165"/>
        <v>2021</v>
      </c>
      <c r="E4249" t="s">
        <v>478</v>
      </c>
      <c r="F4249" t="s">
        <v>56</v>
      </c>
      <c r="G4249" t="s">
        <v>37</v>
      </c>
      <c r="H4249" t="s">
        <v>424</v>
      </c>
      <c r="I4249">
        <v>2</v>
      </c>
      <c r="J4249">
        <v>0</v>
      </c>
      <c r="K4249">
        <v>2</v>
      </c>
      <c r="L4249" s="8">
        <v>61677</v>
      </c>
      <c r="M4249" s="8">
        <v>61679</v>
      </c>
    </row>
    <row r="4250" spans="1:13" x14ac:dyDescent="0.25">
      <c r="A4250">
        <v>0</v>
      </c>
      <c r="B4250" s="40">
        <f t="shared" si="164"/>
        <v>44317</v>
      </c>
      <c r="C4250">
        <v>5</v>
      </c>
      <c r="D4250">
        <f t="shared" si="165"/>
        <v>2021</v>
      </c>
      <c r="E4250" t="s">
        <v>479</v>
      </c>
      <c r="F4250" t="s">
        <v>422</v>
      </c>
      <c r="G4250" t="s">
        <v>37</v>
      </c>
      <c r="H4250" t="s">
        <v>423</v>
      </c>
      <c r="I4250">
        <v>0</v>
      </c>
      <c r="J4250">
        <v>0</v>
      </c>
      <c r="K4250">
        <v>0</v>
      </c>
      <c r="L4250">
        <v>1</v>
      </c>
      <c r="M4250">
        <v>1</v>
      </c>
    </row>
    <row r="4251" spans="1:13" x14ac:dyDescent="0.25">
      <c r="A4251">
        <v>1</v>
      </c>
      <c r="B4251" s="40">
        <f t="shared" si="164"/>
        <v>44348</v>
      </c>
      <c r="C4251">
        <v>6</v>
      </c>
      <c r="D4251">
        <f t="shared" si="165"/>
        <v>2021</v>
      </c>
      <c r="E4251" t="s">
        <v>479</v>
      </c>
      <c r="F4251" t="s">
        <v>331</v>
      </c>
      <c r="G4251" t="s">
        <v>37</v>
      </c>
      <c r="H4251" t="s">
        <v>423</v>
      </c>
      <c r="I4251">
        <v>17</v>
      </c>
      <c r="J4251">
        <v>12</v>
      </c>
      <c r="K4251">
        <v>29</v>
      </c>
      <c r="L4251" s="8">
        <v>12897</v>
      </c>
      <c r="M4251" s="8">
        <v>12926</v>
      </c>
    </row>
    <row r="4252" spans="1:13" x14ac:dyDescent="0.25">
      <c r="A4252">
        <v>1</v>
      </c>
      <c r="B4252" s="40">
        <f t="shared" ref="B4252:B4315" si="166">DATE(D4252,C4252,1)</f>
        <v>44348</v>
      </c>
      <c r="C4252">
        <v>6</v>
      </c>
      <c r="D4252">
        <f t="shared" ref="D4252:D4315" si="167">VALUE(RIGHT(E4252,4))</f>
        <v>2021</v>
      </c>
      <c r="E4252" t="s">
        <v>479</v>
      </c>
      <c r="F4252" t="s">
        <v>331</v>
      </c>
      <c r="G4252" t="s">
        <v>37</v>
      </c>
      <c r="H4252" t="s">
        <v>424</v>
      </c>
      <c r="I4252">
        <v>0</v>
      </c>
      <c r="J4252">
        <v>0</v>
      </c>
      <c r="K4252">
        <v>0</v>
      </c>
      <c r="L4252" s="8">
        <v>5348</v>
      </c>
      <c r="M4252" s="8">
        <v>5348</v>
      </c>
    </row>
    <row r="4253" spans="1:13" x14ac:dyDescent="0.25">
      <c r="A4253">
        <v>1</v>
      </c>
      <c r="B4253" s="40">
        <f t="shared" si="166"/>
        <v>44348</v>
      </c>
      <c r="C4253">
        <v>6</v>
      </c>
      <c r="D4253">
        <f t="shared" si="167"/>
        <v>2021</v>
      </c>
      <c r="E4253" t="s">
        <v>479</v>
      </c>
      <c r="F4253" t="s">
        <v>332</v>
      </c>
      <c r="G4253" t="s">
        <v>37</v>
      </c>
      <c r="H4253" t="s">
        <v>423</v>
      </c>
      <c r="I4253">
        <v>21</v>
      </c>
      <c r="J4253">
        <v>18</v>
      </c>
      <c r="K4253">
        <v>39</v>
      </c>
      <c r="L4253" s="8">
        <v>12687</v>
      </c>
      <c r="M4253" s="8">
        <v>12726</v>
      </c>
    </row>
    <row r="4254" spans="1:13" x14ac:dyDescent="0.25">
      <c r="A4254">
        <v>1</v>
      </c>
      <c r="B4254" s="40">
        <f t="shared" si="166"/>
        <v>44348</v>
      </c>
      <c r="C4254">
        <v>6</v>
      </c>
      <c r="D4254">
        <f t="shared" si="167"/>
        <v>2021</v>
      </c>
      <c r="E4254" t="s">
        <v>479</v>
      </c>
      <c r="F4254" t="s">
        <v>332</v>
      </c>
      <c r="G4254" t="s">
        <v>37</v>
      </c>
      <c r="H4254" t="s">
        <v>424</v>
      </c>
      <c r="I4254">
        <v>1</v>
      </c>
      <c r="J4254">
        <v>0</v>
      </c>
      <c r="K4254">
        <v>1</v>
      </c>
      <c r="L4254" s="8">
        <v>6756</v>
      </c>
      <c r="M4254" s="8">
        <v>6757</v>
      </c>
    </row>
    <row r="4255" spans="1:13" x14ac:dyDescent="0.25">
      <c r="A4255">
        <v>0</v>
      </c>
      <c r="B4255" s="40">
        <f t="shared" si="166"/>
        <v>44348</v>
      </c>
      <c r="C4255">
        <v>6</v>
      </c>
      <c r="D4255">
        <f t="shared" si="167"/>
        <v>2021</v>
      </c>
      <c r="E4255" t="s">
        <v>479</v>
      </c>
      <c r="F4255" t="s">
        <v>333</v>
      </c>
      <c r="G4255" t="s">
        <v>37</v>
      </c>
      <c r="H4255" t="s">
        <v>423</v>
      </c>
      <c r="I4255">
        <v>544</v>
      </c>
      <c r="J4255">
        <v>393</v>
      </c>
      <c r="K4255">
        <v>937</v>
      </c>
      <c r="L4255" s="8">
        <v>135656</v>
      </c>
      <c r="M4255" s="8">
        <v>136593</v>
      </c>
    </row>
    <row r="4256" spans="1:13" x14ac:dyDescent="0.25">
      <c r="A4256">
        <v>0</v>
      </c>
      <c r="B4256" s="40">
        <f t="shared" si="166"/>
        <v>44348</v>
      </c>
      <c r="C4256">
        <v>6</v>
      </c>
      <c r="D4256">
        <f t="shared" si="167"/>
        <v>2021</v>
      </c>
      <c r="E4256" t="s">
        <v>479</v>
      </c>
      <c r="F4256" t="s">
        <v>333</v>
      </c>
      <c r="G4256" t="s">
        <v>37</v>
      </c>
      <c r="H4256" t="s">
        <v>424</v>
      </c>
      <c r="I4256">
        <v>6</v>
      </c>
      <c r="J4256">
        <v>0</v>
      </c>
      <c r="K4256">
        <v>6</v>
      </c>
      <c r="L4256" s="8">
        <v>43454</v>
      </c>
      <c r="M4256" s="8">
        <v>43460</v>
      </c>
    </row>
    <row r="4257" spans="1:13" x14ac:dyDescent="0.25">
      <c r="A4257">
        <v>0</v>
      </c>
      <c r="B4257" s="40">
        <f t="shared" si="166"/>
        <v>44348</v>
      </c>
      <c r="C4257">
        <v>6</v>
      </c>
      <c r="D4257">
        <f t="shared" si="167"/>
        <v>2021</v>
      </c>
      <c r="E4257" t="s">
        <v>479</v>
      </c>
      <c r="F4257" t="s">
        <v>119</v>
      </c>
      <c r="G4257" t="s">
        <v>37</v>
      </c>
      <c r="H4257" t="s">
        <v>423</v>
      </c>
      <c r="I4257">
        <v>345</v>
      </c>
      <c r="J4257">
        <v>98</v>
      </c>
      <c r="K4257">
        <v>443</v>
      </c>
      <c r="L4257" s="8">
        <v>54576</v>
      </c>
      <c r="M4257" s="8">
        <v>55019</v>
      </c>
    </row>
    <row r="4258" spans="1:13" x14ac:dyDescent="0.25">
      <c r="A4258">
        <v>0</v>
      </c>
      <c r="B4258" s="40">
        <f t="shared" si="166"/>
        <v>44348</v>
      </c>
      <c r="C4258">
        <v>6</v>
      </c>
      <c r="D4258">
        <f t="shared" si="167"/>
        <v>2021</v>
      </c>
      <c r="E4258" t="s">
        <v>479</v>
      </c>
      <c r="F4258" t="s">
        <v>119</v>
      </c>
      <c r="G4258" t="s">
        <v>37</v>
      </c>
      <c r="H4258" t="s">
        <v>424</v>
      </c>
      <c r="I4258">
        <v>2</v>
      </c>
      <c r="J4258">
        <v>0</v>
      </c>
      <c r="K4258">
        <v>2</v>
      </c>
      <c r="L4258" s="8">
        <v>22978</v>
      </c>
      <c r="M4258" s="8">
        <v>22980</v>
      </c>
    </row>
    <row r="4259" spans="1:13" x14ac:dyDescent="0.25">
      <c r="A4259">
        <v>0</v>
      </c>
      <c r="B4259" s="40">
        <f t="shared" si="166"/>
        <v>44348</v>
      </c>
      <c r="C4259">
        <v>6</v>
      </c>
      <c r="D4259">
        <f t="shared" si="167"/>
        <v>2021</v>
      </c>
      <c r="E4259" t="s">
        <v>479</v>
      </c>
      <c r="F4259" t="s">
        <v>334</v>
      </c>
      <c r="G4259" t="s">
        <v>37</v>
      </c>
      <c r="H4259" t="s">
        <v>423</v>
      </c>
      <c r="I4259">
        <v>347</v>
      </c>
      <c r="J4259">
        <v>214</v>
      </c>
      <c r="K4259">
        <v>561</v>
      </c>
      <c r="L4259" s="8">
        <v>50357</v>
      </c>
      <c r="M4259" s="8">
        <v>50918</v>
      </c>
    </row>
    <row r="4260" spans="1:13" x14ac:dyDescent="0.25">
      <c r="A4260">
        <v>0</v>
      </c>
      <c r="B4260" s="40">
        <f t="shared" si="166"/>
        <v>44348</v>
      </c>
      <c r="C4260">
        <v>6</v>
      </c>
      <c r="D4260">
        <f t="shared" si="167"/>
        <v>2021</v>
      </c>
      <c r="E4260" t="s">
        <v>479</v>
      </c>
      <c r="F4260" t="s">
        <v>334</v>
      </c>
      <c r="G4260" t="s">
        <v>37</v>
      </c>
      <c r="H4260" t="s">
        <v>424</v>
      </c>
      <c r="I4260">
        <v>3</v>
      </c>
      <c r="J4260">
        <v>0</v>
      </c>
      <c r="K4260">
        <v>3</v>
      </c>
      <c r="L4260" s="8">
        <v>21892</v>
      </c>
      <c r="M4260" s="8">
        <v>21895</v>
      </c>
    </row>
    <row r="4261" spans="1:13" x14ac:dyDescent="0.25">
      <c r="A4261">
        <v>0</v>
      </c>
      <c r="B4261" s="40">
        <f t="shared" si="166"/>
        <v>44348</v>
      </c>
      <c r="C4261">
        <v>6</v>
      </c>
      <c r="D4261">
        <f t="shared" si="167"/>
        <v>2021</v>
      </c>
      <c r="E4261" t="s">
        <v>479</v>
      </c>
      <c r="F4261" t="s">
        <v>335</v>
      </c>
      <c r="G4261" t="s">
        <v>37</v>
      </c>
      <c r="H4261" t="s">
        <v>423</v>
      </c>
      <c r="I4261" s="8">
        <v>2976</v>
      </c>
      <c r="J4261" s="8">
        <v>1390</v>
      </c>
      <c r="K4261" s="8">
        <v>4366</v>
      </c>
      <c r="L4261" s="8">
        <v>320868</v>
      </c>
      <c r="M4261" s="8">
        <v>325234</v>
      </c>
    </row>
    <row r="4262" spans="1:13" x14ac:dyDescent="0.25">
      <c r="A4262">
        <v>0</v>
      </c>
      <c r="B4262" s="40">
        <f t="shared" si="166"/>
        <v>44348</v>
      </c>
      <c r="C4262">
        <v>6</v>
      </c>
      <c r="D4262">
        <f t="shared" si="167"/>
        <v>2021</v>
      </c>
      <c r="E4262" t="s">
        <v>479</v>
      </c>
      <c r="F4262" t="s">
        <v>335</v>
      </c>
      <c r="G4262" t="s">
        <v>37</v>
      </c>
      <c r="H4262" t="s">
        <v>424</v>
      </c>
      <c r="I4262">
        <v>20</v>
      </c>
      <c r="J4262">
        <v>0</v>
      </c>
      <c r="K4262">
        <v>20</v>
      </c>
      <c r="L4262" s="8">
        <v>83800</v>
      </c>
      <c r="M4262" s="8">
        <v>83820</v>
      </c>
    </row>
    <row r="4263" spans="1:13" x14ac:dyDescent="0.25">
      <c r="A4263">
        <v>0</v>
      </c>
      <c r="B4263" s="40">
        <f t="shared" si="166"/>
        <v>44348</v>
      </c>
      <c r="C4263">
        <v>6</v>
      </c>
      <c r="D4263">
        <f t="shared" si="167"/>
        <v>2021</v>
      </c>
      <c r="E4263" t="s">
        <v>479</v>
      </c>
      <c r="F4263" t="s">
        <v>44</v>
      </c>
      <c r="G4263" t="s">
        <v>37</v>
      </c>
      <c r="H4263" t="s">
        <v>423</v>
      </c>
      <c r="I4263">
        <v>7</v>
      </c>
      <c r="J4263">
        <v>1</v>
      </c>
      <c r="K4263">
        <v>8</v>
      </c>
      <c r="L4263" s="8">
        <v>2465</v>
      </c>
      <c r="M4263" s="8">
        <v>2473</v>
      </c>
    </row>
    <row r="4264" spans="1:13" x14ac:dyDescent="0.25">
      <c r="A4264">
        <v>0</v>
      </c>
      <c r="B4264" s="40">
        <f t="shared" si="166"/>
        <v>44348</v>
      </c>
      <c r="C4264">
        <v>6</v>
      </c>
      <c r="D4264">
        <f t="shared" si="167"/>
        <v>2021</v>
      </c>
      <c r="E4264" t="s">
        <v>479</v>
      </c>
      <c r="F4264" t="s">
        <v>44</v>
      </c>
      <c r="G4264" t="s">
        <v>37</v>
      </c>
      <c r="H4264" t="s">
        <v>424</v>
      </c>
      <c r="I4264">
        <v>1</v>
      </c>
      <c r="J4264">
        <v>0</v>
      </c>
      <c r="K4264">
        <v>1</v>
      </c>
      <c r="L4264" s="8">
        <v>1536</v>
      </c>
      <c r="M4264" s="8">
        <v>1537</v>
      </c>
    </row>
    <row r="4265" spans="1:13" x14ac:dyDescent="0.25">
      <c r="A4265">
        <v>0</v>
      </c>
      <c r="B4265" s="40">
        <f t="shared" si="166"/>
        <v>44348</v>
      </c>
      <c r="C4265">
        <v>6</v>
      </c>
      <c r="D4265">
        <f t="shared" si="167"/>
        <v>2021</v>
      </c>
      <c r="E4265" t="s">
        <v>479</v>
      </c>
      <c r="F4265" t="s">
        <v>336</v>
      </c>
      <c r="G4265" t="s">
        <v>37</v>
      </c>
      <c r="H4265" t="s">
        <v>423</v>
      </c>
      <c r="I4265">
        <v>242</v>
      </c>
      <c r="J4265">
        <v>144</v>
      </c>
      <c r="K4265">
        <v>386</v>
      </c>
      <c r="L4265" s="8">
        <v>72053</v>
      </c>
      <c r="M4265" s="8">
        <v>72439</v>
      </c>
    </row>
    <row r="4266" spans="1:13" x14ac:dyDescent="0.25">
      <c r="A4266">
        <v>0</v>
      </c>
      <c r="B4266" s="40">
        <f t="shared" si="166"/>
        <v>44348</v>
      </c>
      <c r="C4266">
        <v>6</v>
      </c>
      <c r="D4266">
        <f t="shared" si="167"/>
        <v>2021</v>
      </c>
      <c r="E4266" t="s">
        <v>479</v>
      </c>
      <c r="F4266" t="s">
        <v>336</v>
      </c>
      <c r="G4266" t="s">
        <v>37</v>
      </c>
      <c r="H4266" t="s">
        <v>424</v>
      </c>
      <c r="I4266">
        <v>3</v>
      </c>
      <c r="J4266">
        <v>0</v>
      </c>
      <c r="K4266">
        <v>3</v>
      </c>
      <c r="L4266" s="8">
        <v>28965</v>
      </c>
      <c r="M4266" s="8">
        <v>28968</v>
      </c>
    </row>
    <row r="4267" spans="1:13" x14ac:dyDescent="0.25">
      <c r="A4267">
        <v>0</v>
      </c>
      <c r="B4267" s="40">
        <f t="shared" si="166"/>
        <v>44348</v>
      </c>
      <c r="C4267">
        <v>6</v>
      </c>
      <c r="D4267">
        <f t="shared" si="167"/>
        <v>2021</v>
      </c>
      <c r="E4267" t="s">
        <v>479</v>
      </c>
      <c r="F4267" t="s">
        <v>125</v>
      </c>
      <c r="G4267" t="s">
        <v>37</v>
      </c>
      <c r="H4267" t="s">
        <v>423</v>
      </c>
      <c r="I4267">
        <v>94</v>
      </c>
      <c r="J4267">
        <v>48</v>
      </c>
      <c r="K4267">
        <v>142</v>
      </c>
      <c r="L4267" s="8">
        <v>28363</v>
      </c>
      <c r="M4267" s="8">
        <v>28505</v>
      </c>
    </row>
    <row r="4268" spans="1:13" x14ac:dyDescent="0.25">
      <c r="A4268">
        <v>0</v>
      </c>
      <c r="B4268" s="40">
        <f t="shared" si="166"/>
        <v>44348</v>
      </c>
      <c r="C4268">
        <v>6</v>
      </c>
      <c r="D4268">
        <f t="shared" si="167"/>
        <v>2021</v>
      </c>
      <c r="E4268" t="s">
        <v>479</v>
      </c>
      <c r="F4268" t="s">
        <v>125</v>
      </c>
      <c r="G4268" t="s">
        <v>37</v>
      </c>
      <c r="H4268" t="s">
        <v>424</v>
      </c>
      <c r="I4268">
        <v>2</v>
      </c>
      <c r="J4268">
        <v>0</v>
      </c>
      <c r="K4268">
        <v>2</v>
      </c>
      <c r="L4268" s="8">
        <v>12585</v>
      </c>
      <c r="M4268" s="8">
        <v>12587</v>
      </c>
    </row>
    <row r="4269" spans="1:13" x14ac:dyDescent="0.25">
      <c r="A4269">
        <v>1</v>
      </c>
      <c r="B4269" s="40">
        <f t="shared" si="166"/>
        <v>44348</v>
      </c>
      <c r="C4269">
        <v>6</v>
      </c>
      <c r="D4269">
        <f t="shared" si="167"/>
        <v>2021</v>
      </c>
      <c r="E4269" t="s">
        <v>479</v>
      </c>
      <c r="F4269" t="s">
        <v>337</v>
      </c>
      <c r="G4269" t="s">
        <v>37</v>
      </c>
      <c r="H4269" t="s">
        <v>423</v>
      </c>
      <c r="I4269">
        <v>8</v>
      </c>
      <c r="J4269">
        <v>3</v>
      </c>
      <c r="K4269">
        <v>11</v>
      </c>
      <c r="L4269" s="8">
        <v>4384</v>
      </c>
      <c r="M4269" s="8">
        <v>4395</v>
      </c>
    </row>
    <row r="4270" spans="1:13" x14ac:dyDescent="0.25">
      <c r="A4270">
        <v>1</v>
      </c>
      <c r="B4270" s="40">
        <f t="shared" si="166"/>
        <v>44348</v>
      </c>
      <c r="C4270">
        <v>6</v>
      </c>
      <c r="D4270">
        <f t="shared" si="167"/>
        <v>2021</v>
      </c>
      <c r="E4270" t="s">
        <v>479</v>
      </c>
      <c r="F4270" t="s">
        <v>337</v>
      </c>
      <c r="G4270" t="s">
        <v>37</v>
      </c>
      <c r="H4270" t="s">
        <v>424</v>
      </c>
      <c r="I4270">
        <v>0</v>
      </c>
      <c r="J4270">
        <v>0</v>
      </c>
      <c r="K4270">
        <v>0</v>
      </c>
      <c r="L4270" s="8">
        <v>3601</v>
      </c>
      <c r="M4270" s="8">
        <v>3601</v>
      </c>
    </row>
    <row r="4271" spans="1:13" x14ac:dyDescent="0.25">
      <c r="A4271">
        <v>0</v>
      </c>
      <c r="B4271" s="40">
        <f t="shared" si="166"/>
        <v>44348</v>
      </c>
      <c r="C4271">
        <v>6</v>
      </c>
      <c r="D4271">
        <f t="shared" si="167"/>
        <v>2021</v>
      </c>
      <c r="E4271" t="s">
        <v>479</v>
      </c>
      <c r="F4271" t="s">
        <v>105</v>
      </c>
      <c r="G4271" t="s">
        <v>37</v>
      </c>
      <c r="H4271" t="s">
        <v>423</v>
      </c>
      <c r="I4271">
        <v>130</v>
      </c>
      <c r="J4271">
        <v>97</v>
      </c>
      <c r="K4271">
        <v>227</v>
      </c>
      <c r="L4271" s="8">
        <v>61634</v>
      </c>
      <c r="M4271" s="8">
        <v>61861</v>
      </c>
    </row>
    <row r="4272" spans="1:13" x14ac:dyDescent="0.25">
      <c r="A4272">
        <v>0</v>
      </c>
      <c r="B4272" s="40">
        <f t="shared" si="166"/>
        <v>44348</v>
      </c>
      <c r="C4272">
        <v>6</v>
      </c>
      <c r="D4272">
        <f t="shared" si="167"/>
        <v>2021</v>
      </c>
      <c r="E4272" t="s">
        <v>479</v>
      </c>
      <c r="F4272" t="s">
        <v>105</v>
      </c>
      <c r="G4272" t="s">
        <v>37</v>
      </c>
      <c r="H4272" t="s">
        <v>424</v>
      </c>
      <c r="I4272">
        <v>0</v>
      </c>
      <c r="J4272">
        <v>0</v>
      </c>
      <c r="K4272">
        <v>0</v>
      </c>
      <c r="L4272" s="8">
        <v>20551</v>
      </c>
      <c r="M4272" s="8">
        <v>20551</v>
      </c>
    </row>
    <row r="4273" spans="1:13" x14ac:dyDescent="0.25">
      <c r="A4273">
        <v>0</v>
      </c>
      <c r="B4273" s="40">
        <f t="shared" si="166"/>
        <v>44348</v>
      </c>
      <c r="C4273">
        <v>6</v>
      </c>
      <c r="D4273">
        <f t="shared" si="167"/>
        <v>2021</v>
      </c>
      <c r="E4273" t="s">
        <v>479</v>
      </c>
      <c r="F4273" t="s">
        <v>338</v>
      </c>
      <c r="G4273" t="s">
        <v>37</v>
      </c>
      <c r="H4273" t="s">
        <v>423</v>
      </c>
      <c r="I4273">
        <v>0</v>
      </c>
      <c r="J4273">
        <v>3</v>
      </c>
      <c r="K4273">
        <v>3</v>
      </c>
      <c r="L4273" s="8">
        <v>1361</v>
      </c>
      <c r="M4273" s="8">
        <v>1364</v>
      </c>
    </row>
    <row r="4274" spans="1:13" x14ac:dyDescent="0.25">
      <c r="A4274">
        <v>0</v>
      </c>
      <c r="B4274" s="40">
        <f t="shared" si="166"/>
        <v>44348</v>
      </c>
      <c r="C4274">
        <v>6</v>
      </c>
      <c r="D4274">
        <f t="shared" si="167"/>
        <v>2021</v>
      </c>
      <c r="E4274" t="s">
        <v>479</v>
      </c>
      <c r="F4274" t="s">
        <v>338</v>
      </c>
      <c r="G4274" t="s">
        <v>37</v>
      </c>
      <c r="H4274" t="s">
        <v>424</v>
      </c>
      <c r="I4274">
        <v>0</v>
      </c>
      <c r="J4274">
        <v>0</v>
      </c>
      <c r="K4274">
        <v>0</v>
      </c>
      <c r="L4274">
        <v>982</v>
      </c>
      <c r="M4274">
        <v>982</v>
      </c>
    </row>
    <row r="4275" spans="1:13" x14ac:dyDescent="0.25">
      <c r="A4275">
        <v>0</v>
      </c>
      <c r="B4275" s="40">
        <f t="shared" si="166"/>
        <v>44348</v>
      </c>
      <c r="C4275">
        <v>6</v>
      </c>
      <c r="D4275">
        <f t="shared" si="167"/>
        <v>2021</v>
      </c>
      <c r="E4275" t="s">
        <v>479</v>
      </c>
      <c r="F4275" t="s">
        <v>339</v>
      </c>
      <c r="G4275" t="s">
        <v>37</v>
      </c>
      <c r="H4275" t="s">
        <v>423</v>
      </c>
      <c r="I4275">
        <v>116</v>
      </c>
      <c r="J4275">
        <v>95</v>
      </c>
      <c r="K4275">
        <v>211</v>
      </c>
      <c r="L4275" s="8">
        <v>66602</v>
      </c>
      <c r="M4275" s="8">
        <v>66813</v>
      </c>
    </row>
    <row r="4276" spans="1:13" x14ac:dyDescent="0.25">
      <c r="A4276">
        <v>0</v>
      </c>
      <c r="B4276" s="40">
        <f t="shared" si="166"/>
        <v>44348</v>
      </c>
      <c r="C4276">
        <v>6</v>
      </c>
      <c r="D4276">
        <f t="shared" si="167"/>
        <v>2021</v>
      </c>
      <c r="E4276" t="s">
        <v>479</v>
      </c>
      <c r="F4276" t="s">
        <v>339</v>
      </c>
      <c r="G4276" t="s">
        <v>37</v>
      </c>
      <c r="H4276" t="s">
        <v>424</v>
      </c>
      <c r="I4276">
        <v>1</v>
      </c>
      <c r="J4276">
        <v>0</v>
      </c>
      <c r="K4276">
        <v>1</v>
      </c>
      <c r="L4276" s="8">
        <v>27719</v>
      </c>
      <c r="M4276" s="8">
        <v>27720</v>
      </c>
    </row>
    <row r="4277" spans="1:13" x14ac:dyDescent="0.25">
      <c r="A4277">
        <v>0</v>
      </c>
      <c r="B4277" s="40">
        <f t="shared" si="166"/>
        <v>44348</v>
      </c>
      <c r="C4277">
        <v>6</v>
      </c>
      <c r="D4277">
        <f t="shared" si="167"/>
        <v>2021</v>
      </c>
      <c r="E4277" t="s">
        <v>479</v>
      </c>
      <c r="F4277" t="s">
        <v>425</v>
      </c>
      <c r="G4277" t="s">
        <v>37</v>
      </c>
      <c r="H4277" t="s">
        <v>423</v>
      </c>
      <c r="I4277">
        <v>188</v>
      </c>
      <c r="J4277">
        <v>144</v>
      </c>
      <c r="K4277">
        <v>332</v>
      </c>
      <c r="L4277" s="8">
        <v>49294</v>
      </c>
      <c r="M4277" s="8">
        <v>49626</v>
      </c>
    </row>
    <row r="4278" spans="1:13" x14ac:dyDescent="0.25">
      <c r="A4278">
        <v>0</v>
      </c>
      <c r="B4278" s="40">
        <f t="shared" si="166"/>
        <v>44348</v>
      </c>
      <c r="C4278">
        <v>6</v>
      </c>
      <c r="D4278">
        <f t="shared" si="167"/>
        <v>2021</v>
      </c>
      <c r="E4278" t="s">
        <v>479</v>
      </c>
      <c r="F4278" t="s">
        <v>425</v>
      </c>
      <c r="G4278" t="s">
        <v>37</v>
      </c>
      <c r="H4278" t="s">
        <v>424</v>
      </c>
      <c r="I4278">
        <v>4</v>
      </c>
      <c r="J4278">
        <v>0</v>
      </c>
      <c r="K4278">
        <v>4</v>
      </c>
      <c r="L4278" s="8">
        <v>21235</v>
      </c>
      <c r="M4278" s="8">
        <v>21239</v>
      </c>
    </row>
    <row r="4279" spans="1:13" x14ac:dyDescent="0.25">
      <c r="A4279">
        <v>0</v>
      </c>
      <c r="B4279" s="40">
        <f t="shared" si="166"/>
        <v>44348</v>
      </c>
      <c r="C4279">
        <v>6</v>
      </c>
      <c r="D4279">
        <f t="shared" si="167"/>
        <v>2021</v>
      </c>
      <c r="E4279" t="s">
        <v>479</v>
      </c>
      <c r="F4279" t="s">
        <v>341</v>
      </c>
      <c r="G4279" t="s">
        <v>37</v>
      </c>
      <c r="H4279" t="s">
        <v>423</v>
      </c>
      <c r="I4279">
        <v>638</v>
      </c>
      <c r="J4279">
        <v>322</v>
      </c>
      <c r="K4279">
        <v>960</v>
      </c>
      <c r="L4279" s="8">
        <v>63771</v>
      </c>
      <c r="M4279" s="8">
        <v>64731</v>
      </c>
    </row>
    <row r="4280" spans="1:13" x14ac:dyDescent="0.25">
      <c r="A4280">
        <v>0</v>
      </c>
      <c r="B4280" s="40">
        <f t="shared" si="166"/>
        <v>44348</v>
      </c>
      <c r="C4280">
        <v>6</v>
      </c>
      <c r="D4280">
        <f t="shared" si="167"/>
        <v>2021</v>
      </c>
      <c r="E4280" t="s">
        <v>479</v>
      </c>
      <c r="F4280" t="s">
        <v>341</v>
      </c>
      <c r="G4280" t="s">
        <v>37</v>
      </c>
      <c r="H4280" t="s">
        <v>424</v>
      </c>
      <c r="I4280">
        <v>4</v>
      </c>
      <c r="J4280">
        <v>0</v>
      </c>
      <c r="K4280">
        <v>4</v>
      </c>
      <c r="L4280" s="8">
        <v>21689</v>
      </c>
      <c r="M4280" s="8">
        <v>21693</v>
      </c>
    </row>
    <row r="4281" spans="1:13" x14ac:dyDescent="0.25">
      <c r="A4281">
        <v>0</v>
      </c>
      <c r="B4281" s="40">
        <f t="shared" si="166"/>
        <v>44348</v>
      </c>
      <c r="C4281">
        <v>6</v>
      </c>
      <c r="D4281">
        <f t="shared" si="167"/>
        <v>2021</v>
      </c>
      <c r="E4281" t="s">
        <v>479</v>
      </c>
      <c r="F4281" t="s">
        <v>126</v>
      </c>
      <c r="G4281" t="s">
        <v>37</v>
      </c>
      <c r="H4281" t="s">
        <v>423</v>
      </c>
      <c r="I4281">
        <v>338</v>
      </c>
      <c r="J4281">
        <v>186</v>
      </c>
      <c r="K4281">
        <v>524</v>
      </c>
      <c r="L4281" s="8">
        <v>24775</v>
      </c>
      <c r="M4281" s="8">
        <v>25299</v>
      </c>
    </row>
    <row r="4282" spans="1:13" x14ac:dyDescent="0.25">
      <c r="A4282">
        <v>0</v>
      </c>
      <c r="B4282" s="40">
        <f t="shared" si="166"/>
        <v>44348</v>
      </c>
      <c r="C4282">
        <v>6</v>
      </c>
      <c r="D4282">
        <f t="shared" si="167"/>
        <v>2021</v>
      </c>
      <c r="E4282" t="s">
        <v>479</v>
      </c>
      <c r="F4282" t="s">
        <v>126</v>
      </c>
      <c r="G4282" t="s">
        <v>37</v>
      </c>
      <c r="H4282" t="s">
        <v>424</v>
      </c>
      <c r="I4282">
        <v>0</v>
      </c>
      <c r="J4282">
        <v>0</v>
      </c>
      <c r="K4282">
        <v>0</v>
      </c>
      <c r="L4282" s="8">
        <v>9569</v>
      </c>
      <c r="M4282" s="8">
        <v>9569</v>
      </c>
    </row>
    <row r="4283" spans="1:13" x14ac:dyDescent="0.25">
      <c r="A4283">
        <v>0</v>
      </c>
      <c r="B4283" s="40">
        <f t="shared" si="166"/>
        <v>44348</v>
      </c>
      <c r="C4283">
        <v>6</v>
      </c>
      <c r="D4283">
        <f t="shared" si="167"/>
        <v>2021</v>
      </c>
      <c r="E4283" t="s">
        <v>479</v>
      </c>
      <c r="F4283" t="s">
        <v>342</v>
      </c>
      <c r="G4283" t="s">
        <v>37</v>
      </c>
      <c r="H4283" t="s">
        <v>423</v>
      </c>
      <c r="I4283" s="8">
        <v>30899</v>
      </c>
      <c r="J4283" s="8">
        <v>8987</v>
      </c>
      <c r="K4283" s="8">
        <v>39886</v>
      </c>
      <c r="L4283" s="8">
        <v>1365873</v>
      </c>
      <c r="M4283" s="8">
        <v>1405759</v>
      </c>
    </row>
    <row r="4284" spans="1:13" x14ac:dyDescent="0.25">
      <c r="A4284">
        <v>0</v>
      </c>
      <c r="B4284" s="40">
        <f t="shared" si="166"/>
        <v>44348</v>
      </c>
      <c r="C4284">
        <v>6</v>
      </c>
      <c r="D4284">
        <f t="shared" si="167"/>
        <v>2021</v>
      </c>
      <c r="E4284" t="s">
        <v>479</v>
      </c>
      <c r="F4284" t="s">
        <v>342</v>
      </c>
      <c r="G4284" t="s">
        <v>37</v>
      </c>
      <c r="H4284" t="s">
        <v>424</v>
      </c>
      <c r="I4284">
        <v>76</v>
      </c>
      <c r="J4284">
        <v>0</v>
      </c>
      <c r="K4284">
        <v>76</v>
      </c>
      <c r="L4284" s="8">
        <v>183708</v>
      </c>
      <c r="M4284" s="8">
        <v>183784</v>
      </c>
    </row>
    <row r="4285" spans="1:13" x14ac:dyDescent="0.25">
      <c r="A4285">
        <v>0</v>
      </c>
      <c r="B4285" s="40">
        <f t="shared" si="166"/>
        <v>44348</v>
      </c>
      <c r="C4285">
        <v>6</v>
      </c>
      <c r="D4285">
        <f t="shared" si="167"/>
        <v>2021</v>
      </c>
      <c r="E4285" t="s">
        <v>479</v>
      </c>
      <c r="F4285" t="s">
        <v>343</v>
      </c>
      <c r="G4285" t="s">
        <v>37</v>
      </c>
      <c r="H4285" t="s">
        <v>423</v>
      </c>
      <c r="I4285" s="8">
        <v>1937</v>
      </c>
      <c r="J4285">
        <v>851</v>
      </c>
      <c r="K4285" s="8">
        <v>2788</v>
      </c>
      <c r="L4285" s="8">
        <v>180974</v>
      </c>
      <c r="M4285" s="8">
        <v>183762</v>
      </c>
    </row>
    <row r="4286" spans="1:13" x14ac:dyDescent="0.25">
      <c r="A4286">
        <v>0</v>
      </c>
      <c r="B4286" s="40">
        <f t="shared" si="166"/>
        <v>44348</v>
      </c>
      <c r="C4286">
        <v>6</v>
      </c>
      <c r="D4286">
        <f t="shared" si="167"/>
        <v>2021</v>
      </c>
      <c r="E4286" t="s">
        <v>479</v>
      </c>
      <c r="F4286" t="s">
        <v>343</v>
      </c>
      <c r="G4286" t="s">
        <v>37</v>
      </c>
      <c r="H4286" t="s">
        <v>424</v>
      </c>
      <c r="I4286">
        <v>11</v>
      </c>
      <c r="J4286">
        <v>0</v>
      </c>
      <c r="K4286">
        <v>11</v>
      </c>
      <c r="L4286" s="8">
        <v>54582</v>
      </c>
      <c r="M4286" s="8">
        <v>54593</v>
      </c>
    </row>
    <row r="4287" spans="1:13" x14ac:dyDescent="0.25">
      <c r="A4287">
        <v>0</v>
      </c>
      <c r="B4287" s="40">
        <f t="shared" si="166"/>
        <v>44348</v>
      </c>
      <c r="C4287">
        <v>6</v>
      </c>
      <c r="D4287">
        <f t="shared" si="167"/>
        <v>2021</v>
      </c>
      <c r="E4287" t="s">
        <v>479</v>
      </c>
      <c r="F4287" t="s">
        <v>344</v>
      </c>
      <c r="G4287" t="s">
        <v>37</v>
      </c>
      <c r="H4287" t="s">
        <v>423</v>
      </c>
      <c r="I4287">
        <v>168</v>
      </c>
      <c r="J4287">
        <v>71</v>
      </c>
      <c r="K4287">
        <v>239</v>
      </c>
      <c r="L4287" s="8">
        <v>29838</v>
      </c>
      <c r="M4287" s="8">
        <v>30077</v>
      </c>
    </row>
    <row r="4288" spans="1:13" x14ac:dyDescent="0.25">
      <c r="A4288">
        <v>0</v>
      </c>
      <c r="B4288" s="40">
        <f t="shared" si="166"/>
        <v>44348</v>
      </c>
      <c r="C4288">
        <v>6</v>
      </c>
      <c r="D4288">
        <f t="shared" si="167"/>
        <v>2021</v>
      </c>
      <c r="E4288" t="s">
        <v>479</v>
      </c>
      <c r="F4288" t="s">
        <v>344</v>
      </c>
      <c r="G4288" t="s">
        <v>37</v>
      </c>
      <c r="H4288" t="s">
        <v>424</v>
      </c>
      <c r="I4288">
        <v>1</v>
      </c>
      <c r="J4288">
        <v>0</v>
      </c>
      <c r="K4288">
        <v>1</v>
      </c>
      <c r="L4288" s="8">
        <v>14770</v>
      </c>
      <c r="M4288" s="8">
        <v>14771</v>
      </c>
    </row>
    <row r="4289" spans="1:13" x14ac:dyDescent="0.25">
      <c r="A4289">
        <v>0</v>
      </c>
      <c r="B4289" s="40">
        <f t="shared" si="166"/>
        <v>44348</v>
      </c>
      <c r="C4289">
        <v>6</v>
      </c>
      <c r="D4289">
        <f t="shared" si="167"/>
        <v>2021</v>
      </c>
      <c r="E4289" t="s">
        <v>479</v>
      </c>
      <c r="F4289" t="s">
        <v>345</v>
      </c>
      <c r="G4289" t="s">
        <v>37</v>
      </c>
      <c r="H4289" t="s">
        <v>423</v>
      </c>
      <c r="I4289">
        <v>74</v>
      </c>
      <c r="J4289">
        <v>50</v>
      </c>
      <c r="K4289">
        <v>124</v>
      </c>
      <c r="L4289" s="8">
        <v>15170</v>
      </c>
      <c r="M4289" s="8">
        <v>15294</v>
      </c>
    </row>
    <row r="4290" spans="1:13" x14ac:dyDescent="0.25">
      <c r="A4290">
        <v>0</v>
      </c>
      <c r="B4290" s="40">
        <f t="shared" si="166"/>
        <v>44348</v>
      </c>
      <c r="C4290">
        <v>6</v>
      </c>
      <c r="D4290">
        <f t="shared" si="167"/>
        <v>2021</v>
      </c>
      <c r="E4290" t="s">
        <v>479</v>
      </c>
      <c r="F4290" t="s">
        <v>345</v>
      </c>
      <c r="G4290" t="s">
        <v>37</v>
      </c>
      <c r="H4290" t="s">
        <v>424</v>
      </c>
      <c r="I4290">
        <v>1</v>
      </c>
      <c r="J4290">
        <v>0</v>
      </c>
      <c r="K4290">
        <v>1</v>
      </c>
      <c r="L4290" s="8">
        <v>8244</v>
      </c>
      <c r="M4290" s="8">
        <v>8245</v>
      </c>
    </row>
    <row r="4291" spans="1:13" x14ac:dyDescent="0.25">
      <c r="A4291">
        <v>0</v>
      </c>
      <c r="B4291" s="40">
        <f t="shared" si="166"/>
        <v>44348</v>
      </c>
      <c r="C4291">
        <v>6</v>
      </c>
      <c r="D4291">
        <f t="shared" si="167"/>
        <v>2021</v>
      </c>
      <c r="E4291" t="s">
        <v>479</v>
      </c>
      <c r="F4291" t="s">
        <v>346</v>
      </c>
      <c r="G4291" t="s">
        <v>37</v>
      </c>
      <c r="H4291" t="s">
        <v>423</v>
      </c>
      <c r="I4291">
        <v>172</v>
      </c>
      <c r="J4291">
        <v>143</v>
      </c>
      <c r="K4291">
        <v>315</v>
      </c>
      <c r="L4291" s="8">
        <v>59320</v>
      </c>
      <c r="M4291" s="8">
        <v>59635</v>
      </c>
    </row>
    <row r="4292" spans="1:13" x14ac:dyDescent="0.25">
      <c r="A4292">
        <v>0</v>
      </c>
      <c r="B4292" s="40">
        <f t="shared" si="166"/>
        <v>44348</v>
      </c>
      <c r="C4292">
        <v>6</v>
      </c>
      <c r="D4292">
        <f t="shared" si="167"/>
        <v>2021</v>
      </c>
      <c r="E4292" t="s">
        <v>479</v>
      </c>
      <c r="F4292" t="s">
        <v>346</v>
      </c>
      <c r="G4292" t="s">
        <v>37</v>
      </c>
      <c r="H4292" t="s">
        <v>424</v>
      </c>
      <c r="I4292">
        <v>0</v>
      </c>
      <c r="J4292">
        <v>0</v>
      </c>
      <c r="K4292">
        <v>0</v>
      </c>
      <c r="L4292" s="8">
        <v>26685</v>
      </c>
      <c r="M4292" s="8">
        <v>26685</v>
      </c>
    </row>
    <row r="4293" spans="1:13" x14ac:dyDescent="0.25">
      <c r="A4293">
        <v>1</v>
      </c>
      <c r="B4293" s="40">
        <f t="shared" si="166"/>
        <v>44348</v>
      </c>
      <c r="C4293">
        <v>6</v>
      </c>
      <c r="D4293">
        <f t="shared" si="167"/>
        <v>2021</v>
      </c>
      <c r="E4293" t="s">
        <v>479</v>
      </c>
      <c r="F4293" t="s">
        <v>53</v>
      </c>
      <c r="G4293" t="s">
        <v>37</v>
      </c>
      <c r="H4293" t="s">
        <v>423</v>
      </c>
      <c r="I4293">
        <v>8</v>
      </c>
      <c r="J4293">
        <v>12</v>
      </c>
      <c r="K4293">
        <v>20</v>
      </c>
      <c r="L4293" s="8">
        <v>7784</v>
      </c>
      <c r="M4293" s="8">
        <v>7804</v>
      </c>
    </row>
    <row r="4294" spans="1:13" x14ac:dyDescent="0.25">
      <c r="A4294">
        <v>1</v>
      </c>
      <c r="B4294" s="40">
        <f t="shared" si="166"/>
        <v>44348</v>
      </c>
      <c r="C4294">
        <v>6</v>
      </c>
      <c r="D4294">
        <f t="shared" si="167"/>
        <v>2021</v>
      </c>
      <c r="E4294" t="s">
        <v>479</v>
      </c>
      <c r="F4294" t="s">
        <v>53</v>
      </c>
      <c r="G4294" t="s">
        <v>37</v>
      </c>
      <c r="H4294" t="s">
        <v>424</v>
      </c>
      <c r="I4294">
        <v>0</v>
      </c>
      <c r="J4294">
        <v>0</v>
      </c>
      <c r="K4294">
        <v>0</v>
      </c>
      <c r="L4294" s="8">
        <v>4761</v>
      </c>
      <c r="M4294" s="8">
        <v>4761</v>
      </c>
    </row>
    <row r="4295" spans="1:13" x14ac:dyDescent="0.25">
      <c r="A4295">
        <v>0</v>
      </c>
      <c r="B4295" s="40">
        <f t="shared" si="166"/>
        <v>44348</v>
      </c>
      <c r="C4295">
        <v>6</v>
      </c>
      <c r="D4295">
        <f t="shared" si="167"/>
        <v>2021</v>
      </c>
      <c r="E4295" t="s">
        <v>479</v>
      </c>
      <c r="F4295" t="s">
        <v>347</v>
      </c>
      <c r="G4295" t="s">
        <v>37</v>
      </c>
      <c r="H4295" t="s">
        <v>423</v>
      </c>
      <c r="I4295">
        <v>243</v>
      </c>
      <c r="J4295">
        <v>145</v>
      </c>
      <c r="K4295">
        <v>388</v>
      </c>
      <c r="L4295" s="8">
        <v>48029</v>
      </c>
      <c r="M4295" s="8">
        <v>48417</v>
      </c>
    </row>
    <row r="4296" spans="1:13" x14ac:dyDescent="0.25">
      <c r="A4296">
        <v>0</v>
      </c>
      <c r="B4296" s="40">
        <f t="shared" si="166"/>
        <v>44348</v>
      </c>
      <c r="C4296">
        <v>6</v>
      </c>
      <c r="D4296">
        <f t="shared" si="167"/>
        <v>2021</v>
      </c>
      <c r="E4296" t="s">
        <v>479</v>
      </c>
      <c r="F4296" t="s">
        <v>347</v>
      </c>
      <c r="G4296" t="s">
        <v>37</v>
      </c>
      <c r="H4296" t="s">
        <v>424</v>
      </c>
      <c r="I4296">
        <v>2</v>
      </c>
      <c r="J4296">
        <v>0</v>
      </c>
      <c r="K4296">
        <v>2</v>
      </c>
      <c r="L4296" s="8">
        <v>21204</v>
      </c>
      <c r="M4296" s="8">
        <v>21206</v>
      </c>
    </row>
    <row r="4297" spans="1:13" x14ac:dyDescent="0.25">
      <c r="A4297">
        <v>0</v>
      </c>
      <c r="B4297" s="40">
        <f t="shared" si="166"/>
        <v>44348</v>
      </c>
      <c r="C4297">
        <v>6</v>
      </c>
      <c r="D4297">
        <f t="shared" si="167"/>
        <v>2021</v>
      </c>
      <c r="E4297" t="s">
        <v>479</v>
      </c>
      <c r="F4297" t="s">
        <v>348</v>
      </c>
      <c r="G4297" t="s">
        <v>37</v>
      </c>
      <c r="H4297" t="s">
        <v>423</v>
      </c>
      <c r="I4297">
        <v>61</v>
      </c>
      <c r="J4297">
        <v>39</v>
      </c>
      <c r="K4297">
        <v>100</v>
      </c>
      <c r="L4297" s="8">
        <v>26523</v>
      </c>
      <c r="M4297" s="8">
        <v>26623</v>
      </c>
    </row>
    <row r="4298" spans="1:13" x14ac:dyDescent="0.25">
      <c r="A4298">
        <v>0</v>
      </c>
      <c r="B4298" s="40">
        <f t="shared" si="166"/>
        <v>44348</v>
      </c>
      <c r="C4298">
        <v>6</v>
      </c>
      <c r="D4298">
        <f t="shared" si="167"/>
        <v>2021</v>
      </c>
      <c r="E4298" t="s">
        <v>479</v>
      </c>
      <c r="F4298" t="s">
        <v>348</v>
      </c>
      <c r="G4298" t="s">
        <v>37</v>
      </c>
      <c r="H4298" t="s">
        <v>424</v>
      </c>
      <c r="I4298">
        <v>2</v>
      </c>
      <c r="J4298">
        <v>0</v>
      </c>
      <c r="K4298">
        <v>2</v>
      </c>
      <c r="L4298" s="8">
        <v>16672</v>
      </c>
      <c r="M4298" s="8">
        <v>16674</v>
      </c>
    </row>
    <row r="4299" spans="1:13" x14ac:dyDescent="0.25">
      <c r="A4299">
        <v>0</v>
      </c>
      <c r="B4299" s="40">
        <f t="shared" si="166"/>
        <v>44348</v>
      </c>
      <c r="C4299">
        <v>6</v>
      </c>
      <c r="D4299">
        <f t="shared" si="167"/>
        <v>2021</v>
      </c>
      <c r="E4299" t="s">
        <v>479</v>
      </c>
      <c r="F4299" t="s">
        <v>349</v>
      </c>
      <c r="G4299" t="s">
        <v>37</v>
      </c>
      <c r="H4299" t="s">
        <v>423</v>
      </c>
      <c r="I4299">
        <v>55</v>
      </c>
      <c r="J4299">
        <v>55</v>
      </c>
      <c r="K4299">
        <v>110</v>
      </c>
      <c r="L4299" s="8">
        <v>16035</v>
      </c>
      <c r="M4299" s="8">
        <v>16145</v>
      </c>
    </row>
    <row r="4300" spans="1:13" x14ac:dyDescent="0.25">
      <c r="A4300">
        <v>0</v>
      </c>
      <c r="B4300" s="40">
        <f t="shared" si="166"/>
        <v>44348</v>
      </c>
      <c r="C4300">
        <v>6</v>
      </c>
      <c r="D4300">
        <f t="shared" si="167"/>
        <v>2021</v>
      </c>
      <c r="E4300" t="s">
        <v>479</v>
      </c>
      <c r="F4300" t="s">
        <v>349</v>
      </c>
      <c r="G4300" t="s">
        <v>37</v>
      </c>
      <c r="H4300" t="s">
        <v>424</v>
      </c>
      <c r="I4300">
        <v>0</v>
      </c>
      <c r="J4300">
        <v>0</v>
      </c>
      <c r="K4300">
        <v>0</v>
      </c>
      <c r="L4300" s="8">
        <v>7950</v>
      </c>
      <c r="M4300" s="8">
        <v>7950</v>
      </c>
    </row>
    <row r="4301" spans="1:13" x14ac:dyDescent="0.25">
      <c r="A4301">
        <v>0</v>
      </c>
      <c r="B4301" s="40">
        <f t="shared" si="166"/>
        <v>44348</v>
      </c>
      <c r="C4301">
        <v>6</v>
      </c>
      <c r="D4301">
        <f t="shared" si="167"/>
        <v>2021</v>
      </c>
      <c r="E4301" t="s">
        <v>479</v>
      </c>
      <c r="F4301" t="s">
        <v>426</v>
      </c>
      <c r="G4301" t="s">
        <v>37</v>
      </c>
      <c r="H4301" t="s">
        <v>423</v>
      </c>
      <c r="I4301">
        <v>14</v>
      </c>
      <c r="J4301">
        <v>7</v>
      </c>
      <c r="K4301">
        <v>21</v>
      </c>
      <c r="L4301" s="8">
        <v>9305</v>
      </c>
      <c r="M4301" s="8">
        <v>9326</v>
      </c>
    </row>
    <row r="4302" spans="1:13" x14ac:dyDescent="0.25">
      <c r="A4302">
        <v>0</v>
      </c>
      <c r="B4302" s="40">
        <f t="shared" si="166"/>
        <v>44348</v>
      </c>
      <c r="C4302">
        <v>6</v>
      </c>
      <c r="D4302">
        <f t="shared" si="167"/>
        <v>2021</v>
      </c>
      <c r="E4302" t="s">
        <v>479</v>
      </c>
      <c r="F4302" t="s">
        <v>426</v>
      </c>
      <c r="G4302" t="s">
        <v>37</v>
      </c>
      <c r="H4302" t="s">
        <v>424</v>
      </c>
      <c r="I4302">
        <v>1</v>
      </c>
      <c r="J4302">
        <v>0</v>
      </c>
      <c r="K4302">
        <v>1</v>
      </c>
      <c r="L4302" s="8">
        <v>5710</v>
      </c>
      <c r="M4302" s="8">
        <v>5711</v>
      </c>
    </row>
    <row r="4303" spans="1:13" x14ac:dyDescent="0.25">
      <c r="A4303">
        <v>0</v>
      </c>
      <c r="B4303" s="40">
        <f t="shared" si="166"/>
        <v>44348</v>
      </c>
      <c r="C4303">
        <v>6</v>
      </c>
      <c r="D4303">
        <f t="shared" si="167"/>
        <v>2021</v>
      </c>
      <c r="E4303" t="s">
        <v>479</v>
      </c>
      <c r="F4303" t="s">
        <v>350</v>
      </c>
      <c r="G4303" t="s">
        <v>37</v>
      </c>
      <c r="H4303" t="s">
        <v>423</v>
      </c>
      <c r="I4303" s="8">
        <v>3730</v>
      </c>
      <c r="J4303" s="8">
        <v>2044</v>
      </c>
      <c r="K4303" s="8">
        <v>5774</v>
      </c>
      <c r="L4303" s="8">
        <v>560186</v>
      </c>
      <c r="M4303" s="8">
        <v>565960</v>
      </c>
    </row>
    <row r="4304" spans="1:13" x14ac:dyDescent="0.25">
      <c r="A4304">
        <v>0</v>
      </c>
      <c r="B4304" s="40">
        <f t="shared" si="166"/>
        <v>44348</v>
      </c>
      <c r="C4304">
        <v>6</v>
      </c>
      <c r="D4304">
        <f t="shared" si="167"/>
        <v>2021</v>
      </c>
      <c r="E4304" t="s">
        <v>479</v>
      </c>
      <c r="F4304" t="s">
        <v>350</v>
      </c>
      <c r="G4304" t="s">
        <v>37</v>
      </c>
      <c r="H4304" t="s">
        <v>424</v>
      </c>
      <c r="I4304">
        <v>28</v>
      </c>
      <c r="J4304">
        <v>0</v>
      </c>
      <c r="K4304">
        <v>28</v>
      </c>
      <c r="L4304" s="8">
        <v>145665</v>
      </c>
      <c r="M4304" s="8">
        <v>145693</v>
      </c>
    </row>
    <row r="4305" spans="1:13" x14ac:dyDescent="0.25">
      <c r="A4305">
        <v>0</v>
      </c>
      <c r="B4305" s="40">
        <f t="shared" si="166"/>
        <v>44348</v>
      </c>
      <c r="C4305">
        <v>6</v>
      </c>
      <c r="D4305">
        <f t="shared" si="167"/>
        <v>2021</v>
      </c>
      <c r="E4305" t="s">
        <v>479</v>
      </c>
      <c r="F4305" t="s">
        <v>41</v>
      </c>
      <c r="G4305" t="s">
        <v>37</v>
      </c>
      <c r="H4305" t="s">
        <v>423</v>
      </c>
      <c r="I4305">
        <v>435</v>
      </c>
      <c r="J4305">
        <v>125</v>
      </c>
      <c r="K4305">
        <v>560</v>
      </c>
      <c r="L4305" s="8">
        <v>14219</v>
      </c>
      <c r="M4305" s="8">
        <v>14779</v>
      </c>
    </row>
    <row r="4306" spans="1:13" x14ac:dyDescent="0.25">
      <c r="A4306">
        <v>0</v>
      </c>
      <c r="B4306" s="40">
        <f t="shared" si="166"/>
        <v>44348</v>
      </c>
      <c r="C4306">
        <v>6</v>
      </c>
      <c r="D4306">
        <f t="shared" si="167"/>
        <v>2021</v>
      </c>
      <c r="E4306" t="s">
        <v>479</v>
      </c>
      <c r="F4306" t="s">
        <v>41</v>
      </c>
      <c r="G4306" t="s">
        <v>37</v>
      </c>
      <c r="H4306" t="s">
        <v>424</v>
      </c>
      <c r="I4306">
        <v>0</v>
      </c>
      <c r="J4306">
        <v>0</v>
      </c>
      <c r="K4306">
        <v>0</v>
      </c>
      <c r="L4306" s="8">
        <v>5925</v>
      </c>
      <c r="M4306" s="8">
        <v>5925</v>
      </c>
    </row>
    <row r="4307" spans="1:13" x14ac:dyDescent="0.25">
      <c r="A4307">
        <v>0</v>
      </c>
      <c r="B4307" s="40">
        <f t="shared" si="166"/>
        <v>44348</v>
      </c>
      <c r="C4307">
        <v>6</v>
      </c>
      <c r="D4307">
        <f t="shared" si="167"/>
        <v>2021</v>
      </c>
      <c r="E4307" t="s">
        <v>479</v>
      </c>
      <c r="F4307" t="s">
        <v>351</v>
      </c>
      <c r="G4307" t="s">
        <v>37</v>
      </c>
      <c r="H4307" t="s">
        <v>423</v>
      </c>
      <c r="I4307">
        <v>610</v>
      </c>
      <c r="J4307">
        <v>287</v>
      </c>
      <c r="K4307">
        <v>897</v>
      </c>
      <c r="L4307" s="8">
        <v>91543</v>
      </c>
      <c r="M4307" s="8">
        <v>92440</v>
      </c>
    </row>
    <row r="4308" spans="1:13" x14ac:dyDescent="0.25">
      <c r="A4308">
        <v>0</v>
      </c>
      <c r="B4308" s="40">
        <f t="shared" si="166"/>
        <v>44348</v>
      </c>
      <c r="C4308">
        <v>6</v>
      </c>
      <c r="D4308">
        <f t="shared" si="167"/>
        <v>2021</v>
      </c>
      <c r="E4308" t="s">
        <v>479</v>
      </c>
      <c r="F4308" t="s">
        <v>351</v>
      </c>
      <c r="G4308" t="s">
        <v>37</v>
      </c>
      <c r="H4308" t="s">
        <v>424</v>
      </c>
      <c r="I4308">
        <v>6</v>
      </c>
      <c r="J4308">
        <v>0</v>
      </c>
      <c r="K4308">
        <v>6</v>
      </c>
      <c r="L4308" s="8">
        <v>32818</v>
      </c>
      <c r="M4308" s="8">
        <v>32824</v>
      </c>
    </row>
    <row r="4309" spans="1:13" x14ac:dyDescent="0.25">
      <c r="A4309">
        <v>0</v>
      </c>
      <c r="B4309" s="40">
        <f t="shared" si="166"/>
        <v>44348</v>
      </c>
      <c r="C4309">
        <v>6</v>
      </c>
      <c r="D4309">
        <f t="shared" si="167"/>
        <v>2021</v>
      </c>
      <c r="E4309" t="s">
        <v>479</v>
      </c>
      <c r="F4309" t="s">
        <v>352</v>
      </c>
      <c r="G4309" t="s">
        <v>37</v>
      </c>
      <c r="H4309" t="s">
        <v>423</v>
      </c>
      <c r="I4309">
        <v>49</v>
      </c>
      <c r="J4309">
        <v>34</v>
      </c>
      <c r="K4309">
        <v>83</v>
      </c>
      <c r="L4309" s="8">
        <v>8380</v>
      </c>
      <c r="M4309" s="8">
        <v>8463</v>
      </c>
    </row>
    <row r="4310" spans="1:13" x14ac:dyDescent="0.25">
      <c r="A4310">
        <v>0</v>
      </c>
      <c r="B4310" s="40">
        <f t="shared" si="166"/>
        <v>44348</v>
      </c>
      <c r="C4310">
        <v>6</v>
      </c>
      <c r="D4310">
        <f t="shared" si="167"/>
        <v>2021</v>
      </c>
      <c r="E4310" t="s">
        <v>479</v>
      </c>
      <c r="F4310" t="s">
        <v>352</v>
      </c>
      <c r="G4310" t="s">
        <v>37</v>
      </c>
      <c r="H4310" t="s">
        <v>424</v>
      </c>
      <c r="I4310">
        <v>0</v>
      </c>
      <c r="J4310">
        <v>0</v>
      </c>
      <c r="K4310">
        <v>0</v>
      </c>
      <c r="L4310" s="8">
        <v>3999</v>
      </c>
      <c r="M4310" s="8">
        <v>3999</v>
      </c>
    </row>
    <row r="4311" spans="1:13" x14ac:dyDescent="0.25">
      <c r="A4311">
        <v>0</v>
      </c>
      <c r="B4311" s="40">
        <f t="shared" si="166"/>
        <v>44348</v>
      </c>
      <c r="C4311">
        <v>6</v>
      </c>
      <c r="D4311">
        <f t="shared" si="167"/>
        <v>2021</v>
      </c>
      <c r="E4311" t="s">
        <v>479</v>
      </c>
      <c r="F4311" t="s">
        <v>146</v>
      </c>
      <c r="G4311" t="s">
        <v>37</v>
      </c>
      <c r="H4311" t="s">
        <v>423</v>
      </c>
      <c r="I4311" s="8">
        <v>6041</v>
      </c>
      <c r="J4311" s="8">
        <v>2080</v>
      </c>
      <c r="K4311" s="8">
        <v>8121</v>
      </c>
      <c r="L4311" s="8">
        <v>539056</v>
      </c>
      <c r="M4311" s="8">
        <v>547177</v>
      </c>
    </row>
    <row r="4312" spans="1:13" x14ac:dyDescent="0.25">
      <c r="A4312">
        <v>0</v>
      </c>
      <c r="B4312" s="40">
        <f t="shared" si="166"/>
        <v>44348</v>
      </c>
      <c r="C4312">
        <v>6</v>
      </c>
      <c r="D4312">
        <f t="shared" si="167"/>
        <v>2021</v>
      </c>
      <c r="E4312" t="s">
        <v>479</v>
      </c>
      <c r="F4312" t="s">
        <v>146</v>
      </c>
      <c r="G4312" t="s">
        <v>37</v>
      </c>
      <c r="H4312" t="s">
        <v>424</v>
      </c>
      <c r="I4312">
        <v>30</v>
      </c>
      <c r="J4312">
        <v>0</v>
      </c>
      <c r="K4312">
        <v>30</v>
      </c>
      <c r="L4312" s="8">
        <v>125530</v>
      </c>
      <c r="M4312" s="8">
        <v>125560</v>
      </c>
    </row>
    <row r="4313" spans="1:13" x14ac:dyDescent="0.25">
      <c r="A4313">
        <v>1</v>
      </c>
      <c r="B4313" s="40">
        <f t="shared" si="166"/>
        <v>44348</v>
      </c>
      <c r="C4313">
        <v>6</v>
      </c>
      <c r="D4313">
        <f t="shared" si="167"/>
        <v>2021</v>
      </c>
      <c r="E4313" t="s">
        <v>479</v>
      </c>
      <c r="F4313" t="s">
        <v>42</v>
      </c>
      <c r="G4313" t="s">
        <v>37</v>
      </c>
      <c r="H4313" t="s">
        <v>423</v>
      </c>
      <c r="I4313" s="8">
        <v>1128</v>
      </c>
      <c r="J4313">
        <v>672</v>
      </c>
      <c r="K4313" s="8">
        <v>1800</v>
      </c>
      <c r="L4313" s="8">
        <v>324964</v>
      </c>
      <c r="M4313" s="8">
        <v>326764</v>
      </c>
    </row>
    <row r="4314" spans="1:13" x14ac:dyDescent="0.25">
      <c r="A4314">
        <v>1</v>
      </c>
      <c r="B4314" s="40">
        <f t="shared" si="166"/>
        <v>44348</v>
      </c>
      <c r="C4314">
        <v>6</v>
      </c>
      <c r="D4314">
        <f t="shared" si="167"/>
        <v>2021</v>
      </c>
      <c r="E4314" t="s">
        <v>479</v>
      </c>
      <c r="F4314" t="s">
        <v>42</v>
      </c>
      <c r="G4314" t="s">
        <v>37</v>
      </c>
      <c r="H4314" t="s">
        <v>424</v>
      </c>
      <c r="I4314">
        <v>19</v>
      </c>
      <c r="J4314">
        <v>0</v>
      </c>
      <c r="K4314">
        <v>19</v>
      </c>
      <c r="L4314" s="8">
        <v>101853</v>
      </c>
      <c r="M4314" s="8">
        <v>101872</v>
      </c>
    </row>
    <row r="4315" spans="1:13" x14ac:dyDescent="0.25">
      <c r="A4315">
        <v>1</v>
      </c>
      <c r="B4315" s="40">
        <f t="shared" si="166"/>
        <v>44348</v>
      </c>
      <c r="C4315">
        <v>6</v>
      </c>
      <c r="D4315">
        <f t="shared" si="167"/>
        <v>2021</v>
      </c>
      <c r="E4315" t="s">
        <v>479</v>
      </c>
      <c r="F4315" t="s">
        <v>353</v>
      </c>
      <c r="G4315" t="s">
        <v>37</v>
      </c>
      <c r="H4315" t="s">
        <v>423</v>
      </c>
      <c r="I4315">
        <v>50</v>
      </c>
      <c r="J4315">
        <v>43</v>
      </c>
      <c r="K4315">
        <v>93</v>
      </c>
      <c r="L4315" s="8">
        <v>30439</v>
      </c>
      <c r="M4315" s="8">
        <v>30532</v>
      </c>
    </row>
    <row r="4316" spans="1:13" x14ac:dyDescent="0.25">
      <c r="A4316">
        <v>1</v>
      </c>
      <c r="B4316" s="40">
        <f t="shared" ref="B4316:B4379" si="168">DATE(D4316,C4316,1)</f>
        <v>44348</v>
      </c>
      <c r="C4316">
        <v>6</v>
      </c>
      <c r="D4316">
        <f t="shared" ref="D4316:D4379" si="169">VALUE(RIGHT(E4316,4))</f>
        <v>2021</v>
      </c>
      <c r="E4316" t="s">
        <v>479</v>
      </c>
      <c r="F4316" t="s">
        <v>353</v>
      </c>
      <c r="G4316" t="s">
        <v>37</v>
      </c>
      <c r="H4316" t="s">
        <v>424</v>
      </c>
      <c r="I4316">
        <v>0</v>
      </c>
      <c r="J4316">
        <v>0</v>
      </c>
      <c r="K4316">
        <v>0</v>
      </c>
      <c r="L4316" s="8">
        <v>18825</v>
      </c>
      <c r="M4316" s="8">
        <v>18825</v>
      </c>
    </row>
    <row r="4317" spans="1:13" x14ac:dyDescent="0.25">
      <c r="A4317">
        <v>0</v>
      </c>
      <c r="B4317" s="40">
        <f t="shared" si="168"/>
        <v>44348</v>
      </c>
      <c r="C4317">
        <v>6</v>
      </c>
      <c r="D4317">
        <f t="shared" si="169"/>
        <v>2021</v>
      </c>
      <c r="E4317" t="s">
        <v>479</v>
      </c>
      <c r="F4317" t="s">
        <v>354</v>
      </c>
      <c r="G4317" t="s">
        <v>37</v>
      </c>
      <c r="H4317" t="s">
        <v>423</v>
      </c>
      <c r="I4317" s="8">
        <v>1696</v>
      </c>
      <c r="J4317">
        <v>889</v>
      </c>
      <c r="K4317" s="8">
        <v>2585</v>
      </c>
      <c r="L4317" s="8">
        <v>198564</v>
      </c>
      <c r="M4317" s="8">
        <v>201149</v>
      </c>
    </row>
    <row r="4318" spans="1:13" x14ac:dyDescent="0.25">
      <c r="A4318">
        <v>0</v>
      </c>
      <c r="B4318" s="40">
        <f t="shared" si="168"/>
        <v>44348</v>
      </c>
      <c r="C4318">
        <v>6</v>
      </c>
      <c r="D4318">
        <f t="shared" si="169"/>
        <v>2021</v>
      </c>
      <c r="E4318" t="s">
        <v>479</v>
      </c>
      <c r="F4318" t="s">
        <v>354</v>
      </c>
      <c r="G4318" t="s">
        <v>37</v>
      </c>
      <c r="H4318" t="s">
        <v>424</v>
      </c>
      <c r="I4318">
        <v>21</v>
      </c>
      <c r="J4318">
        <v>0</v>
      </c>
      <c r="K4318">
        <v>21</v>
      </c>
      <c r="L4318" s="8">
        <v>56384</v>
      </c>
      <c r="M4318" s="8">
        <v>56405</v>
      </c>
    </row>
    <row r="4319" spans="1:13" x14ac:dyDescent="0.25">
      <c r="A4319">
        <v>0</v>
      </c>
      <c r="B4319" s="40">
        <f t="shared" si="168"/>
        <v>44348</v>
      </c>
      <c r="C4319">
        <v>6</v>
      </c>
      <c r="D4319">
        <f t="shared" si="169"/>
        <v>2021</v>
      </c>
      <c r="E4319" t="s">
        <v>479</v>
      </c>
      <c r="F4319" t="s">
        <v>355</v>
      </c>
      <c r="G4319" t="s">
        <v>37</v>
      </c>
      <c r="H4319" t="s">
        <v>423</v>
      </c>
      <c r="I4319">
        <v>14</v>
      </c>
      <c r="J4319">
        <v>9</v>
      </c>
      <c r="K4319">
        <v>23</v>
      </c>
      <c r="L4319" s="8">
        <v>3084</v>
      </c>
      <c r="M4319" s="8">
        <v>3107</v>
      </c>
    </row>
    <row r="4320" spans="1:13" x14ac:dyDescent="0.25">
      <c r="A4320">
        <v>0</v>
      </c>
      <c r="B4320" s="40">
        <f t="shared" si="168"/>
        <v>44348</v>
      </c>
      <c r="C4320">
        <v>6</v>
      </c>
      <c r="D4320">
        <f t="shared" si="169"/>
        <v>2021</v>
      </c>
      <c r="E4320" t="s">
        <v>479</v>
      </c>
      <c r="F4320" t="s">
        <v>355</v>
      </c>
      <c r="G4320" t="s">
        <v>37</v>
      </c>
      <c r="H4320" t="s">
        <v>424</v>
      </c>
      <c r="I4320">
        <v>0</v>
      </c>
      <c r="J4320">
        <v>0</v>
      </c>
      <c r="K4320">
        <v>0</v>
      </c>
      <c r="L4320" s="8">
        <v>1796</v>
      </c>
      <c r="M4320" s="8">
        <v>1796</v>
      </c>
    </row>
    <row r="4321" spans="1:13" x14ac:dyDescent="0.25">
      <c r="A4321">
        <v>0</v>
      </c>
      <c r="B4321" s="40">
        <f t="shared" si="168"/>
        <v>44348</v>
      </c>
      <c r="C4321">
        <v>6</v>
      </c>
      <c r="D4321">
        <f t="shared" si="169"/>
        <v>2021</v>
      </c>
      <c r="E4321" t="s">
        <v>479</v>
      </c>
      <c r="F4321" t="s">
        <v>59</v>
      </c>
      <c r="G4321" t="s">
        <v>37</v>
      </c>
      <c r="H4321" t="s">
        <v>423</v>
      </c>
      <c r="I4321">
        <v>116</v>
      </c>
      <c r="J4321">
        <v>74</v>
      </c>
      <c r="K4321">
        <v>190</v>
      </c>
      <c r="L4321" s="8">
        <v>36520</v>
      </c>
      <c r="M4321" s="8">
        <v>36710</v>
      </c>
    </row>
    <row r="4322" spans="1:13" x14ac:dyDescent="0.25">
      <c r="A4322">
        <v>0</v>
      </c>
      <c r="B4322" s="40">
        <f t="shared" si="168"/>
        <v>44348</v>
      </c>
      <c r="C4322">
        <v>6</v>
      </c>
      <c r="D4322">
        <f t="shared" si="169"/>
        <v>2021</v>
      </c>
      <c r="E4322" t="s">
        <v>479</v>
      </c>
      <c r="F4322" t="s">
        <v>59</v>
      </c>
      <c r="G4322" t="s">
        <v>37</v>
      </c>
      <c r="H4322" t="s">
        <v>424</v>
      </c>
      <c r="I4322">
        <v>1</v>
      </c>
      <c r="J4322">
        <v>0</v>
      </c>
      <c r="K4322">
        <v>1</v>
      </c>
      <c r="L4322" s="8">
        <v>14004</v>
      </c>
      <c r="M4322" s="8">
        <v>14005</v>
      </c>
    </row>
    <row r="4323" spans="1:13" x14ac:dyDescent="0.25">
      <c r="A4323">
        <v>0</v>
      </c>
      <c r="B4323" s="40">
        <f t="shared" si="168"/>
        <v>44348</v>
      </c>
      <c r="C4323">
        <v>6</v>
      </c>
      <c r="D4323">
        <f t="shared" si="169"/>
        <v>2021</v>
      </c>
      <c r="E4323" t="s">
        <v>479</v>
      </c>
      <c r="F4323" t="s">
        <v>356</v>
      </c>
      <c r="G4323" t="s">
        <v>37</v>
      </c>
      <c r="H4323" t="s">
        <v>423</v>
      </c>
      <c r="I4323" s="8">
        <v>1475</v>
      </c>
      <c r="J4323">
        <v>612</v>
      </c>
      <c r="K4323" s="8">
        <v>2087</v>
      </c>
      <c r="L4323" s="8">
        <v>150222</v>
      </c>
      <c r="M4323" s="8">
        <v>152309</v>
      </c>
    </row>
    <row r="4324" spans="1:13" x14ac:dyDescent="0.25">
      <c r="A4324">
        <v>0</v>
      </c>
      <c r="B4324" s="40">
        <f t="shared" si="168"/>
        <v>44348</v>
      </c>
      <c r="C4324">
        <v>6</v>
      </c>
      <c r="D4324">
        <f t="shared" si="169"/>
        <v>2021</v>
      </c>
      <c r="E4324" t="s">
        <v>479</v>
      </c>
      <c r="F4324" t="s">
        <v>356</v>
      </c>
      <c r="G4324" t="s">
        <v>37</v>
      </c>
      <c r="H4324" t="s">
        <v>424</v>
      </c>
      <c r="I4324">
        <v>11</v>
      </c>
      <c r="J4324">
        <v>0</v>
      </c>
      <c r="K4324">
        <v>11</v>
      </c>
      <c r="L4324" s="8">
        <v>43686</v>
      </c>
      <c r="M4324" s="8">
        <v>43697</v>
      </c>
    </row>
    <row r="4325" spans="1:13" x14ac:dyDescent="0.25">
      <c r="A4325">
        <v>1</v>
      </c>
      <c r="B4325" s="40">
        <f t="shared" si="168"/>
        <v>44348</v>
      </c>
      <c r="C4325">
        <v>6</v>
      </c>
      <c r="D4325">
        <f t="shared" si="169"/>
        <v>2021</v>
      </c>
      <c r="E4325" t="s">
        <v>479</v>
      </c>
      <c r="F4325" t="s">
        <v>357</v>
      </c>
      <c r="G4325" t="s">
        <v>37</v>
      </c>
      <c r="H4325" t="s">
        <v>423</v>
      </c>
      <c r="I4325">
        <v>63</v>
      </c>
      <c r="J4325">
        <v>47</v>
      </c>
      <c r="K4325">
        <v>110</v>
      </c>
      <c r="L4325" s="8">
        <v>21978</v>
      </c>
      <c r="M4325" s="8">
        <v>22088</v>
      </c>
    </row>
    <row r="4326" spans="1:13" x14ac:dyDescent="0.25">
      <c r="A4326">
        <v>1</v>
      </c>
      <c r="B4326" s="40">
        <f t="shared" si="168"/>
        <v>44348</v>
      </c>
      <c r="C4326">
        <v>6</v>
      </c>
      <c r="D4326">
        <f t="shared" si="169"/>
        <v>2021</v>
      </c>
      <c r="E4326" t="s">
        <v>479</v>
      </c>
      <c r="F4326" t="s">
        <v>357</v>
      </c>
      <c r="G4326" t="s">
        <v>37</v>
      </c>
      <c r="H4326" t="s">
        <v>424</v>
      </c>
      <c r="I4326">
        <v>2</v>
      </c>
      <c r="J4326">
        <v>0</v>
      </c>
      <c r="K4326">
        <v>2</v>
      </c>
      <c r="L4326" s="8">
        <v>8532</v>
      </c>
      <c r="M4326" s="8">
        <v>8534</v>
      </c>
    </row>
    <row r="4327" spans="1:13" x14ac:dyDescent="0.25">
      <c r="A4327">
        <v>0</v>
      </c>
      <c r="B4327" s="40">
        <f t="shared" si="168"/>
        <v>44348</v>
      </c>
      <c r="C4327">
        <v>6</v>
      </c>
      <c r="D4327">
        <f t="shared" si="169"/>
        <v>2021</v>
      </c>
      <c r="E4327" t="s">
        <v>479</v>
      </c>
      <c r="F4327" t="s">
        <v>56</v>
      </c>
      <c r="G4327" t="s">
        <v>37</v>
      </c>
      <c r="H4327" t="s">
        <v>423</v>
      </c>
      <c r="I4327">
        <v>241</v>
      </c>
      <c r="J4327">
        <v>158</v>
      </c>
      <c r="K4327">
        <v>399</v>
      </c>
      <c r="L4327" s="8">
        <v>168372</v>
      </c>
      <c r="M4327" s="8">
        <v>168771</v>
      </c>
    </row>
    <row r="4328" spans="1:13" x14ac:dyDescent="0.25">
      <c r="A4328">
        <v>0</v>
      </c>
      <c r="B4328" s="40">
        <f t="shared" si="168"/>
        <v>44348</v>
      </c>
      <c r="C4328">
        <v>6</v>
      </c>
      <c r="D4328">
        <f t="shared" si="169"/>
        <v>2021</v>
      </c>
      <c r="E4328" t="s">
        <v>479</v>
      </c>
      <c r="F4328" t="s">
        <v>56</v>
      </c>
      <c r="G4328" t="s">
        <v>37</v>
      </c>
      <c r="H4328" t="s">
        <v>424</v>
      </c>
      <c r="I4328">
        <v>2</v>
      </c>
      <c r="J4328">
        <v>0</v>
      </c>
      <c r="K4328">
        <v>2</v>
      </c>
      <c r="L4328" s="8">
        <v>61249</v>
      </c>
      <c r="M4328" s="8">
        <v>61251</v>
      </c>
    </row>
    <row r="4329" spans="1:13" x14ac:dyDescent="0.25">
      <c r="A4329">
        <v>0</v>
      </c>
      <c r="B4329" s="40">
        <f t="shared" si="168"/>
        <v>44378</v>
      </c>
      <c r="C4329">
        <v>7</v>
      </c>
      <c r="D4329">
        <f t="shared" si="169"/>
        <v>2021</v>
      </c>
      <c r="E4329" t="s">
        <v>480</v>
      </c>
      <c r="F4329" t="s">
        <v>422</v>
      </c>
      <c r="G4329" t="s">
        <v>37</v>
      </c>
      <c r="H4329" t="s">
        <v>423</v>
      </c>
      <c r="I4329">
        <v>0</v>
      </c>
      <c r="J4329">
        <v>0</v>
      </c>
      <c r="K4329">
        <v>0</v>
      </c>
      <c r="L4329">
        <v>1</v>
      </c>
      <c r="M4329">
        <v>1</v>
      </c>
    </row>
    <row r="4330" spans="1:13" x14ac:dyDescent="0.25">
      <c r="A4330">
        <v>1</v>
      </c>
      <c r="B4330" s="40">
        <f t="shared" si="168"/>
        <v>44378</v>
      </c>
      <c r="C4330">
        <v>7</v>
      </c>
      <c r="D4330">
        <f t="shared" si="169"/>
        <v>2021</v>
      </c>
      <c r="E4330" t="s">
        <v>480</v>
      </c>
      <c r="F4330" t="s">
        <v>331</v>
      </c>
      <c r="G4330" t="s">
        <v>37</v>
      </c>
      <c r="H4330" t="s">
        <v>423</v>
      </c>
      <c r="I4330">
        <v>17</v>
      </c>
      <c r="J4330">
        <v>13</v>
      </c>
      <c r="K4330">
        <v>30</v>
      </c>
      <c r="L4330" s="8">
        <v>12780</v>
      </c>
      <c r="M4330" s="8">
        <v>12810</v>
      </c>
    </row>
    <row r="4331" spans="1:13" x14ac:dyDescent="0.25">
      <c r="A4331">
        <v>1</v>
      </c>
      <c r="B4331" s="40">
        <f t="shared" si="168"/>
        <v>44378</v>
      </c>
      <c r="C4331">
        <v>7</v>
      </c>
      <c r="D4331">
        <f t="shared" si="169"/>
        <v>2021</v>
      </c>
      <c r="E4331" t="s">
        <v>480</v>
      </c>
      <c r="F4331" t="s">
        <v>331</v>
      </c>
      <c r="G4331" t="s">
        <v>37</v>
      </c>
      <c r="H4331" t="s">
        <v>424</v>
      </c>
      <c r="I4331">
        <v>0</v>
      </c>
      <c r="J4331">
        <v>0</v>
      </c>
      <c r="K4331">
        <v>0</v>
      </c>
      <c r="L4331" s="8">
        <v>5289</v>
      </c>
      <c r="M4331" s="8">
        <v>5289</v>
      </c>
    </row>
    <row r="4332" spans="1:13" x14ac:dyDescent="0.25">
      <c r="A4332">
        <v>1</v>
      </c>
      <c r="B4332" s="40">
        <f t="shared" si="168"/>
        <v>44378</v>
      </c>
      <c r="C4332">
        <v>7</v>
      </c>
      <c r="D4332">
        <f t="shared" si="169"/>
        <v>2021</v>
      </c>
      <c r="E4332" t="s">
        <v>480</v>
      </c>
      <c r="F4332" t="s">
        <v>332</v>
      </c>
      <c r="G4332" t="s">
        <v>37</v>
      </c>
      <c r="H4332" t="s">
        <v>423</v>
      </c>
      <c r="I4332">
        <v>21</v>
      </c>
      <c r="J4332">
        <v>18</v>
      </c>
      <c r="K4332">
        <v>39</v>
      </c>
      <c r="L4332" s="8">
        <v>12546</v>
      </c>
      <c r="M4332" s="8">
        <v>12585</v>
      </c>
    </row>
    <row r="4333" spans="1:13" x14ac:dyDescent="0.25">
      <c r="A4333">
        <v>1</v>
      </c>
      <c r="B4333" s="40">
        <f t="shared" si="168"/>
        <v>44378</v>
      </c>
      <c r="C4333">
        <v>7</v>
      </c>
      <c r="D4333">
        <f t="shared" si="169"/>
        <v>2021</v>
      </c>
      <c r="E4333" t="s">
        <v>480</v>
      </c>
      <c r="F4333" t="s">
        <v>332</v>
      </c>
      <c r="G4333" t="s">
        <v>37</v>
      </c>
      <c r="H4333" t="s">
        <v>424</v>
      </c>
      <c r="I4333">
        <v>1</v>
      </c>
      <c r="J4333">
        <v>0</v>
      </c>
      <c r="K4333">
        <v>1</v>
      </c>
      <c r="L4333" s="8">
        <v>6664</v>
      </c>
      <c r="M4333" s="8">
        <v>6665</v>
      </c>
    </row>
    <row r="4334" spans="1:13" x14ac:dyDescent="0.25">
      <c r="A4334">
        <v>0</v>
      </c>
      <c r="B4334" s="40">
        <f t="shared" si="168"/>
        <v>44378</v>
      </c>
      <c r="C4334">
        <v>7</v>
      </c>
      <c r="D4334">
        <f t="shared" si="169"/>
        <v>2021</v>
      </c>
      <c r="E4334" t="s">
        <v>480</v>
      </c>
      <c r="F4334" t="s">
        <v>333</v>
      </c>
      <c r="G4334" t="s">
        <v>37</v>
      </c>
      <c r="H4334" t="s">
        <v>423</v>
      </c>
      <c r="I4334">
        <v>565</v>
      </c>
      <c r="J4334">
        <v>393</v>
      </c>
      <c r="K4334">
        <v>958</v>
      </c>
      <c r="L4334" s="8">
        <v>134208</v>
      </c>
      <c r="M4334" s="8">
        <v>135166</v>
      </c>
    </row>
    <row r="4335" spans="1:13" x14ac:dyDescent="0.25">
      <c r="A4335">
        <v>0</v>
      </c>
      <c r="B4335" s="40">
        <f t="shared" si="168"/>
        <v>44378</v>
      </c>
      <c r="C4335">
        <v>7</v>
      </c>
      <c r="D4335">
        <f t="shared" si="169"/>
        <v>2021</v>
      </c>
      <c r="E4335" t="s">
        <v>480</v>
      </c>
      <c r="F4335" t="s">
        <v>333</v>
      </c>
      <c r="G4335" t="s">
        <v>37</v>
      </c>
      <c r="H4335" t="s">
        <v>424</v>
      </c>
      <c r="I4335">
        <v>10</v>
      </c>
      <c r="J4335">
        <v>0</v>
      </c>
      <c r="K4335">
        <v>10</v>
      </c>
      <c r="L4335" s="8">
        <v>43001</v>
      </c>
      <c r="M4335" s="8">
        <v>43011</v>
      </c>
    </row>
    <row r="4336" spans="1:13" x14ac:dyDescent="0.25">
      <c r="A4336">
        <v>0</v>
      </c>
      <c r="B4336" s="40">
        <f t="shared" si="168"/>
        <v>44378</v>
      </c>
      <c r="C4336">
        <v>7</v>
      </c>
      <c r="D4336">
        <f t="shared" si="169"/>
        <v>2021</v>
      </c>
      <c r="E4336" t="s">
        <v>480</v>
      </c>
      <c r="F4336" t="s">
        <v>119</v>
      </c>
      <c r="G4336" t="s">
        <v>37</v>
      </c>
      <c r="H4336" t="s">
        <v>423</v>
      </c>
      <c r="I4336">
        <v>356</v>
      </c>
      <c r="J4336">
        <v>98</v>
      </c>
      <c r="K4336">
        <v>454</v>
      </c>
      <c r="L4336" s="8">
        <v>53972</v>
      </c>
      <c r="M4336" s="8">
        <v>54426</v>
      </c>
    </row>
    <row r="4337" spans="1:13" x14ac:dyDescent="0.25">
      <c r="A4337">
        <v>0</v>
      </c>
      <c r="B4337" s="40">
        <f t="shared" si="168"/>
        <v>44378</v>
      </c>
      <c r="C4337">
        <v>7</v>
      </c>
      <c r="D4337">
        <f t="shared" si="169"/>
        <v>2021</v>
      </c>
      <c r="E4337" t="s">
        <v>480</v>
      </c>
      <c r="F4337" t="s">
        <v>119</v>
      </c>
      <c r="G4337" t="s">
        <v>37</v>
      </c>
      <c r="H4337" t="s">
        <v>424</v>
      </c>
      <c r="I4337">
        <v>4</v>
      </c>
      <c r="J4337">
        <v>0</v>
      </c>
      <c r="K4337">
        <v>4</v>
      </c>
      <c r="L4337" s="8">
        <v>22704</v>
      </c>
      <c r="M4337" s="8">
        <v>22708</v>
      </c>
    </row>
    <row r="4338" spans="1:13" x14ac:dyDescent="0.25">
      <c r="A4338">
        <v>0</v>
      </c>
      <c r="B4338" s="40">
        <f t="shared" si="168"/>
        <v>44378</v>
      </c>
      <c r="C4338">
        <v>7</v>
      </c>
      <c r="D4338">
        <f t="shared" si="169"/>
        <v>2021</v>
      </c>
      <c r="E4338" t="s">
        <v>480</v>
      </c>
      <c r="F4338" t="s">
        <v>334</v>
      </c>
      <c r="G4338" t="s">
        <v>37</v>
      </c>
      <c r="H4338" t="s">
        <v>423</v>
      </c>
      <c r="I4338">
        <v>355</v>
      </c>
      <c r="J4338">
        <v>216</v>
      </c>
      <c r="K4338">
        <v>571</v>
      </c>
      <c r="L4338" s="8">
        <v>49945</v>
      </c>
      <c r="M4338" s="8">
        <v>50516</v>
      </c>
    </row>
    <row r="4339" spans="1:13" x14ac:dyDescent="0.25">
      <c r="A4339">
        <v>0</v>
      </c>
      <c r="B4339" s="40">
        <f t="shared" si="168"/>
        <v>44378</v>
      </c>
      <c r="C4339">
        <v>7</v>
      </c>
      <c r="D4339">
        <f t="shared" si="169"/>
        <v>2021</v>
      </c>
      <c r="E4339" t="s">
        <v>480</v>
      </c>
      <c r="F4339" t="s">
        <v>334</v>
      </c>
      <c r="G4339" t="s">
        <v>37</v>
      </c>
      <c r="H4339" t="s">
        <v>424</v>
      </c>
      <c r="I4339">
        <v>3</v>
      </c>
      <c r="J4339">
        <v>0</v>
      </c>
      <c r="K4339">
        <v>3</v>
      </c>
      <c r="L4339" s="8">
        <v>21700</v>
      </c>
      <c r="M4339" s="8">
        <v>21703</v>
      </c>
    </row>
    <row r="4340" spans="1:13" x14ac:dyDescent="0.25">
      <c r="A4340">
        <v>0</v>
      </c>
      <c r="B4340" s="40">
        <f t="shared" si="168"/>
        <v>44378</v>
      </c>
      <c r="C4340">
        <v>7</v>
      </c>
      <c r="D4340">
        <f t="shared" si="169"/>
        <v>2021</v>
      </c>
      <c r="E4340" t="s">
        <v>480</v>
      </c>
      <c r="F4340" t="s">
        <v>335</v>
      </c>
      <c r="G4340" t="s">
        <v>37</v>
      </c>
      <c r="H4340" t="s">
        <v>423</v>
      </c>
      <c r="I4340" s="8">
        <v>3096</v>
      </c>
      <c r="J4340" s="8">
        <v>1415</v>
      </c>
      <c r="K4340" s="8">
        <v>4511</v>
      </c>
      <c r="L4340" s="8">
        <v>317931</v>
      </c>
      <c r="M4340" s="8">
        <v>322442</v>
      </c>
    </row>
    <row r="4341" spans="1:13" x14ac:dyDescent="0.25">
      <c r="A4341">
        <v>0</v>
      </c>
      <c r="B4341" s="40">
        <f t="shared" si="168"/>
        <v>44378</v>
      </c>
      <c r="C4341">
        <v>7</v>
      </c>
      <c r="D4341">
        <f t="shared" si="169"/>
        <v>2021</v>
      </c>
      <c r="E4341" t="s">
        <v>480</v>
      </c>
      <c r="F4341" t="s">
        <v>335</v>
      </c>
      <c r="G4341" t="s">
        <v>37</v>
      </c>
      <c r="H4341" t="s">
        <v>424</v>
      </c>
      <c r="I4341">
        <v>31</v>
      </c>
      <c r="J4341">
        <v>0</v>
      </c>
      <c r="K4341">
        <v>31</v>
      </c>
      <c r="L4341" s="8">
        <v>82934</v>
      </c>
      <c r="M4341" s="8">
        <v>82965</v>
      </c>
    </row>
    <row r="4342" spans="1:13" x14ac:dyDescent="0.25">
      <c r="A4342">
        <v>0</v>
      </c>
      <c r="B4342" s="40">
        <f t="shared" si="168"/>
        <v>44378</v>
      </c>
      <c r="C4342">
        <v>7</v>
      </c>
      <c r="D4342">
        <f t="shared" si="169"/>
        <v>2021</v>
      </c>
      <c r="E4342" t="s">
        <v>480</v>
      </c>
      <c r="F4342" t="s">
        <v>44</v>
      </c>
      <c r="G4342" t="s">
        <v>37</v>
      </c>
      <c r="H4342" t="s">
        <v>423</v>
      </c>
      <c r="I4342">
        <v>7</v>
      </c>
      <c r="J4342">
        <v>1</v>
      </c>
      <c r="K4342">
        <v>8</v>
      </c>
      <c r="L4342" s="8">
        <v>2449</v>
      </c>
      <c r="M4342" s="8">
        <v>2457</v>
      </c>
    </row>
    <row r="4343" spans="1:13" x14ac:dyDescent="0.25">
      <c r="A4343">
        <v>0</v>
      </c>
      <c r="B4343" s="40">
        <f t="shared" si="168"/>
        <v>44378</v>
      </c>
      <c r="C4343">
        <v>7</v>
      </c>
      <c r="D4343">
        <f t="shared" si="169"/>
        <v>2021</v>
      </c>
      <c r="E4343" t="s">
        <v>480</v>
      </c>
      <c r="F4343" t="s">
        <v>44</v>
      </c>
      <c r="G4343" t="s">
        <v>37</v>
      </c>
      <c r="H4343" t="s">
        <v>424</v>
      </c>
      <c r="I4343">
        <v>1</v>
      </c>
      <c r="J4343">
        <v>0</v>
      </c>
      <c r="K4343">
        <v>1</v>
      </c>
      <c r="L4343" s="8">
        <v>1529</v>
      </c>
      <c r="M4343" s="8">
        <v>1530</v>
      </c>
    </row>
    <row r="4344" spans="1:13" x14ac:dyDescent="0.25">
      <c r="A4344">
        <v>0</v>
      </c>
      <c r="B4344" s="40">
        <f t="shared" si="168"/>
        <v>44378</v>
      </c>
      <c r="C4344">
        <v>7</v>
      </c>
      <c r="D4344">
        <f t="shared" si="169"/>
        <v>2021</v>
      </c>
      <c r="E4344" t="s">
        <v>480</v>
      </c>
      <c r="F4344" t="s">
        <v>336</v>
      </c>
      <c r="G4344" t="s">
        <v>37</v>
      </c>
      <c r="H4344" t="s">
        <v>423</v>
      </c>
      <c r="I4344">
        <v>249</v>
      </c>
      <c r="J4344">
        <v>147</v>
      </c>
      <c r="K4344">
        <v>396</v>
      </c>
      <c r="L4344" s="8">
        <v>71261</v>
      </c>
      <c r="M4344" s="8">
        <v>71657</v>
      </c>
    </row>
    <row r="4345" spans="1:13" x14ac:dyDescent="0.25">
      <c r="A4345">
        <v>0</v>
      </c>
      <c r="B4345" s="40">
        <f t="shared" si="168"/>
        <v>44378</v>
      </c>
      <c r="C4345">
        <v>7</v>
      </c>
      <c r="D4345">
        <f t="shared" si="169"/>
        <v>2021</v>
      </c>
      <c r="E4345" t="s">
        <v>480</v>
      </c>
      <c r="F4345" t="s">
        <v>336</v>
      </c>
      <c r="G4345" t="s">
        <v>37</v>
      </c>
      <c r="H4345" t="s">
        <v>424</v>
      </c>
      <c r="I4345">
        <v>4</v>
      </c>
      <c r="J4345">
        <v>0</v>
      </c>
      <c r="K4345">
        <v>4</v>
      </c>
      <c r="L4345" s="8">
        <v>28620</v>
      </c>
      <c r="M4345" s="8">
        <v>28624</v>
      </c>
    </row>
    <row r="4346" spans="1:13" x14ac:dyDescent="0.25">
      <c r="A4346">
        <v>0</v>
      </c>
      <c r="B4346" s="40">
        <f t="shared" si="168"/>
        <v>44378</v>
      </c>
      <c r="C4346">
        <v>7</v>
      </c>
      <c r="D4346">
        <f t="shared" si="169"/>
        <v>2021</v>
      </c>
      <c r="E4346" t="s">
        <v>480</v>
      </c>
      <c r="F4346" t="s">
        <v>125</v>
      </c>
      <c r="G4346" t="s">
        <v>37</v>
      </c>
      <c r="H4346" t="s">
        <v>423</v>
      </c>
      <c r="I4346">
        <v>101</v>
      </c>
      <c r="J4346">
        <v>51</v>
      </c>
      <c r="K4346">
        <v>152</v>
      </c>
      <c r="L4346" s="8">
        <v>28100</v>
      </c>
      <c r="M4346" s="8">
        <v>28252</v>
      </c>
    </row>
    <row r="4347" spans="1:13" x14ac:dyDescent="0.25">
      <c r="A4347">
        <v>0</v>
      </c>
      <c r="B4347" s="40">
        <f t="shared" si="168"/>
        <v>44378</v>
      </c>
      <c r="C4347">
        <v>7</v>
      </c>
      <c r="D4347">
        <f t="shared" si="169"/>
        <v>2021</v>
      </c>
      <c r="E4347" t="s">
        <v>480</v>
      </c>
      <c r="F4347" t="s">
        <v>125</v>
      </c>
      <c r="G4347" t="s">
        <v>37</v>
      </c>
      <c r="H4347" t="s">
        <v>424</v>
      </c>
      <c r="I4347">
        <v>2</v>
      </c>
      <c r="J4347">
        <v>0</v>
      </c>
      <c r="K4347">
        <v>2</v>
      </c>
      <c r="L4347" s="8">
        <v>12434</v>
      </c>
      <c r="M4347" s="8">
        <v>12436</v>
      </c>
    </row>
    <row r="4348" spans="1:13" x14ac:dyDescent="0.25">
      <c r="A4348">
        <v>1</v>
      </c>
      <c r="B4348" s="40">
        <f t="shared" si="168"/>
        <v>44378</v>
      </c>
      <c r="C4348">
        <v>7</v>
      </c>
      <c r="D4348">
        <f t="shared" si="169"/>
        <v>2021</v>
      </c>
      <c r="E4348" t="s">
        <v>480</v>
      </c>
      <c r="F4348" t="s">
        <v>337</v>
      </c>
      <c r="G4348" t="s">
        <v>37</v>
      </c>
      <c r="H4348" t="s">
        <v>423</v>
      </c>
      <c r="I4348">
        <v>8</v>
      </c>
      <c r="J4348">
        <v>3</v>
      </c>
      <c r="K4348">
        <v>11</v>
      </c>
      <c r="L4348" s="8">
        <v>4329</v>
      </c>
      <c r="M4348" s="8">
        <v>4340</v>
      </c>
    </row>
    <row r="4349" spans="1:13" x14ac:dyDescent="0.25">
      <c r="A4349">
        <v>1</v>
      </c>
      <c r="B4349" s="40">
        <f t="shared" si="168"/>
        <v>44378</v>
      </c>
      <c r="C4349">
        <v>7</v>
      </c>
      <c r="D4349">
        <f t="shared" si="169"/>
        <v>2021</v>
      </c>
      <c r="E4349" t="s">
        <v>480</v>
      </c>
      <c r="F4349" t="s">
        <v>337</v>
      </c>
      <c r="G4349" t="s">
        <v>37</v>
      </c>
      <c r="H4349" t="s">
        <v>424</v>
      </c>
      <c r="I4349">
        <v>0</v>
      </c>
      <c r="J4349">
        <v>0</v>
      </c>
      <c r="K4349">
        <v>0</v>
      </c>
      <c r="L4349" s="8">
        <v>3558</v>
      </c>
      <c r="M4349" s="8">
        <v>3558</v>
      </c>
    </row>
    <row r="4350" spans="1:13" x14ac:dyDescent="0.25">
      <c r="A4350">
        <v>0</v>
      </c>
      <c r="B4350" s="40">
        <f t="shared" si="168"/>
        <v>44378</v>
      </c>
      <c r="C4350">
        <v>7</v>
      </c>
      <c r="D4350">
        <f t="shared" si="169"/>
        <v>2021</v>
      </c>
      <c r="E4350" t="s">
        <v>480</v>
      </c>
      <c r="F4350" t="s">
        <v>105</v>
      </c>
      <c r="G4350" t="s">
        <v>37</v>
      </c>
      <c r="H4350" t="s">
        <v>423</v>
      </c>
      <c r="I4350">
        <v>139</v>
      </c>
      <c r="J4350">
        <v>97</v>
      </c>
      <c r="K4350">
        <v>236</v>
      </c>
      <c r="L4350" s="8">
        <v>61025</v>
      </c>
      <c r="M4350" s="8">
        <v>61261</v>
      </c>
    </row>
    <row r="4351" spans="1:13" x14ac:dyDescent="0.25">
      <c r="A4351">
        <v>0</v>
      </c>
      <c r="B4351" s="40">
        <f t="shared" si="168"/>
        <v>44378</v>
      </c>
      <c r="C4351">
        <v>7</v>
      </c>
      <c r="D4351">
        <f t="shared" si="169"/>
        <v>2021</v>
      </c>
      <c r="E4351" t="s">
        <v>480</v>
      </c>
      <c r="F4351" t="s">
        <v>105</v>
      </c>
      <c r="G4351" t="s">
        <v>37</v>
      </c>
      <c r="H4351" t="s">
        <v>424</v>
      </c>
      <c r="I4351">
        <v>3</v>
      </c>
      <c r="J4351">
        <v>0</v>
      </c>
      <c r="K4351">
        <v>3</v>
      </c>
      <c r="L4351" s="8">
        <v>20332</v>
      </c>
      <c r="M4351" s="8">
        <v>20335</v>
      </c>
    </row>
    <row r="4352" spans="1:13" x14ac:dyDescent="0.25">
      <c r="A4352">
        <v>0</v>
      </c>
      <c r="B4352" s="40">
        <f t="shared" si="168"/>
        <v>44378</v>
      </c>
      <c r="C4352">
        <v>7</v>
      </c>
      <c r="D4352">
        <f t="shared" si="169"/>
        <v>2021</v>
      </c>
      <c r="E4352" t="s">
        <v>480</v>
      </c>
      <c r="F4352" t="s">
        <v>338</v>
      </c>
      <c r="G4352" t="s">
        <v>37</v>
      </c>
      <c r="H4352" t="s">
        <v>423</v>
      </c>
      <c r="I4352">
        <v>0</v>
      </c>
      <c r="J4352">
        <v>3</v>
      </c>
      <c r="K4352">
        <v>3</v>
      </c>
      <c r="L4352" s="8">
        <v>1350</v>
      </c>
      <c r="M4352" s="8">
        <v>1353</v>
      </c>
    </row>
    <row r="4353" spans="1:13" x14ac:dyDescent="0.25">
      <c r="A4353">
        <v>0</v>
      </c>
      <c r="B4353" s="40">
        <f t="shared" si="168"/>
        <v>44378</v>
      </c>
      <c r="C4353">
        <v>7</v>
      </c>
      <c r="D4353">
        <f t="shared" si="169"/>
        <v>2021</v>
      </c>
      <c r="E4353" t="s">
        <v>480</v>
      </c>
      <c r="F4353" t="s">
        <v>338</v>
      </c>
      <c r="G4353" t="s">
        <v>37</v>
      </c>
      <c r="H4353" t="s">
        <v>424</v>
      </c>
      <c r="I4353">
        <v>0</v>
      </c>
      <c r="J4353">
        <v>0</v>
      </c>
      <c r="K4353">
        <v>0</v>
      </c>
      <c r="L4353">
        <v>973</v>
      </c>
      <c r="M4353">
        <v>973</v>
      </c>
    </row>
    <row r="4354" spans="1:13" x14ac:dyDescent="0.25">
      <c r="A4354">
        <v>0</v>
      </c>
      <c r="B4354" s="40">
        <f t="shared" si="168"/>
        <v>44378</v>
      </c>
      <c r="C4354">
        <v>7</v>
      </c>
      <c r="D4354">
        <f t="shared" si="169"/>
        <v>2021</v>
      </c>
      <c r="E4354" t="s">
        <v>480</v>
      </c>
      <c r="F4354" t="s">
        <v>339</v>
      </c>
      <c r="G4354" t="s">
        <v>37</v>
      </c>
      <c r="H4354" t="s">
        <v>423</v>
      </c>
      <c r="I4354">
        <v>129</v>
      </c>
      <c r="J4354">
        <v>95</v>
      </c>
      <c r="K4354">
        <v>224</v>
      </c>
      <c r="L4354" s="8">
        <v>65747</v>
      </c>
      <c r="M4354" s="8">
        <v>65971</v>
      </c>
    </row>
    <row r="4355" spans="1:13" x14ac:dyDescent="0.25">
      <c r="A4355">
        <v>0</v>
      </c>
      <c r="B4355" s="40">
        <f t="shared" si="168"/>
        <v>44378</v>
      </c>
      <c r="C4355">
        <v>7</v>
      </c>
      <c r="D4355">
        <f t="shared" si="169"/>
        <v>2021</v>
      </c>
      <c r="E4355" t="s">
        <v>480</v>
      </c>
      <c r="F4355" t="s">
        <v>339</v>
      </c>
      <c r="G4355" t="s">
        <v>37</v>
      </c>
      <c r="H4355" t="s">
        <v>424</v>
      </c>
      <c r="I4355">
        <v>1</v>
      </c>
      <c r="J4355">
        <v>0</v>
      </c>
      <c r="K4355">
        <v>1</v>
      </c>
      <c r="L4355" s="8">
        <v>27404</v>
      </c>
      <c r="M4355" s="8">
        <v>27405</v>
      </c>
    </row>
    <row r="4356" spans="1:13" x14ac:dyDescent="0.25">
      <c r="A4356">
        <v>0</v>
      </c>
      <c r="B4356" s="40">
        <f t="shared" si="168"/>
        <v>44378</v>
      </c>
      <c r="C4356">
        <v>7</v>
      </c>
      <c r="D4356">
        <f t="shared" si="169"/>
        <v>2021</v>
      </c>
      <c r="E4356" t="s">
        <v>480</v>
      </c>
      <c r="F4356" t="s">
        <v>425</v>
      </c>
      <c r="G4356" t="s">
        <v>37</v>
      </c>
      <c r="H4356" t="s">
        <v>423</v>
      </c>
      <c r="I4356">
        <v>189</v>
      </c>
      <c r="J4356">
        <v>144</v>
      </c>
      <c r="K4356">
        <v>333</v>
      </c>
      <c r="L4356" s="8">
        <v>48873</v>
      </c>
      <c r="M4356" s="8">
        <v>49206</v>
      </c>
    </row>
    <row r="4357" spans="1:13" x14ac:dyDescent="0.25">
      <c r="A4357">
        <v>0</v>
      </c>
      <c r="B4357" s="40">
        <f t="shared" si="168"/>
        <v>44378</v>
      </c>
      <c r="C4357">
        <v>7</v>
      </c>
      <c r="D4357">
        <f t="shared" si="169"/>
        <v>2021</v>
      </c>
      <c r="E4357" t="s">
        <v>480</v>
      </c>
      <c r="F4357" t="s">
        <v>425</v>
      </c>
      <c r="G4357" t="s">
        <v>37</v>
      </c>
      <c r="H4357" t="s">
        <v>424</v>
      </c>
      <c r="I4357">
        <v>8</v>
      </c>
      <c r="J4357">
        <v>0</v>
      </c>
      <c r="K4357">
        <v>8</v>
      </c>
      <c r="L4357" s="8">
        <v>20982</v>
      </c>
      <c r="M4357" s="8">
        <v>20990</v>
      </c>
    </row>
    <row r="4358" spans="1:13" x14ac:dyDescent="0.25">
      <c r="A4358">
        <v>0</v>
      </c>
      <c r="B4358" s="40">
        <f t="shared" si="168"/>
        <v>44378</v>
      </c>
      <c r="C4358">
        <v>7</v>
      </c>
      <c r="D4358">
        <f t="shared" si="169"/>
        <v>2021</v>
      </c>
      <c r="E4358" t="s">
        <v>480</v>
      </c>
      <c r="F4358" t="s">
        <v>341</v>
      </c>
      <c r="G4358" t="s">
        <v>37</v>
      </c>
      <c r="H4358" t="s">
        <v>423</v>
      </c>
      <c r="I4358">
        <v>646</v>
      </c>
      <c r="J4358">
        <v>321</v>
      </c>
      <c r="K4358">
        <v>967</v>
      </c>
      <c r="L4358" s="8">
        <v>63189</v>
      </c>
      <c r="M4358" s="8">
        <v>64156</v>
      </c>
    </row>
    <row r="4359" spans="1:13" x14ac:dyDescent="0.25">
      <c r="A4359">
        <v>0</v>
      </c>
      <c r="B4359" s="40">
        <f t="shared" si="168"/>
        <v>44378</v>
      </c>
      <c r="C4359">
        <v>7</v>
      </c>
      <c r="D4359">
        <f t="shared" si="169"/>
        <v>2021</v>
      </c>
      <c r="E4359" t="s">
        <v>480</v>
      </c>
      <c r="F4359" t="s">
        <v>341</v>
      </c>
      <c r="G4359" t="s">
        <v>37</v>
      </c>
      <c r="H4359" t="s">
        <v>424</v>
      </c>
      <c r="I4359">
        <v>7</v>
      </c>
      <c r="J4359">
        <v>0</v>
      </c>
      <c r="K4359">
        <v>7</v>
      </c>
      <c r="L4359" s="8">
        <v>21408</v>
      </c>
      <c r="M4359" s="8">
        <v>21415</v>
      </c>
    </row>
    <row r="4360" spans="1:13" x14ac:dyDescent="0.25">
      <c r="A4360">
        <v>0</v>
      </c>
      <c r="B4360" s="40">
        <f t="shared" si="168"/>
        <v>44378</v>
      </c>
      <c r="C4360">
        <v>7</v>
      </c>
      <c r="D4360">
        <f t="shared" si="169"/>
        <v>2021</v>
      </c>
      <c r="E4360" t="s">
        <v>480</v>
      </c>
      <c r="F4360" t="s">
        <v>126</v>
      </c>
      <c r="G4360" t="s">
        <v>37</v>
      </c>
      <c r="H4360" t="s">
        <v>423</v>
      </c>
      <c r="I4360">
        <v>344</v>
      </c>
      <c r="J4360">
        <v>186</v>
      </c>
      <c r="K4360">
        <v>530</v>
      </c>
      <c r="L4360" s="8">
        <v>24586</v>
      </c>
      <c r="M4360" s="8">
        <v>25116</v>
      </c>
    </row>
    <row r="4361" spans="1:13" x14ac:dyDescent="0.25">
      <c r="A4361">
        <v>0</v>
      </c>
      <c r="B4361" s="40">
        <f t="shared" si="168"/>
        <v>44378</v>
      </c>
      <c r="C4361">
        <v>7</v>
      </c>
      <c r="D4361">
        <f t="shared" si="169"/>
        <v>2021</v>
      </c>
      <c r="E4361" t="s">
        <v>480</v>
      </c>
      <c r="F4361" t="s">
        <v>126</v>
      </c>
      <c r="G4361" t="s">
        <v>37</v>
      </c>
      <c r="H4361" t="s">
        <v>424</v>
      </c>
      <c r="I4361">
        <v>0</v>
      </c>
      <c r="J4361">
        <v>0</v>
      </c>
      <c r="K4361">
        <v>0</v>
      </c>
      <c r="L4361" s="8">
        <v>9467</v>
      </c>
      <c r="M4361" s="8">
        <v>9467</v>
      </c>
    </row>
    <row r="4362" spans="1:13" x14ac:dyDescent="0.25">
      <c r="A4362">
        <v>0</v>
      </c>
      <c r="B4362" s="40">
        <f t="shared" si="168"/>
        <v>44378</v>
      </c>
      <c r="C4362">
        <v>7</v>
      </c>
      <c r="D4362">
        <f t="shared" si="169"/>
        <v>2021</v>
      </c>
      <c r="E4362" t="s">
        <v>480</v>
      </c>
      <c r="F4362" t="s">
        <v>342</v>
      </c>
      <c r="G4362" t="s">
        <v>37</v>
      </c>
      <c r="H4362" t="s">
        <v>423</v>
      </c>
      <c r="I4362" s="8">
        <v>31829</v>
      </c>
      <c r="J4362" s="8">
        <v>9096</v>
      </c>
      <c r="K4362" s="8">
        <v>40925</v>
      </c>
      <c r="L4362" s="8">
        <v>1355780</v>
      </c>
      <c r="M4362" s="8">
        <v>1396705</v>
      </c>
    </row>
    <row r="4363" spans="1:13" x14ac:dyDescent="0.25">
      <c r="A4363">
        <v>0</v>
      </c>
      <c r="B4363" s="40">
        <f t="shared" si="168"/>
        <v>44378</v>
      </c>
      <c r="C4363">
        <v>7</v>
      </c>
      <c r="D4363">
        <f t="shared" si="169"/>
        <v>2021</v>
      </c>
      <c r="E4363" t="s">
        <v>480</v>
      </c>
      <c r="F4363" t="s">
        <v>342</v>
      </c>
      <c r="G4363" t="s">
        <v>37</v>
      </c>
      <c r="H4363" t="s">
        <v>424</v>
      </c>
      <c r="I4363">
        <v>97</v>
      </c>
      <c r="J4363">
        <v>0</v>
      </c>
      <c r="K4363">
        <v>97</v>
      </c>
      <c r="L4363" s="8">
        <v>181942</v>
      </c>
      <c r="M4363" s="8">
        <v>182039</v>
      </c>
    </row>
    <row r="4364" spans="1:13" x14ac:dyDescent="0.25">
      <c r="A4364">
        <v>0</v>
      </c>
      <c r="B4364" s="40">
        <f t="shared" si="168"/>
        <v>44378</v>
      </c>
      <c r="C4364">
        <v>7</v>
      </c>
      <c r="D4364">
        <f t="shared" si="169"/>
        <v>2021</v>
      </c>
      <c r="E4364" t="s">
        <v>480</v>
      </c>
      <c r="F4364" t="s">
        <v>343</v>
      </c>
      <c r="G4364" t="s">
        <v>37</v>
      </c>
      <c r="H4364" t="s">
        <v>423</v>
      </c>
      <c r="I4364" s="8">
        <v>1982</v>
      </c>
      <c r="J4364">
        <v>863</v>
      </c>
      <c r="K4364" s="8">
        <v>2845</v>
      </c>
      <c r="L4364" s="8">
        <v>179457</v>
      </c>
      <c r="M4364" s="8">
        <v>182302</v>
      </c>
    </row>
    <row r="4365" spans="1:13" x14ac:dyDescent="0.25">
      <c r="A4365">
        <v>0</v>
      </c>
      <c r="B4365" s="40">
        <f t="shared" si="168"/>
        <v>44378</v>
      </c>
      <c r="C4365">
        <v>7</v>
      </c>
      <c r="D4365">
        <f t="shared" si="169"/>
        <v>2021</v>
      </c>
      <c r="E4365" t="s">
        <v>480</v>
      </c>
      <c r="F4365" t="s">
        <v>343</v>
      </c>
      <c r="G4365" t="s">
        <v>37</v>
      </c>
      <c r="H4365" t="s">
        <v>424</v>
      </c>
      <c r="I4365">
        <v>17</v>
      </c>
      <c r="J4365">
        <v>0</v>
      </c>
      <c r="K4365">
        <v>17</v>
      </c>
      <c r="L4365" s="8">
        <v>53972</v>
      </c>
      <c r="M4365" s="8">
        <v>53989</v>
      </c>
    </row>
    <row r="4366" spans="1:13" x14ac:dyDescent="0.25">
      <c r="A4366">
        <v>0</v>
      </c>
      <c r="B4366" s="40">
        <f t="shared" si="168"/>
        <v>44378</v>
      </c>
      <c r="C4366">
        <v>7</v>
      </c>
      <c r="D4366">
        <f t="shared" si="169"/>
        <v>2021</v>
      </c>
      <c r="E4366" t="s">
        <v>480</v>
      </c>
      <c r="F4366" t="s">
        <v>344</v>
      </c>
      <c r="G4366" t="s">
        <v>37</v>
      </c>
      <c r="H4366" t="s">
        <v>423</v>
      </c>
      <c r="I4366">
        <v>171</v>
      </c>
      <c r="J4366">
        <v>72</v>
      </c>
      <c r="K4366">
        <v>243</v>
      </c>
      <c r="L4366" s="8">
        <v>29493</v>
      </c>
      <c r="M4366" s="8">
        <v>29736</v>
      </c>
    </row>
    <row r="4367" spans="1:13" x14ac:dyDescent="0.25">
      <c r="A4367">
        <v>0</v>
      </c>
      <c r="B4367" s="40">
        <f t="shared" si="168"/>
        <v>44378</v>
      </c>
      <c r="C4367">
        <v>7</v>
      </c>
      <c r="D4367">
        <f t="shared" si="169"/>
        <v>2021</v>
      </c>
      <c r="E4367" t="s">
        <v>480</v>
      </c>
      <c r="F4367" t="s">
        <v>344</v>
      </c>
      <c r="G4367" t="s">
        <v>37</v>
      </c>
      <c r="H4367" t="s">
        <v>424</v>
      </c>
      <c r="I4367">
        <v>2</v>
      </c>
      <c r="J4367">
        <v>0</v>
      </c>
      <c r="K4367">
        <v>2</v>
      </c>
      <c r="L4367" s="8">
        <v>14590</v>
      </c>
      <c r="M4367" s="8">
        <v>14592</v>
      </c>
    </row>
    <row r="4368" spans="1:13" x14ac:dyDescent="0.25">
      <c r="A4368">
        <v>0</v>
      </c>
      <c r="B4368" s="40">
        <f t="shared" si="168"/>
        <v>44378</v>
      </c>
      <c r="C4368">
        <v>7</v>
      </c>
      <c r="D4368">
        <f t="shared" si="169"/>
        <v>2021</v>
      </c>
      <c r="E4368" t="s">
        <v>480</v>
      </c>
      <c r="F4368" t="s">
        <v>345</v>
      </c>
      <c r="G4368" t="s">
        <v>37</v>
      </c>
      <c r="H4368" t="s">
        <v>423</v>
      </c>
      <c r="I4368">
        <v>80</v>
      </c>
      <c r="J4368">
        <v>48</v>
      </c>
      <c r="K4368">
        <v>128</v>
      </c>
      <c r="L4368" s="8">
        <v>15040</v>
      </c>
      <c r="M4368" s="8">
        <v>15168</v>
      </c>
    </row>
    <row r="4369" spans="1:13" x14ac:dyDescent="0.25">
      <c r="A4369">
        <v>0</v>
      </c>
      <c r="B4369" s="40">
        <f t="shared" si="168"/>
        <v>44378</v>
      </c>
      <c r="C4369">
        <v>7</v>
      </c>
      <c r="D4369">
        <f t="shared" si="169"/>
        <v>2021</v>
      </c>
      <c r="E4369" t="s">
        <v>480</v>
      </c>
      <c r="F4369" t="s">
        <v>345</v>
      </c>
      <c r="G4369" t="s">
        <v>37</v>
      </c>
      <c r="H4369" t="s">
        <v>424</v>
      </c>
      <c r="I4369">
        <v>1</v>
      </c>
      <c r="J4369">
        <v>0</v>
      </c>
      <c r="K4369">
        <v>1</v>
      </c>
      <c r="L4369" s="8">
        <v>8152</v>
      </c>
      <c r="M4369" s="8">
        <v>8153</v>
      </c>
    </row>
    <row r="4370" spans="1:13" x14ac:dyDescent="0.25">
      <c r="A4370">
        <v>0</v>
      </c>
      <c r="B4370" s="40">
        <f t="shared" si="168"/>
        <v>44378</v>
      </c>
      <c r="C4370">
        <v>7</v>
      </c>
      <c r="D4370">
        <f t="shared" si="169"/>
        <v>2021</v>
      </c>
      <c r="E4370" t="s">
        <v>480</v>
      </c>
      <c r="F4370" t="s">
        <v>346</v>
      </c>
      <c r="G4370" t="s">
        <v>37</v>
      </c>
      <c r="H4370" t="s">
        <v>423</v>
      </c>
      <c r="I4370">
        <v>174</v>
      </c>
      <c r="J4370">
        <v>146</v>
      </c>
      <c r="K4370">
        <v>320</v>
      </c>
      <c r="L4370" s="8">
        <v>58760</v>
      </c>
      <c r="M4370" s="8">
        <v>59080</v>
      </c>
    </row>
    <row r="4371" spans="1:13" x14ac:dyDescent="0.25">
      <c r="A4371">
        <v>0</v>
      </c>
      <c r="B4371" s="40">
        <f t="shared" si="168"/>
        <v>44378</v>
      </c>
      <c r="C4371">
        <v>7</v>
      </c>
      <c r="D4371">
        <f t="shared" si="169"/>
        <v>2021</v>
      </c>
      <c r="E4371" t="s">
        <v>480</v>
      </c>
      <c r="F4371" t="s">
        <v>346</v>
      </c>
      <c r="G4371" t="s">
        <v>37</v>
      </c>
      <c r="H4371" t="s">
        <v>424</v>
      </c>
      <c r="I4371">
        <v>2</v>
      </c>
      <c r="J4371">
        <v>0</v>
      </c>
      <c r="K4371">
        <v>2</v>
      </c>
      <c r="L4371" s="8">
        <v>26288</v>
      </c>
      <c r="M4371" s="8">
        <v>26290</v>
      </c>
    </row>
    <row r="4372" spans="1:13" x14ac:dyDescent="0.25">
      <c r="A4372">
        <v>1</v>
      </c>
      <c r="B4372" s="40">
        <f t="shared" si="168"/>
        <v>44378</v>
      </c>
      <c r="C4372">
        <v>7</v>
      </c>
      <c r="D4372">
        <f t="shared" si="169"/>
        <v>2021</v>
      </c>
      <c r="E4372" t="s">
        <v>480</v>
      </c>
      <c r="F4372" t="s">
        <v>53</v>
      </c>
      <c r="G4372" t="s">
        <v>37</v>
      </c>
      <c r="H4372" t="s">
        <v>423</v>
      </c>
      <c r="I4372">
        <v>9</v>
      </c>
      <c r="J4372">
        <v>14</v>
      </c>
      <c r="K4372">
        <v>23</v>
      </c>
      <c r="L4372" s="8">
        <v>7700</v>
      </c>
      <c r="M4372" s="8">
        <v>7723</v>
      </c>
    </row>
    <row r="4373" spans="1:13" x14ac:dyDescent="0.25">
      <c r="A4373">
        <v>1</v>
      </c>
      <c r="B4373" s="40">
        <f t="shared" si="168"/>
        <v>44378</v>
      </c>
      <c r="C4373">
        <v>7</v>
      </c>
      <c r="D4373">
        <f t="shared" si="169"/>
        <v>2021</v>
      </c>
      <c r="E4373" t="s">
        <v>480</v>
      </c>
      <c r="F4373" t="s">
        <v>53</v>
      </c>
      <c r="G4373" t="s">
        <v>37</v>
      </c>
      <c r="H4373" t="s">
        <v>424</v>
      </c>
      <c r="I4373">
        <v>0</v>
      </c>
      <c r="J4373">
        <v>0</v>
      </c>
      <c r="K4373">
        <v>0</v>
      </c>
      <c r="L4373" s="8">
        <v>4708</v>
      </c>
      <c r="M4373" s="8">
        <v>4708</v>
      </c>
    </row>
    <row r="4374" spans="1:13" x14ac:dyDescent="0.25">
      <c r="A4374">
        <v>0</v>
      </c>
      <c r="B4374" s="40">
        <f t="shared" si="168"/>
        <v>44378</v>
      </c>
      <c r="C4374">
        <v>7</v>
      </c>
      <c r="D4374">
        <f t="shared" si="169"/>
        <v>2021</v>
      </c>
      <c r="E4374" t="s">
        <v>480</v>
      </c>
      <c r="F4374" t="s">
        <v>347</v>
      </c>
      <c r="G4374" t="s">
        <v>37</v>
      </c>
      <c r="H4374" t="s">
        <v>423</v>
      </c>
      <c r="I4374">
        <v>240</v>
      </c>
      <c r="J4374">
        <v>144</v>
      </c>
      <c r="K4374">
        <v>384</v>
      </c>
      <c r="L4374" s="8">
        <v>47446</v>
      </c>
      <c r="M4374" s="8">
        <v>47830</v>
      </c>
    </row>
    <row r="4375" spans="1:13" x14ac:dyDescent="0.25">
      <c r="A4375">
        <v>0</v>
      </c>
      <c r="B4375" s="40">
        <f t="shared" si="168"/>
        <v>44378</v>
      </c>
      <c r="C4375">
        <v>7</v>
      </c>
      <c r="D4375">
        <f t="shared" si="169"/>
        <v>2021</v>
      </c>
      <c r="E4375" t="s">
        <v>480</v>
      </c>
      <c r="F4375" t="s">
        <v>347</v>
      </c>
      <c r="G4375" t="s">
        <v>37</v>
      </c>
      <c r="H4375" t="s">
        <v>424</v>
      </c>
      <c r="I4375">
        <v>4</v>
      </c>
      <c r="J4375">
        <v>0</v>
      </c>
      <c r="K4375">
        <v>4</v>
      </c>
      <c r="L4375" s="8">
        <v>20914</v>
      </c>
      <c r="M4375" s="8">
        <v>20918</v>
      </c>
    </row>
    <row r="4376" spans="1:13" x14ac:dyDescent="0.25">
      <c r="A4376">
        <v>0</v>
      </c>
      <c r="B4376" s="40">
        <f t="shared" si="168"/>
        <v>44378</v>
      </c>
      <c r="C4376">
        <v>7</v>
      </c>
      <c r="D4376">
        <f t="shared" si="169"/>
        <v>2021</v>
      </c>
      <c r="E4376" t="s">
        <v>480</v>
      </c>
      <c r="F4376" t="s">
        <v>348</v>
      </c>
      <c r="G4376" t="s">
        <v>37</v>
      </c>
      <c r="H4376" t="s">
        <v>423</v>
      </c>
      <c r="I4376">
        <v>62</v>
      </c>
      <c r="J4376">
        <v>44</v>
      </c>
      <c r="K4376">
        <v>106</v>
      </c>
      <c r="L4376" s="8">
        <v>26196</v>
      </c>
      <c r="M4376" s="8">
        <v>26302</v>
      </c>
    </row>
    <row r="4377" spans="1:13" x14ac:dyDescent="0.25">
      <c r="A4377">
        <v>0</v>
      </c>
      <c r="B4377" s="40">
        <f t="shared" si="168"/>
        <v>44378</v>
      </c>
      <c r="C4377">
        <v>7</v>
      </c>
      <c r="D4377">
        <f t="shared" si="169"/>
        <v>2021</v>
      </c>
      <c r="E4377" t="s">
        <v>480</v>
      </c>
      <c r="F4377" t="s">
        <v>348</v>
      </c>
      <c r="G4377" t="s">
        <v>37</v>
      </c>
      <c r="H4377" t="s">
        <v>424</v>
      </c>
      <c r="I4377">
        <v>2</v>
      </c>
      <c r="J4377">
        <v>0</v>
      </c>
      <c r="K4377">
        <v>2</v>
      </c>
      <c r="L4377" s="8">
        <v>16434</v>
      </c>
      <c r="M4377" s="8">
        <v>16436</v>
      </c>
    </row>
    <row r="4378" spans="1:13" x14ac:dyDescent="0.25">
      <c r="A4378">
        <v>0</v>
      </c>
      <c r="B4378" s="40">
        <f t="shared" si="168"/>
        <v>44378</v>
      </c>
      <c r="C4378">
        <v>7</v>
      </c>
      <c r="D4378">
        <f t="shared" si="169"/>
        <v>2021</v>
      </c>
      <c r="E4378" t="s">
        <v>480</v>
      </c>
      <c r="F4378" t="s">
        <v>349</v>
      </c>
      <c r="G4378" t="s">
        <v>37</v>
      </c>
      <c r="H4378" t="s">
        <v>423</v>
      </c>
      <c r="I4378">
        <v>56</v>
      </c>
      <c r="J4378">
        <v>55</v>
      </c>
      <c r="K4378">
        <v>111</v>
      </c>
      <c r="L4378" s="8">
        <v>15833</v>
      </c>
      <c r="M4378" s="8">
        <v>15944</v>
      </c>
    </row>
    <row r="4379" spans="1:13" x14ac:dyDescent="0.25">
      <c r="A4379">
        <v>0</v>
      </c>
      <c r="B4379" s="40">
        <f t="shared" si="168"/>
        <v>44378</v>
      </c>
      <c r="C4379">
        <v>7</v>
      </c>
      <c r="D4379">
        <f t="shared" si="169"/>
        <v>2021</v>
      </c>
      <c r="E4379" t="s">
        <v>480</v>
      </c>
      <c r="F4379" t="s">
        <v>349</v>
      </c>
      <c r="G4379" t="s">
        <v>37</v>
      </c>
      <c r="H4379" t="s">
        <v>424</v>
      </c>
      <c r="I4379">
        <v>0</v>
      </c>
      <c r="J4379">
        <v>0</v>
      </c>
      <c r="K4379">
        <v>0</v>
      </c>
      <c r="L4379" s="8">
        <v>7869</v>
      </c>
      <c r="M4379" s="8">
        <v>7869</v>
      </c>
    </row>
    <row r="4380" spans="1:13" x14ac:dyDescent="0.25">
      <c r="A4380">
        <v>0</v>
      </c>
      <c r="B4380" s="40">
        <f t="shared" ref="B4380:B4407" si="170">DATE(D4380,C4380,1)</f>
        <v>44378</v>
      </c>
      <c r="C4380">
        <v>7</v>
      </c>
      <c r="D4380">
        <f t="shared" ref="D4380:D4407" si="171">VALUE(RIGHT(E4380,4))</f>
        <v>2021</v>
      </c>
      <c r="E4380" t="s">
        <v>480</v>
      </c>
      <c r="F4380" t="s">
        <v>426</v>
      </c>
      <c r="G4380" t="s">
        <v>37</v>
      </c>
      <c r="H4380" t="s">
        <v>423</v>
      </c>
      <c r="I4380">
        <v>15</v>
      </c>
      <c r="J4380">
        <v>7</v>
      </c>
      <c r="K4380">
        <v>22</v>
      </c>
      <c r="L4380" s="8">
        <v>9162</v>
      </c>
      <c r="M4380" s="8">
        <v>9184</v>
      </c>
    </row>
    <row r="4381" spans="1:13" x14ac:dyDescent="0.25">
      <c r="A4381">
        <v>0</v>
      </c>
      <c r="B4381" s="40">
        <f t="shared" si="170"/>
        <v>44378</v>
      </c>
      <c r="C4381">
        <v>7</v>
      </c>
      <c r="D4381">
        <f t="shared" si="171"/>
        <v>2021</v>
      </c>
      <c r="E4381" t="s">
        <v>480</v>
      </c>
      <c r="F4381" t="s">
        <v>426</v>
      </c>
      <c r="G4381" t="s">
        <v>37</v>
      </c>
      <c r="H4381" t="s">
        <v>424</v>
      </c>
      <c r="I4381">
        <v>1</v>
      </c>
      <c r="J4381">
        <v>0</v>
      </c>
      <c r="K4381">
        <v>1</v>
      </c>
      <c r="L4381" s="8">
        <v>5643</v>
      </c>
      <c r="M4381" s="8">
        <v>5644</v>
      </c>
    </row>
    <row r="4382" spans="1:13" x14ac:dyDescent="0.25">
      <c r="A4382">
        <v>0</v>
      </c>
      <c r="B4382" s="40">
        <f t="shared" si="170"/>
        <v>44378</v>
      </c>
      <c r="C4382">
        <v>7</v>
      </c>
      <c r="D4382">
        <f t="shared" si="171"/>
        <v>2021</v>
      </c>
      <c r="E4382" t="s">
        <v>480</v>
      </c>
      <c r="F4382" t="s">
        <v>350</v>
      </c>
      <c r="G4382" t="s">
        <v>37</v>
      </c>
      <c r="H4382" t="s">
        <v>423</v>
      </c>
      <c r="I4382" s="8">
        <v>3879</v>
      </c>
      <c r="J4382" s="8">
        <v>2043</v>
      </c>
      <c r="K4382" s="8">
        <v>5922</v>
      </c>
      <c r="L4382" s="8">
        <v>554534</v>
      </c>
      <c r="M4382" s="8">
        <v>560456</v>
      </c>
    </row>
    <row r="4383" spans="1:13" x14ac:dyDescent="0.25">
      <c r="A4383">
        <v>0</v>
      </c>
      <c r="B4383" s="40">
        <f t="shared" si="170"/>
        <v>44378</v>
      </c>
      <c r="C4383">
        <v>7</v>
      </c>
      <c r="D4383">
        <f t="shared" si="171"/>
        <v>2021</v>
      </c>
      <c r="E4383" t="s">
        <v>480</v>
      </c>
      <c r="F4383" t="s">
        <v>350</v>
      </c>
      <c r="G4383" t="s">
        <v>37</v>
      </c>
      <c r="H4383" t="s">
        <v>424</v>
      </c>
      <c r="I4383">
        <v>36</v>
      </c>
      <c r="J4383">
        <v>0</v>
      </c>
      <c r="K4383">
        <v>36</v>
      </c>
      <c r="L4383" s="8">
        <v>143926</v>
      </c>
      <c r="M4383" s="8">
        <v>143962</v>
      </c>
    </row>
    <row r="4384" spans="1:13" x14ac:dyDescent="0.25">
      <c r="A4384">
        <v>0</v>
      </c>
      <c r="B4384" s="40">
        <f t="shared" si="170"/>
        <v>44378</v>
      </c>
      <c r="C4384">
        <v>7</v>
      </c>
      <c r="D4384">
        <f t="shared" si="171"/>
        <v>2021</v>
      </c>
      <c r="E4384" t="s">
        <v>480</v>
      </c>
      <c r="F4384" t="s">
        <v>41</v>
      </c>
      <c r="G4384" t="s">
        <v>37</v>
      </c>
      <c r="H4384" t="s">
        <v>423</v>
      </c>
      <c r="I4384">
        <v>446</v>
      </c>
      <c r="J4384">
        <v>127</v>
      </c>
      <c r="K4384">
        <v>573</v>
      </c>
      <c r="L4384" s="8">
        <v>14077</v>
      </c>
      <c r="M4384" s="8">
        <v>14650</v>
      </c>
    </row>
    <row r="4385" spans="1:13" x14ac:dyDescent="0.25">
      <c r="A4385">
        <v>0</v>
      </c>
      <c r="B4385" s="40">
        <f t="shared" si="170"/>
        <v>44378</v>
      </c>
      <c r="C4385">
        <v>7</v>
      </c>
      <c r="D4385">
        <f t="shared" si="171"/>
        <v>2021</v>
      </c>
      <c r="E4385" t="s">
        <v>480</v>
      </c>
      <c r="F4385" t="s">
        <v>41</v>
      </c>
      <c r="G4385" t="s">
        <v>37</v>
      </c>
      <c r="H4385" t="s">
        <v>424</v>
      </c>
      <c r="I4385">
        <v>0</v>
      </c>
      <c r="J4385">
        <v>0</v>
      </c>
      <c r="K4385">
        <v>0</v>
      </c>
      <c r="L4385" s="8">
        <v>5890</v>
      </c>
      <c r="M4385" s="8">
        <v>5890</v>
      </c>
    </row>
    <row r="4386" spans="1:13" x14ac:dyDescent="0.25">
      <c r="A4386">
        <v>0</v>
      </c>
      <c r="B4386" s="40">
        <f t="shared" si="170"/>
        <v>44378</v>
      </c>
      <c r="C4386">
        <v>7</v>
      </c>
      <c r="D4386">
        <f t="shared" si="171"/>
        <v>2021</v>
      </c>
      <c r="E4386" t="s">
        <v>480</v>
      </c>
      <c r="F4386" t="s">
        <v>351</v>
      </c>
      <c r="G4386" t="s">
        <v>37</v>
      </c>
      <c r="H4386" t="s">
        <v>423</v>
      </c>
      <c r="I4386">
        <v>624</v>
      </c>
      <c r="J4386">
        <v>291</v>
      </c>
      <c r="K4386">
        <v>915</v>
      </c>
      <c r="L4386" s="8">
        <v>90648</v>
      </c>
      <c r="M4386" s="8">
        <v>91563</v>
      </c>
    </row>
    <row r="4387" spans="1:13" x14ac:dyDescent="0.25">
      <c r="A4387">
        <v>0</v>
      </c>
      <c r="B4387" s="40">
        <f t="shared" si="170"/>
        <v>44378</v>
      </c>
      <c r="C4387">
        <v>7</v>
      </c>
      <c r="D4387">
        <f t="shared" si="171"/>
        <v>2021</v>
      </c>
      <c r="E4387" t="s">
        <v>480</v>
      </c>
      <c r="F4387" t="s">
        <v>351</v>
      </c>
      <c r="G4387" t="s">
        <v>37</v>
      </c>
      <c r="H4387" t="s">
        <v>424</v>
      </c>
      <c r="I4387">
        <v>6</v>
      </c>
      <c r="J4387">
        <v>0</v>
      </c>
      <c r="K4387">
        <v>6</v>
      </c>
      <c r="L4387" s="8">
        <v>32441</v>
      </c>
      <c r="M4387" s="8">
        <v>32447</v>
      </c>
    </row>
    <row r="4388" spans="1:13" x14ac:dyDescent="0.25">
      <c r="A4388">
        <v>0</v>
      </c>
      <c r="B4388" s="40">
        <f t="shared" si="170"/>
        <v>44378</v>
      </c>
      <c r="C4388">
        <v>7</v>
      </c>
      <c r="D4388">
        <f t="shared" si="171"/>
        <v>2021</v>
      </c>
      <c r="E4388" t="s">
        <v>480</v>
      </c>
      <c r="F4388" t="s">
        <v>352</v>
      </c>
      <c r="G4388" t="s">
        <v>37</v>
      </c>
      <c r="H4388" t="s">
        <v>423</v>
      </c>
      <c r="I4388">
        <v>56</v>
      </c>
      <c r="J4388">
        <v>36</v>
      </c>
      <c r="K4388">
        <v>92</v>
      </c>
      <c r="L4388" s="8">
        <v>8309</v>
      </c>
      <c r="M4388" s="8">
        <v>8401</v>
      </c>
    </row>
    <row r="4389" spans="1:13" x14ac:dyDescent="0.25">
      <c r="A4389">
        <v>0</v>
      </c>
      <c r="B4389" s="40">
        <f t="shared" si="170"/>
        <v>44378</v>
      </c>
      <c r="C4389">
        <v>7</v>
      </c>
      <c r="D4389">
        <f t="shared" si="171"/>
        <v>2021</v>
      </c>
      <c r="E4389" t="s">
        <v>480</v>
      </c>
      <c r="F4389" t="s">
        <v>352</v>
      </c>
      <c r="G4389" t="s">
        <v>37</v>
      </c>
      <c r="H4389" t="s">
        <v>424</v>
      </c>
      <c r="I4389">
        <v>0</v>
      </c>
      <c r="J4389">
        <v>0</v>
      </c>
      <c r="K4389">
        <v>0</v>
      </c>
      <c r="L4389" s="8">
        <v>3942</v>
      </c>
      <c r="M4389" s="8">
        <v>3942</v>
      </c>
    </row>
    <row r="4390" spans="1:13" x14ac:dyDescent="0.25">
      <c r="A4390">
        <v>0</v>
      </c>
      <c r="B4390" s="40">
        <f t="shared" si="170"/>
        <v>44378</v>
      </c>
      <c r="C4390">
        <v>7</v>
      </c>
      <c r="D4390">
        <f t="shared" si="171"/>
        <v>2021</v>
      </c>
      <c r="E4390" t="s">
        <v>480</v>
      </c>
      <c r="F4390" t="s">
        <v>146</v>
      </c>
      <c r="G4390" t="s">
        <v>37</v>
      </c>
      <c r="H4390" t="s">
        <v>423</v>
      </c>
      <c r="I4390" s="8">
        <v>6265</v>
      </c>
      <c r="J4390" s="8">
        <v>2113</v>
      </c>
      <c r="K4390" s="8">
        <v>8378</v>
      </c>
      <c r="L4390" s="8">
        <v>534054</v>
      </c>
      <c r="M4390" s="8">
        <v>542432</v>
      </c>
    </row>
    <row r="4391" spans="1:13" x14ac:dyDescent="0.25">
      <c r="A4391">
        <v>0</v>
      </c>
      <c r="B4391" s="40">
        <f t="shared" si="170"/>
        <v>44378</v>
      </c>
      <c r="C4391">
        <v>7</v>
      </c>
      <c r="D4391">
        <f t="shared" si="171"/>
        <v>2021</v>
      </c>
      <c r="E4391" t="s">
        <v>480</v>
      </c>
      <c r="F4391" t="s">
        <v>146</v>
      </c>
      <c r="G4391" t="s">
        <v>37</v>
      </c>
      <c r="H4391" t="s">
        <v>424</v>
      </c>
      <c r="I4391">
        <v>39</v>
      </c>
      <c r="J4391">
        <v>0</v>
      </c>
      <c r="K4391">
        <v>39</v>
      </c>
      <c r="L4391" s="8">
        <v>124178</v>
      </c>
      <c r="M4391" s="8">
        <v>124217</v>
      </c>
    </row>
    <row r="4392" spans="1:13" x14ac:dyDescent="0.25">
      <c r="A4392">
        <v>1</v>
      </c>
      <c r="B4392" s="40">
        <f t="shared" si="170"/>
        <v>44378</v>
      </c>
      <c r="C4392">
        <v>7</v>
      </c>
      <c r="D4392">
        <f t="shared" si="171"/>
        <v>2021</v>
      </c>
      <c r="E4392" t="s">
        <v>480</v>
      </c>
      <c r="F4392" t="s">
        <v>42</v>
      </c>
      <c r="G4392" t="s">
        <v>37</v>
      </c>
      <c r="H4392" t="s">
        <v>423</v>
      </c>
      <c r="I4392" s="8">
        <v>1173</v>
      </c>
      <c r="J4392">
        <v>676</v>
      </c>
      <c r="K4392" s="8">
        <v>1849</v>
      </c>
      <c r="L4392" s="8">
        <v>321884</v>
      </c>
      <c r="M4392" s="8">
        <v>323733</v>
      </c>
    </row>
    <row r="4393" spans="1:13" x14ac:dyDescent="0.25">
      <c r="A4393">
        <v>1</v>
      </c>
      <c r="B4393" s="40">
        <f t="shared" si="170"/>
        <v>44378</v>
      </c>
      <c r="C4393">
        <v>7</v>
      </c>
      <c r="D4393">
        <f t="shared" si="171"/>
        <v>2021</v>
      </c>
      <c r="E4393" t="s">
        <v>480</v>
      </c>
      <c r="F4393" t="s">
        <v>42</v>
      </c>
      <c r="G4393" t="s">
        <v>37</v>
      </c>
      <c r="H4393" t="s">
        <v>424</v>
      </c>
      <c r="I4393">
        <v>24</v>
      </c>
      <c r="J4393">
        <v>0</v>
      </c>
      <c r="K4393">
        <v>24</v>
      </c>
      <c r="L4393" s="8">
        <v>100787</v>
      </c>
      <c r="M4393" s="8">
        <v>100811</v>
      </c>
    </row>
    <row r="4394" spans="1:13" x14ac:dyDescent="0.25">
      <c r="A4394">
        <v>1</v>
      </c>
      <c r="B4394" s="40">
        <f t="shared" si="170"/>
        <v>44378</v>
      </c>
      <c r="C4394">
        <v>7</v>
      </c>
      <c r="D4394">
        <f t="shared" si="171"/>
        <v>2021</v>
      </c>
      <c r="E4394" t="s">
        <v>480</v>
      </c>
      <c r="F4394" t="s">
        <v>353</v>
      </c>
      <c r="G4394" t="s">
        <v>37</v>
      </c>
      <c r="H4394" t="s">
        <v>423</v>
      </c>
      <c r="I4394">
        <v>54</v>
      </c>
      <c r="J4394">
        <v>44</v>
      </c>
      <c r="K4394">
        <v>98</v>
      </c>
      <c r="L4394" s="8">
        <v>30027</v>
      </c>
      <c r="M4394" s="8">
        <v>30125</v>
      </c>
    </row>
    <row r="4395" spans="1:13" x14ac:dyDescent="0.25">
      <c r="A4395">
        <v>1</v>
      </c>
      <c r="B4395" s="40">
        <f t="shared" si="170"/>
        <v>44378</v>
      </c>
      <c r="C4395">
        <v>7</v>
      </c>
      <c r="D4395">
        <f t="shared" si="171"/>
        <v>2021</v>
      </c>
      <c r="E4395" t="s">
        <v>480</v>
      </c>
      <c r="F4395" t="s">
        <v>353</v>
      </c>
      <c r="G4395" t="s">
        <v>37</v>
      </c>
      <c r="H4395" t="s">
        <v>424</v>
      </c>
      <c r="I4395">
        <v>1</v>
      </c>
      <c r="J4395">
        <v>0</v>
      </c>
      <c r="K4395">
        <v>1</v>
      </c>
      <c r="L4395" s="8">
        <v>18555</v>
      </c>
      <c r="M4395" s="8">
        <v>18556</v>
      </c>
    </row>
    <row r="4396" spans="1:13" x14ac:dyDescent="0.25">
      <c r="A4396">
        <v>0</v>
      </c>
      <c r="B4396" s="40">
        <f t="shared" si="170"/>
        <v>44378</v>
      </c>
      <c r="C4396">
        <v>7</v>
      </c>
      <c r="D4396">
        <f t="shared" si="171"/>
        <v>2021</v>
      </c>
      <c r="E4396" t="s">
        <v>480</v>
      </c>
      <c r="F4396" t="s">
        <v>354</v>
      </c>
      <c r="G4396" t="s">
        <v>37</v>
      </c>
      <c r="H4396" t="s">
        <v>423</v>
      </c>
      <c r="I4396" s="8">
        <v>1768</v>
      </c>
      <c r="J4396">
        <v>904</v>
      </c>
      <c r="K4396" s="8">
        <v>2672</v>
      </c>
      <c r="L4396" s="8">
        <v>196523</v>
      </c>
      <c r="M4396" s="8">
        <v>199195</v>
      </c>
    </row>
    <row r="4397" spans="1:13" x14ac:dyDescent="0.25">
      <c r="A4397">
        <v>0</v>
      </c>
      <c r="B4397" s="40">
        <f t="shared" si="170"/>
        <v>44378</v>
      </c>
      <c r="C4397">
        <v>7</v>
      </c>
      <c r="D4397">
        <f t="shared" si="171"/>
        <v>2021</v>
      </c>
      <c r="E4397" t="s">
        <v>480</v>
      </c>
      <c r="F4397" t="s">
        <v>354</v>
      </c>
      <c r="G4397" t="s">
        <v>37</v>
      </c>
      <c r="H4397" t="s">
        <v>424</v>
      </c>
      <c r="I4397">
        <v>24</v>
      </c>
      <c r="J4397">
        <v>0</v>
      </c>
      <c r="K4397">
        <v>24</v>
      </c>
      <c r="L4397" s="8">
        <v>55748</v>
      </c>
      <c r="M4397" s="8">
        <v>55772</v>
      </c>
    </row>
    <row r="4398" spans="1:13" x14ac:dyDescent="0.25">
      <c r="A4398">
        <v>0</v>
      </c>
      <c r="B4398" s="40">
        <f t="shared" si="170"/>
        <v>44378</v>
      </c>
      <c r="C4398">
        <v>7</v>
      </c>
      <c r="D4398">
        <f t="shared" si="171"/>
        <v>2021</v>
      </c>
      <c r="E4398" t="s">
        <v>480</v>
      </c>
      <c r="F4398" t="s">
        <v>355</v>
      </c>
      <c r="G4398" t="s">
        <v>37</v>
      </c>
      <c r="H4398" t="s">
        <v>423</v>
      </c>
      <c r="I4398">
        <v>14</v>
      </c>
      <c r="J4398">
        <v>9</v>
      </c>
      <c r="K4398">
        <v>23</v>
      </c>
      <c r="L4398" s="8">
        <v>3041</v>
      </c>
      <c r="M4398" s="8">
        <v>3064</v>
      </c>
    </row>
    <row r="4399" spans="1:13" x14ac:dyDescent="0.25">
      <c r="A4399">
        <v>0</v>
      </c>
      <c r="B4399" s="40">
        <f t="shared" si="170"/>
        <v>44378</v>
      </c>
      <c r="C4399">
        <v>7</v>
      </c>
      <c r="D4399">
        <f t="shared" si="171"/>
        <v>2021</v>
      </c>
      <c r="E4399" t="s">
        <v>480</v>
      </c>
      <c r="F4399" t="s">
        <v>355</v>
      </c>
      <c r="G4399" t="s">
        <v>37</v>
      </c>
      <c r="H4399" t="s">
        <v>424</v>
      </c>
      <c r="I4399">
        <v>0</v>
      </c>
      <c r="J4399">
        <v>0</v>
      </c>
      <c r="K4399">
        <v>0</v>
      </c>
      <c r="L4399" s="8">
        <v>1772</v>
      </c>
      <c r="M4399" s="8">
        <v>1772</v>
      </c>
    </row>
    <row r="4400" spans="1:13" x14ac:dyDescent="0.25">
      <c r="A4400">
        <v>0</v>
      </c>
      <c r="B4400" s="40">
        <f t="shared" si="170"/>
        <v>44378</v>
      </c>
      <c r="C4400">
        <v>7</v>
      </c>
      <c r="D4400">
        <f t="shared" si="171"/>
        <v>2021</v>
      </c>
      <c r="E4400" t="s">
        <v>480</v>
      </c>
      <c r="F4400" t="s">
        <v>59</v>
      </c>
      <c r="G4400" t="s">
        <v>37</v>
      </c>
      <c r="H4400" t="s">
        <v>423</v>
      </c>
      <c r="I4400">
        <v>116</v>
      </c>
      <c r="J4400">
        <v>74</v>
      </c>
      <c r="K4400">
        <v>190</v>
      </c>
      <c r="L4400" s="8">
        <v>36067</v>
      </c>
      <c r="M4400" s="8">
        <v>36257</v>
      </c>
    </row>
    <row r="4401" spans="1:13" x14ac:dyDescent="0.25">
      <c r="A4401">
        <v>0</v>
      </c>
      <c r="B4401" s="40">
        <f t="shared" si="170"/>
        <v>44378</v>
      </c>
      <c r="C4401">
        <v>7</v>
      </c>
      <c r="D4401">
        <f t="shared" si="171"/>
        <v>2021</v>
      </c>
      <c r="E4401" t="s">
        <v>480</v>
      </c>
      <c r="F4401" t="s">
        <v>59</v>
      </c>
      <c r="G4401" t="s">
        <v>37</v>
      </c>
      <c r="H4401" t="s">
        <v>424</v>
      </c>
      <c r="I4401">
        <v>1</v>
      </c>
      <c r="J4401">
        <v>0</v>
      </c>
      <c r="K4401">
        <v>1</v>
      </c>
      <c r="L4401" s="8">
        <v>13864</v>
      </c>
      <c r="M4401" s="8">
        <v>13865</v>
      </c>
    </row>
    <row r="4402" spans="1:13" x14ac:dyDescent="0.25">
      <c r="A4402">
        <v>0</v>
      </c>
      <c r="B4402" s="40">
        <f t="shared" si="170"/>
        <v>44378</v>
      </c>
      <c r="C4402">
        <v>7</v>
      </c>
      <c r="D4402">
        <f t="shared" si="171"/>
        <v>2021</v>
      </c>
      <c r="E4402" t="s">
        <v>480</v>
      </c>
      <c r="F4402" t="s">
        <v>356</v>
      </c>
      <c r="G4402" t="s">
        <v>37</v>
      </c>
      <c r="H4402" t="s">
        <v>423</v>
      </c>
      <c r="I4402" s="8">
        <v>1516</v>
      </c>
      <c r="J4402">
        <v>626</v>
      </c>
      <c r="K4402" s="8">
        <v>2142</v>
      </c>
      <c r="L4402" s="8">
        <v>148772</v>
      </c>
      <c r="M4402" s="8">
        <v>150914</v>
      </c>
    </row>
    <row r="4403" spans="1:13" x14ac:dyDescent="0.25">
      <c r="A4403">
        <v>0</v>
      </c>
      <c r="B4403" s="40">
        <f t="shared" si="170"/>
        <v>44378</v>
      </c>
      <c r="C4403">
        <v>7</v>
      </c>
      <c r="D4403">
        <f t="shared" si="171"/>
        <v>2021</v>
      </c>
      <c r="E4403" t="s">
        <v>480</v>
      </c>
      <c r="F4403" t="s">
        <v>356</v>
      </c>
      <c r="G4403" t="s">
        <v>37</v>
      </c>
      <c r="H4403" t="s">
        <v>424</v>
      </c>
      <c r="I4403">
        <v>12</v>
      </c>
      <c r="J4403">
        <v>0</v>
      </c>
      <c r="K4403">
        <v>12</v>
      </c>
      <c r="L4403" s="8">
        <v>43173</v>
      </c>
      <c r="M4403" s="8">
        <v>43185</v>
      </c>
    </row>
    <row r="4404" spans="1:13" x14ac:dyDescent="0.25">
      <c r="A4404">
        <v>1</v>
      </c>
      <c r="B4404" s="40">
        <f t="shared" si="170"/>
        <v>44378</v>
      </c>
      <c r="C4404">
        <v>7</v>
      </c>
      <c r="D4404">
        <f t="shared" si="171"/>
        <v>2021</v>
      </c>
      <c r="E4404" t="s">
        <v>480</v>
      </c>
      <c r="F4404" t="s">
        <v>357</v>
      </c>
      <c r="G4404" t="s">
        <v>37</v>
      </c>
      <c r="H4404" t="s">
        <v>423</v>
      </c>
      <c r="I4404">
        <v>66</v>
      </c>
      <c r="J4404">
        <v>48</v>
      </c>
      <c r="K4404">
        <v>114</v>
      </c>
      <c r="L4404" s="8">
        <v>21687</v>
      </c>
      <c r="M4404" s="8">
        <v>21801</v>
      </c>
    </row>
    <row r="4405" spans="1:13" x14ac:dyDescent="0.25">
      <c r="A4405">
        <v>1</v>
      </c>
      <c r="B4405" s="40">
        <f t="shared" si="170"/>
        <v>44378</v>
      </c>
      <c r="C4405">
        <v>7</v>
      </c>
      <c r="D4405">
        <f t="shared" si="171"/>
        <v>2021</v>
      </c>
      <c r="E4405" t="s">
        <v>480</v>
      </c>
      <c r="F4405" t="s">
        <v>357</v>
      </c>
      <c r="G4405" t="s">
        <v>37</v>
      </c>
      <c r="H4405" t="s">
        <v>424</v>
      </c>
      <c r="I4405">
        <v>2</v>
      </c>
      <c r="J4405">
        <v>0</v>
      </c>
      <c r="K4405">
        <v>2</v>
      </c>
      <c r="L4405" s="8">
        <v>8451</v>
      </c>
      <c r="M4405" s="8">
        <v>8453</v>
      </c>
    </row>
    <row r="4406" spans="1:13" x14ac:dyDescent="0.25">
      <c r="A4406">
        <v>0</v>
      </c>
      <c r="B4406" s="40">
        <f t="shared" si="170"/>
        <v>44378</v>
      </c>
      <c r="C4406">
        <v>7</v>
      </c>
      <c r="D4406">
        <f t="shared" si="171"/>
        <v>2021</v>
      </c>
      <c r="E4406" t="s">
        <v>480</v>
      </c>
      <c r="F4406" t="s">
        <v>56</v>
      </c>
      <c r="G4406" t="s">
        <v>37</v>
      </c>
      <c r="H4406" t="s">
        <v>423</v>
      </c>
      <c r="I4406">
        <v>249</v>
      </c>
      <c r="J4406">
        <v>164</v>
      </c>
      <c r="K4406">
        <v>413</v>
      </c>
      <c r="L4406" s="8">
        <v>166406</v>
      </c>
      <c r="M4406" s="8">
        <v>166819</v>
      </c>
    </row>
    <row r="4407" spans="1:13" x14ac:dyDescent="0.25">
      <c r="A4407">
        <v>0</v>
      </c>
      <c r="B4407" s="40">
        <f t="shared" si="170"/>
        <v>44378</v>
      </c>
      <c r="C4407">
        <v>7</v>
      </c>
      <c r="D4407">
        <f t="shared" si="171"/>
        <v>2021</v>
      </c>
      <c r="E4407" t="s">
        <v>480</v>
      </c>
      <c r="F4407" t="s">
        <v>56</v>
      </c>
      <c r="G4407" t="s">
        <v>37</v>
      </c>
      <c r="H4407" t="s">
        <v>424</v>
      </c>
      <c r="I4407">
        <v>3</v>
      </c>
      <c r="J4407">
        <v>0</v>
      </c>
      <c r="K4407">
        <v>3</v>
      </c>
      <c r="L4407" s="8">
        <v>60369</v>
      </c>
      <c r="M4407" s="8">
        <v>60372</v>
      </c>
    </row>
  </sheetData>
  <autoFilter ref="C26:M4407" xr:uid="{7ECE5F20-B2E2-4C16-A694-44F1F820F1CF}"/>
  <hyperlinks>
    <hyperlink ref="A18" r:id="rId1" xr:uid="{7F386A8E-D7CB-466A-84B4-05FF92C020A9}"/>
    <hyperlink ref="A25" r:id="rId2" display="https://data.wa.gov/Transportation/Electric-Vehicle-Population-Size-History-By-County/3d5d-sdqb" xr:uid="{78E7388C-9CD0-4D08-8617-3135CC0E9873}"/>
  </hyperlinks>
  <pageMargins left="0.7" right="0.7" top="0.75" bottom="0.75" header="0.3" footer="0.3"/>
  <pageSetup orientation="portrait"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844C9-6128-4FB3-99AA-20064C56BE18}">
  <dimension ref="A1"/>
  <sheetViews>
    <sheetView workbookViewId="0">
      <selection activeCell="M36" sqref="M3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044EC-259B-4323-A814-037E79D5424A}">
  <dimension ref="A1:O35"/>
  <sheetViews>
    <sheetView workbookViewId="0">
      <selection activeCell="L21" sqref="L21"/>
    </sheetView>
  </sheetViews>
  <sheetFormatPr defaultRowHeight="15" x14ac:dyDescent="0.25"/>
  <cols>
    <col min="3" max="14" width="12.28515625" bestFit="1" customWidth="1"/>
    <col min="15" max="15" width="14" bestFit="1" customWidth="1"/>
  </cols>
  <sheetData>
    <row r="1" spans="2:15" x14ac:dyDescent="0.25">
      <c r="B1" s="75"/>
      <c r="C1" s="76" t="s">
        <v>864</v>
      </c>
      <c r="D1" s="76" t="s">
        <v>865</v>
      </c>
      <c r="E1" s="76" t="s">
        <v>866</v>
      </c>
      <c r="F1" s="76" t="s">
        <v>867</v>
      </c>
      <c r="G1" s="76" t="s">
        <v>868</v>
      </c>
      <c r="H1" s="76" t="s">
        <v>869</v>
      </c>
      <c r="I1" s="76" t="s">
        <v>870</v>
      </c>
      <c r="J1" s="76" t="s">
        <v>871</v>
      </c>
      <c r="K1" s="76" t="s">
        <v>872</v>
      </c>
      <c r="L1" s="76" t="s">
        <v>873</v>
      </c>
      <c r="M1" s="76" t="s">
        <v>874</v>
      </c>
      <c r="N1" s="76" t="s">
        <v>875</v>
      </c>
      <c r="O1" s="76" t="s">
        <v>22</v>
      </c>
    </row>
    <row r="2" spans="2:15" x14ac:dyDescent="0.25">
      <c r="B2" s="1" t="s">
        <v>876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77"/>
    </row>
    <row r="3" spans="2:15" x14ac:dyDescent="0.25">
      <c r="B3" s="2">
        <v>2016</v>
      </c>
      <c r="C3" s="4">
        <v>304313.09658154618</v>
      </c>
      <c r="D3" s="4">
        <v>256102.09712224858</v>
      </c>
      <c r="E3" s="4">
        <v>196531.73608829273</v>
      </c>
      <c r="F3" s="4">
        <v>133218.44630818267</v>
      </c>
      <c r="G3" s="4">
        <v>95779.352273165743</v>
      </c>
      <c r="H3" s="4">
        <v>123303.86352555126</v>
      </c>
      <c r="I3" s="4">
        <v>244810.19316421464</v>
      </c>
      <c r="J3" s="4">
        <v>308320.39277705958</v>
      </c>
      <c r="K3" s="4">
        <v>295866.07805833564</v>
      </c>
      <c r="L3" s="4">
        <v>242872.20821644357</v>
      </c>
      <c r="M3" s="4">
        <v>213313.6815565796</v>
      </c>
      <c r="N3" s="4">
        <v>242596.22874584605</v>
      </c>
      <c r="O3" s="4">
        <f t="shared" ref="O3:O7" si="0">SUM(C3:N3)</f>
        <v>2657027.3744174661</v>
      </c>
    </row>
    <row r="4" spans="2:15" x14ac:dyDescent="0.25">
      <c r="B4" s="2">
        <v>2017</v>
      </c>
      <c r="C4" s="4">
        <v>299576.76362469071</v>
      </c>
      <c r="D4" s="4">
        <v>191437.89636898664</v>
      </c>
      <c r="E4" s="4">
        <v>113719.76134828606</v>
      </c>
      <c r="F4" s="4">
        <v>104882.16069139868</v>
      </c>
      <c r="G4" s="4">
        <v>69275.521848833247</v>
      </c>
      <c r="H4" s="4">
        <v>73038.283428428011</v>
      </c>
      <c r="I4" s="4">
        <v>296949.62336521345</v>
      </c>
      <c r="J4" s="4">
        <v>326786.93633183971</v>
      </c>
      <c r="K4" s="4">
        <v>273461.31153183349</v>
      </c>
      <c r="L4" s="4">
        <v>259930.81421168527</v>
      </c>
      <c r="M4" s="4">
        <v>285129.74205326225</v>
      </c>
      <c r="N4" s="4">
        <v>310251.21844133281</v>
      </c>
      <c r="O4" s="4">
        <f t="shared" si="0"/>
        <v>2604440.0332457903</v>
      </c>
    </row>
    <row r="5" spans="2:15" x14ac:dyDescent="0.25">
      <c r="B5" s="2">
        <v>2018</v>
      </c>
      <c r="C5" s="4">
        <v>294721.62342725025</v>
      </c>
      <c r="D5" s="4">
        <v>193088.06046010175</v>
      </c>
      <c r="E5" s="4">
        <v>290896.42190075916</v>
      </c>
      <c r="F5" s="4">
        <v>206516.07042316714</v>
      </c>
      <c r="G5" s="4">
        <v>106762.00063372013</v>
      </c>
      <c r="H5" s="4">
        <v>126908.05489212327</v>
      </c>
      <c r="I5" s="4">
        <v>197815.68940956876</v>
      </c>
      <c r="J5" s="4">
        <v>243555.28261168656</v>
      </c>
      <c r="K5" s="4">
        <v>262266.40077436017</v>
      </c>
      <c r="L5" s="4">
        <v>242872.61245748415</v>
      </c>
      <c r="M5" s="4">
        <v>292373.36818872771</v>
      </c>
      <c r="N5" s="4">
        <v>221283.10434029528</v>
      </c>
      <c r="O5" s="4">
        <f t="shared" si="0"/>
        <v>2679058.6895192442</v>
      </c>
    </row>
    <row r="6" spans="2:15" x14ac:dyDescent="0.25">
      <c r="B6" s="2">
        <v>2019</v>
      </c>
      <c r="C6" s="4">
        <v>281587.47088707378</v>
      </c>
      <c r="D6" s="4">
        <v>265971.66878042131</v>
      </c>
      <c r="E6" s="4">
        <v>318261.1390039986</v>
      </c>
      <c r="F6" s="4">
        <v>207345.91913962306</v>
      </c>
      <c r="G6" s="4">
        <v>98778.482648768651</v>
      </c>
      <c r="H6" s="4">
        <v>138057.96465383953</v>
      </c>
      <c r="I6" s="4">
        <v>269173.64094774937</v>
      </c>
      <c r="J6" s="4">
        <v>329442.69723968866</v>
      </c>
      <c r="K6" s="4">
        <v>297865.78169582941</v>
      </c>
      <c r="L6" s="4">
        <v>263829.86987985682</v>
      </c>
      <c r="M6" s="4">
        <v>304659.26771598397</v>
      </c>
      <c r="N6" s="4">
        <v>279189.79209864559</v>
      </c>
      <c r="O6" s="4">
        <f t="shared" si="0"/>
        <v>3054163.6946914787</v>
      </c>
    </row>
    <row r="7" spans="2:15" x14ac:dyDescent="0.25">
      <c r="B7" s="2">
        <v>2020</v>
      </c>
      <c r="C7" s="4">
        <v>297566.44858035789</v>
      </c>
      <c r="D7" s="4">
        <v>235206.09584972315</v>
      </c>
      <c r="E7" s="4">
        <v>300932.61670560658</v>
      </c>
      <c r="F7" s="4">
        <v>267657.47584775143</v>
      </c>
      <c r="G7" s="4">
        <v>54703.587186276702</v>
      </c>
      <c r="H7" s="4">
        <v>49274.881921792236</v>
      </c>
      <c r="I7" s="4">
        <v>180049.95189882003</v>
      </c>
      <c r="J7" s="4">
        <v>280842.36127984151</v>
      </c>
      <c r="K7" s="4">
        <v>235947.11760915117</v>
      </c>
      <c r="L7" s="4">
        <v>222520.89424979585</v>
      </c>
      <c r="M7" s="4">
        <v>214020.43666843409</v>
      </c>
      <c r="N7" s="4">
        <v>284083.38449154189</v>
      </c>
      <c r="O7" s="4">
        <f t="shared" si="0"/>
        <v>2622805.2522890926</v>
      </c>
    </row>
    <row r="8" spans="2:15" x14ac:dyDescent="0.2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x14ac:dyDescent="0.25">
      <c r="B9" s="1" t="s">
        <v>877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5" x14ac:dyDescent="0.25">
      <c r="B10" s="2">
        <v>2016</v>
      </c>
      <c r="C10" s="4">
        <v>285345.06796845823</v>
      </c>
      <c r="D10" s="4">
        <v>222328.03812484405</v>
      </c>
      <c r="E10" s="4">
        <v>175711.97397736061</v>
      </c>
      <c r="F10" s="4">
        <v>112888.05857209602</v>
      </c>
      <c r="G10" s="4">
        <v>72014.01805664759</v>
      </c>
      <c r="H10" s="4">
        <v>116320.34807269853</v>
      </c>
      <c r="I10" s="4">
        <v>244050.08118524222</v>
      </c>
      <c r="J10" s="4">
        <v>303038.17161281465</v>
      </c>
      <c r="K10" s="4">
        <v>253763.71539778737</v>
      </c>
      <c r="L10" s="4">
        <v>211947.9537925621</v>
      </c>
      <c r="M10" s="4">
        <v>180165.23167987837</v>
      </c>
      <c r="N10" s="4">
        <v>251245.9507362571</v>
      </c>
      <c r="O10" s="4">
        <f t="shared" ref="O10:O14" si="1">SUM(C10:N10)</f>
        <v>2428818.6091766469</v>
      </c>
    </row>
    <row r="11" spans="2:15" x14ac:dyDescent="0.25">
      <c r="B11" s="2">
        <v>2017</v>
      </c>
      <c r="C11" s="4">
        <v>300760.16656991426</v>
      </c>
      <c r="D11" s="4">
        <v>216090.1866117703</v>
      </c>
      <c r="E11" s="4">
        <v>123692.95138717539</v>
      </c>
      <c r="F11" s="4">
        <v>88523.826665280008</v>
      </c>
      <c r="G11" s="4">
        <v>59033.534736733556</v>
      </c>
      <c r="H11" s="4">
        <v>68043.975600202248</v>
      </c>
      <c r="I11" s="4">
        <v>257750.02013055843</v>
      </c>
      <c r="J11" s="4">
        <v>316829.96504119184</v>
      </c>
      <c r="K11" s="4">
        <v>246872.26541268246</v>
      </c>
      <c r="L11" s="4">
        <v>245144.07001439869</v>
      </c>
      <c r="M11" s="4">
        <v>260232.13532530869</v>
      </c>
      <c r="N11" s="4">
        <v>277631.60640064866</v>
      </c>
      <c r="O11" s="4">
        <f t="shared" si="1"/>
        <v>2460604.7038958645</v>
      </c>
    </row>
    <row r="12" spans="2:15" x14ac:dyDescent="0.25">
      <c r="B12" s="2">
        <v>2018</v>
      </c>
      <c r="C12" s="4">
        <v>259012.64037482848</v>
      </c>
      <c r="D12" s="4">
        <v>191178.16399316545</v>
      </c>
      <c r="E12" s="4">
        <v>222926.39338247717</v>
      </c>
      <c r="F12" s="4">
        <v>146764.60980906626</v>
      </c>
      <c r="G12" s="4">
        <v>83267.345175676164</v>
      </c>
      <c r="H12" s="4">
        <v>96586.531171292692</v>
      </c>
      <c r="I12" s="4">
        <v>173380.31053812828</v>
      </c>
      <c r="J12" s="4">
        <v>249471.50758430723</v>
      </c>
      <c r="K12" s="4">
        <v>244002.44061745808</v>
      </c>
      <c r="L12" s="4">
        <v>257602.14541940953</v>
      </c>
      <c r="M12" s="4">
        <v>253976.16010578713</v>
      </c>
      <c r="N12" s="4">
        <v>243168.59014014274</v>
      </c>
      <c r="O12" s="4">
        <f t="shared" si="1"/>
        <v>2421336.8383117393</v>
      </c>
    </row>
    <row r="13" spans="2:15" x14ac:dyDescent="0.25">
      <c r="B13" s="2">
        <v>2019</v>
      </c>
      <c r="C13" s="4">
        <v>259241.12080521963</v>
      </c>
      <c r="D13" s="4">
        <v>267361.23908909544</v>
      </c>
      <c r="E13" s="4">
        <v>284278.75772630022</v>
      </c>
      <c r="F13" s="4">
        <v>154587.72427929303</v>
      </c>
      <c r="G13" s="4">
        <v>72253.883520308707</v>
      </c>
      <c r="H13" s="4">
        <v>110122.26760702228</v>
      </c>
      <c r="I13" s="4">
        <v>227827.25435319784</v>
      </c>
      <c r="J13" s="4">
        <v>294700.08804654883</v>
      </c>
      <c r="K13" s="4">
        <v>239685.07962312104</v>
      </c>
      <c r="L13" s="4">
        <v>230209.59120749208</v>
      </c>
      <c r="M13" s="4">
        <v>263143.76043357531</v>
      </c>
      <c r="N13" s="4">
        <v>254955.34273139064</v>
      </c>
      <c r="O13" s="4">
        <f t="shared" si="1"/>
        <v>2658366.109422565</v>
      </c>
    </row>
    <row r="14" spans="2:15" x14ac:dyDescent="0.25">
      <c r="B14" s="2">
        <v>2020</v>
      </c>
      <c r="C14" s="4">
        <v>250082.97537325058</v>
      </c>
      <c r="D14" s="4">
        <v>202975.35600799409</v>
      </c>
      <c r="E14" s="4">
        <v>239792.16375507688</v>
      </c>
      <c r="F14" s="4">
        <v>190130.90351187528</v>
      </c>
      <c r="G14" s="4">
        <v>43410.498660685451</v>
      </c>
      <c r="H14" s="4">
        <v>45456.129126862237</v>
      </c>
      <c r="I14" s="4">
        <v>159983.15950470054</v>
      </c>
      <c r="J14" s="4">
        <v>255842.50912644344</v>
      </c>
      <c r="K14" s="4">
        <v>210436.68380175615</v>
      </c>
      <c r="L14" s="4">
        <v>193945.00336784869</v>
      </c>
      <c r="M14" s="4">
        <v>186669.09409637537</v>
      </c>
      <c r="N14" s="4">
        <v>250988.52593889533</v>
      </c>
      <c r="O14" s="4">
        <f t="shared" si="1"/>
        <v>2229713.0022717644</v>
      </c>
    </row>
    <row r="15" spans="2:15" x14ac:dyDescent="0.25"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2:15" x14ac:dyDescent="0.25">
      <c r="B16" s="1" t="s">
        <v>878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x14ac:dyDescent="0.25">
      <c r="B17" s="2">
        <v>2016</v>
      </c>
      <c r="C17" s="4">
        <v>28151.958846043726</v>
      </c>
      <c r="D17" s="4">
        <v>22303.380578894972</v>
      </c>
      <c r="E17" s="4">
        <v>18691.547373787318</v>
      </c>
      <c r="F17" s="4">
        <v>14311.647852955848</v>
      </c>
      <c r="G17" s="4">
        <v>16885.075593617596</v>
      </c>
      <c r="H17" s="4">
        <v>21959.4348201377</v>
      </c>
      <c r="I17" s="4">
        <v>23246.550115676924</v>
      </c>
      <c r="J17" s="4">
        <v>22118.164694837018</v>
      </c>
      <c r="K17" s="4">
        <v>20251.921367817169</v>
      </c>
      <c r="L17" s="4">
        <v>28653.085018639551</v>
      </c>
      <c r="M17" s="4">
        <v>33803.907687056737</v>
      </c>
      <c r="N17" s="4">
        <v>30525.186815792556</v>
      </c>
      <c r="O17" s="4">
        <f>SUM(C17:N17)</f>
        <v>280901.86076525715</v>
      </c>
    </row>
    <row r="18" spans="1:15" x14ac:dyDescent="0.25">
      <c r="B18" s="2">
        <v>2017</v>
      </c>
      <c r="C18" s="4">
        <v>19835.6470406677</v>
      </c>
      <c r="D18" s="4">
        <v>16032.50791495971</v>
      </c>
      <c r="E18" s="4">
        <v>12096.809361289927</v>
      </c>
      <c r="F18" s="4">
        <v>12459.541964528338</v>
      </c>
      <c r="G18" s="4">
        <v>13117.72113274207</v>
      </c>
      <c r="H18" s="4">
        <v>16252.115254935696</v>
      </c>
      <c r="I18" s="4">
        <v>23872.996007469967</v>
      </c>
      <c r="J18" s="4">
        <v>22720.411147083221</v>
      </c>
      <c r="K18" s="4">
        <v>21544.822893003769</v>
      </c>
      <c r="L18" s="4">
        <v>18744.127489652379</v>
      </c>
      <c r="M18" s="4">
        <v>20445.792578912351</v>
      </c>
      <c r="N18" s="4">
        <v>24723.970772255456</v>
      </c>
      <c r="O18" s="4">
        <f t="shared" ref="O18:O21" si="2">SUM(C18:N18)</f>
        <v>221846.46355750054</v>
      </c>
    </row>
    <row r="19" spans="1:15" x14ac:dyDescent="0.25">
      <c r="B19" s="2">
        <v>2018</v>
      </c>
      <c r="C19" s="4">
        <v>25826.431484380963</v>
      </c>
      <c r="D19" s="4">
        <v>17733.009590133264</v>
      </c>
      <c r="E19" s="4">
        <v>18206.135440389651</v>
      </c>
      <c r="F19" s="4">
        <v>13678.798760181668</v>
      </c>
      <c r="G19" s="4">
        <v>16347.570245027429</v>
      </c>
      <c r="H19" s="4">
        <v>19212.049563459717</v>
      </c>
      <c r="I19" s="4">
        <v>21488.124478683694</v>
      </c>
      <c r="J19" s="4">
        <v>21344.29771942351</v>
      </c>
      <c r="K19" s="4">
        <v>19977.672729243397</v>
      </c>
      <c r="L19" s="4">
        <v>16905.221291823549</v>
      </c>
      <c r="M19" s="4">
        <v>17197.204065810252</v>
      </c>
      <c r="N19" s="4">
        <v>20782.044914414462</v>
      </c>
      <c r="O19" s="4">
        <f t="shared" si="2"/>
        <v>228698.56028297156</v>
      </c>
    </row>
    <row r="20" spans="1:15" x14ac:dyDescent="0.25">
      <c r="B20" s="2">
        <v>2019</v>
      </c>
      <c r="C20" s="4">
        <v>19788.542103459429</v>
      </c>
      <c r="D20" s="4">
        <v>11721.189825330828</v>
      </c>
      <c r="E20" s="4">
        <v>10020.005936061816</v>
      </c>
      <c r="F20" s="4">
        <v>8745.9216365210559</v>
      </c>
      <c r="G20" s="4">
        <v>8393.0112450282868</v>
      </c>
      <c r="H20" s="4">
        <v>13435.885281046789</v>
      </c>
      <c r="I20" s="4">
        <v>15035.953368173887</v>
      </c>
      <c r="J20" s="4">
        <v>16963.788954717129</v>
      </c>
      <c r="K20" s="4">
        <v>18402.879970015823</v>
      </c>
      <c r="L20" s="4">
        <v>8503.0960165223769</v>
      </c>
      <c r="M20" s="4">
        <v>14497.997111117904</v>
      </c>
      <c r="N20" s="4">
        <v>15290.637023831197</v>
      </c>
      <c r="O20" s="4">
        <f t="shared" si="2"/>
        <v>160798.90847182652</v>
      </c>
    </row>
    <row r="21" spans="1:15" x14ac:dyDescent="0.25">
      <c r="B21" s="2">
        <v>2020</v>
      </c>
      <c r="C21" s="4">
        <v>16521.078471803801</v>
      </c>
      <c r="D21" s="4">
        <v>13302.96898185924</v>
      </c>
      <c r="E21" s="4">
        <v>10864.478807855947</v>
      </c>
      <c r="F21" s="4">
        <v>20233.685972368927</v>
      </c>
      <c r="G21" s="4">
        <v>19963.212268773426</v>
      </c>
      <c r="H21" s="4">
        <v>17371.621671938439</v>
      </c>
      <c r="I21" s="4">
        <v>12919.104321738198</v>
      </c>
      <c r="J21" s="4">
        <v>4439.5575614453137</v>
      </c>
      <c r="K21" s="4">
        <v>4216.570683694541</v>
      </c>
      <c r="L21" s="4">
        <v>6380.1925766834183</v>
      </c>
      <c r="M21" s="4">
        <v>8946.7954700321134</v>
      </c>
      <c r="N21" s="4">
        <v>9842.1858437655555</v>
      </c>
      <c r="O21" s="4">
        <f t="shared" si="2"/>
        <v>145001.45263195893</v>
      </c>
    </row>
    <row r="22" spans="1:15" x14ac:dyDescent="0.25">
      <c r="B22" s="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x14ac:dyDescent="0.25">
      <c r="B23" s="1" t="s">
        <v>879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x14ac:dyDescent="0.25">
      <c r="B24" s="2">
        <v>2016</v>
      </c>
      <c r="C24" s="4">
        <v>313497.02681450197</v>
      </c>
      <c r="D24" s="4">
        <v>244631.41870373904</v>
      </c>
      <c r="E24" s="4">
        <v>194403.52135114794</v>
      </c>
      <c r="F24" s="4">
        <v>127199.70642505187</v>
      </c>
      <c r="G24" s="4">
        <v>88899.093650265189</v>
      </c>
      <c r="H24" s="4">
        <v>138279.78289283623</v>
      </c>
      <c r="I24" s="4">
        <v>267296.63130091917</v>
      </c>
      <c r="J24" s="4">
        <v>325156.33630765165</v>
      </c>
      <c r="K24" s="4">
        <v>274015.63676560455</v>
      </c>
      <c r="L24" s="4">
        <v>240601.03881120164</v>
      </c>
      <c r="M24" s="4">
        <v>213969.13936693512</v>
      </c>
      <c r="N24" s="4">
        <v>281771.13755204965</v>
      </c>
      <c r="O24" s="4">
        <f t="shared" ref="O24:O28" si="3">SUM(C24:N24)</f>
        <v>2709720.4699419038</v>
      </c>
    </row>
    <row r="25" spans="1:15" x14ac:dyDescent="0.25">
      <c r="B25" s="2">
        <v>2017</v>
      </c>
      <c r="C25" s="4">
        <v>320595.81361058197</v>
      </c>
      <c r="D25" s="4">
        <v>232122.69452673002</v>
      </c>
      <c r="E25" s="4">
        <v>135789.76074846531</v>
      </c>
      <c r="F25" s="4">
        <v>100983.36862980835</v>
      </c>
      <c r="G25" s="4">
        <v>72151.25586947563</v>
      </c>
      <c r="H25" s="4">
        <v>84296.09085513794</v>
      </c>
      <c r="I25" s="4">
        <v>281623.01613802841</v>
      </c>
      <c r="J25" s="4">
        <v>339550.37618827506</v>
      </c>
      <c r="K25" s="4">
        <v>268417.08830568625</v>
      </c>
      <c r="L25" s="4">
        <v>263888.19750405109</v>
      </c>
      <c r="M25" s="4">
        <v>280677.92790422105</v>
      </c>
      <c r="N25" s="4">
        <v>302355.5771729041</v>
      </c>
      <c r="O25" s="4">
        <f t="shared" si="3"/>
        <v>2682451.1674533654</v>
      </c>
    </row>
    <row r="26" spans="1:15" x14ac:dyDescent="0.25">
      <c r="B26" s="2">
        <v>2018</v>
      </c>
      <c r="C26" s="4">
        <v>284839.07185920945</v>
      </c>
      <c r="D26" s="4">
        <v>208911.17358329872</v>
      </c>
      <c r="E26" s="4">
        <v>241132.52882286682</v>
      </c>
      <c r="F26" s="4">
        <v>160443.40856924793</v>
      </c>
      <c r="G26" s="4">
        <v>99614.91542070359</v>
      </c>
      <c r="H26" s="4">
        <v>115798.58073475241</v>
      </c>
      <c r="I26" s="4">
        <v>194868.43501681197</v>
      </c>
      <c r="J26" s="4">
        <v>270815.80530373071</v>
      </c>
      <c r="K26" s="4">
        <v>263980.11334670149</v>
      </c>
      <c r="L26" s="4">
        <v>274507.3667112331</v>
      </c>
      <c r="M26" s="4">
        <v>271173.36417159741</v>
      </c>
      <c r="N26" s="4">
        <v>263950.63505455718</v>
      </c>
      <c r="O26" s="4">
        <f t="shared" si="3"/>
        <v>2650035.3985947105</v>
      </c>
    </row>
    <row r="27" spans="1:15" x14ac:dyDescent="0.25">
      <c r="B27" s="2">
        <v>2019</v>
      </c>
      <c r="C27" s="4">
        <v>279029.66290867905</v>
      </c>
      <c r="D27" s="4">
        <v>279082.42891442624</v>
      </c>
      <c r="E27" s="4">
        <v>294298.76366236201</v>
      </c>
      <c r="F27" s="4">
        <v>163333.64591581409</v>
      </c>
      <c r="G27" s="4">
        <v>80646.894765336998</v>
      </c>
      <c r="H27" s="4">
        <v>123558.15288806907</v>
      </c>
      <c r="I27" s="4">
        <v>242863.20772137173</v>
      </c>
      <c r="J27" s="4">
        <v>311663.87700126594</v>
      </c>
      <c r="K27" s="4">
        <v>258087.95959313685</v>
      </c>
      <c r="L27" s="4">
        <v>238712.68722401446</v>
      </c>
      <c r="M27" s="4">
        <v>277641.75754469319</v>
      </c>
      <c r="N27" s="4">
        <v>270245.97975522187</v>
      </c>
      <c r="O27" s="4">
        <f t="shared" si="3"/>
        <v>2819165.0178943914</v>
      </c>
    </row>
    <row r="28" spans="1:15" x14ac:dyDescent="0.25">
      <c r="B28" s="2">
        <v>2020</v>
      </c>
      <c r="C28" s="4">
        <v>266604.05384505435</v>
      </c>
      <c r="D28" s="4">
        <v>216278.32498985334</v>
      </c>
      <c r="E28" s="4">
        <v>250656.64256293283</v>
      </c>
      <c r="F28" s="4">
        <v>210364.58948424421</v>
      </c>
      <c r="G28" s="4">
        <v>63373.710929458874</v>
      </c>
      <c r="H28" s="4">
        <v>62827.750798800676</v>
      </c>
      <c r="I28" s="4">
        <v>172902.26382643875</v>
      </c>
      <c r="J28" s="4">
        <v>260282.06668788876</v>
      </c>
      <c r="K28" s="4">
        <v>214653.25448545069</v>
      </c>
      <c r="L28" s="4">
        <v>200325.19594453211</v>
      </c>
      <c r="M28" s="4">
        <v>195615.88956640748</v>
      </c>
      <c r="N28" s="4">
        <v>260830.71178266089</v>
      </c>
      <c r="O28" s="4">
        <f t="shared" si="3"/>
        <v>2374714.4549037227</v>
      </c>
    </row>
    <row r="29" spans="1:15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1" t="s">
        <v>224</v>
      </c>
      <c r="B30" s="1" t="s">
        <v>880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>
        <v>0.65629999999999999</v>
      </c>
      <c r="B31" s="2">
        <v>2016</v>
      </c>
      <c r="C31" s="5">
        <f>$A31*C24</f>
        <v>205748.09869835764</v>
      </c>
      <c r="D31" s="5">
        <f t="shared" ref="D31:N31" si="4">$A31*D24</f>
        <v>160551.60009526392</v>
      </c>
      <c r="E31" s="5">
        <f t="shared" si="4"/>
        <v>127587.0310627584</v>
      </c>
      <c r="F31" s="5">
        <f t="shared" si="4"/>
        <v>83481.167326761541</v>
      </c>
      <c r="G31" s="5">
        <f t="shared" si="4"/>
        <v>58344.475162669041</v>
      </c>
      <c r="H31" s="5">
        <f t="shared" si="4"/>
        <v>90753.021512568419</v>
      </c>
      <c r="I31" s="5">
        <f t="shared" si="4"/>
        <v>175426.77912279326</v>
      </c>
      <c r="J31" s="5">
        <f t="shared" si="4"/>
        <v>213400.10351871178</v>
      </c>
      <c r="K31" s="5">
        <f t="shared" si="4"/>
        <v>179836.46240926627</v>
      </c>
      <c r="L31" s="5">
        <f t="shared" si="4"/>
        <v>157906.46177179163</v>
      </c>
      <c r="M31" s="5">
        <f t="shared" si="4"/>
        <v>140427.94616651951</v>
      </c>
      <c r="N31" s="5">
        <f t="shared" si="4"/>
        <v>184926.39757541017</v>
      </c>
      <c r="O31" s="4">
        <f t="shared" ref="O31:O35" si="5">SUM(C31:N31)</f>
        <v>1778389.5444228717</v>
      </c>
    </row>
    <row r="32" spans="1:15" x14ac:dyDescent="0.25">
      <c r="A32" s="2">
        <v>0.6573</v>
      </c>
      <c r="B32" s="2">
        <v>2017</v>
      </c>
      <c r="C32" s="5">
        <f t="shared" ref="C32:N35" si="6">$A32*C25</f>
        <v>210727.62828623553</v>
      </c>
      <c r="D32" s="5">
        <f t="shared" si="6"/>
        <v>152574.24711241963</v>
      </c>
      <c r="E32" s="5">
        <f t="shared" si="6"/>
        <v>89254.609739966254</v>
      </c>
      <c r="F32" s="5">
        <f t="shared" si="6"/>
        <v>66376.368200373021</v>
      </c>
      <c r="G32" s="5">
        <f t="shared" si="6"/>
        <v>47425.02048300633</v>
      </c>
      <c r="H32" s="5">
        <f t="shared" si="6"/>
        <v>55407.820519082168</v>
      </c>
      <c r="I32" s="5">
        <f t="shared" si="6"/>
        <v>185110.80850752606</v>
      </c>
      <c r="J32" s="5">
        <f t="shared" si="6"/>
        <v>223186.46226855318</v>
      </c>
      <c r="K32" s="5">
        <f t="shared" si="6"/>
        <v>176430.55214332757</v>
      </c>
      <c r="L32" s="5">
        <f t="shared" si="6"/>
        <v>173453.71221941279</v>
      </c>
      <c r="M32" s="5">
        <f t="shared" si="6"/>
        <v>184489.60201144448</v>
      </c>
      <c r="N32" s="5">
        <f t="shared" si="6"/>
        <v>198738.32087574987</v>
      </c>
      <c r="O32" s="4">
        <f t="shared" si="5"/>
        <v>1763175.1523670969</v>
      </c>
    </row>
    <row r="33" spans="1:15" x14ac:dyDescent="0.25">
      <c r="A33" s="2">
        <v>0.65349999999999997</v>
      </c>
      <c r="B33" s="2">
        <v>2018</v>
      </c>
      <c r="C33" s="5">
        <f t="shared" si="6"/>
        <v>186142.33345999336</v>
      </c>
      <c r="D33" s="5">
        <f t="shared" si="6"/>
        <v>136523.45193668571</v>
      </c>
      <c r="E33" s="5">
        <f t="shared" si="6"/>
        <v>157580.10758574345</v>
      </c>
      <c r="F33" s="5">
        <f t="shared" si="6"/>
        <v>104849.76750000351</v>
      </c>
      <c r="G33" s="5">
        <f t="shared" si="6"/>
        <v>65098.347227429796</v>
      </c>
      <c r="H33" s="5">
        <f t="shared" si="6"/>
        <v>75674.372510160698</v>
      </c>
      <c r="I33" s="5">
        <f t="shared" si="6"/>
        <v>127346.52228348661</v>
      </c>
      <c r="J33" s="5">
        <f t="shared" si="6"/>
        <v>176978.12876598802</v>
      </c>
      <c r="K33" s="5">
        <f t="shared" si="6"/>
        <v>172511.00407206942</v>
      </c>
      <c r="L33" s="5">
        <f t="shared" si="6"/>
        <v>179390.56414579082</v>
      </c>
      <c r="M33" s="5">
        <f t="shared" si="6"/>
        <v>177211.79348613889</v>
      </c>
      <c r="N33" s="5">
        <f t="shared" si="6"/>
        <v>172491.74000815311</v>
      </c>
      <c r="O33" s="4">
        <f t="shared" si="5"/>
        <v>1731798.1329816431</v>
      </c>
    </row>
    <row r="34" spans="1:15" x14ac:dyDescent="0.25">
      <c r="A34" s="2">
        <v>0.65390000000000004</v>
      </c>
      <c r="B34" s="2">
        <v>2019</v>
      </c>
      <c r="C34" s="5">
        <f t="shared" si="6"/>
        <v>182457.49657598525</v>
      </c>
      <c r="D34" s="5">
        <f t="shared" si="6"/>
        <v>182492.00026714333</v>
      </c>
      <c r="E34" s="5">
        <f t="shared" si="6"/>
        <v>192441.96155881853</v>
      </c>
      <c r="F34" s="5">
        <f t="shared" si="6"/>
        <v>106803.87106435084</v>
      </c>
      <c r="G34" s="5">
        <f t="shared" si="6"/>
        <v>52735.004487053862</v>
      </c>
      <c r="H34" s="5">
        <f t="shared" si="6"/>
        <v>80794.676173508371</v>
      </c>
      <c r="I34" s="5">
        <f t="shared" si="6"/>
        <v>158808.25152900498</v>
      </c>
      <c r="J34" s="5">
        <f t="shared" si="6"/>
        <v>203797.00917112781</v>
      </c>
      <c r="K34" s="5">
        <f t="shared" si="6"/>
        <v>168763.71677795218</v>
      </c>
      <c r="L34" s="5">
        <f t="shared" si="6"/>
        <v>156094.22617578306</v>
      </c>
      <c r="M34" s="5">
        <f t="shared" si="6"/>
        <v>181549.94525847488</v>
      </c>
      <c r="N34" s="5">
        <f t="shared" si="6"/>
        <v>176713.84616193958</v>
      </c>
      <c r="O34" s="4">
        <f t="shared" si="5"/>
        <v>1843452.0052011427</v>
      </c>
    </row>
    <row r="35" spans="1:15" x14ac:dyDescent="0.25">
      <c r="A35" s="70">
        <v>0.65539999999999998</v>
      </c>
      <c r="B35" s="2">
        <v>2020</v>
      </c>
      <c r="C35" s="5">
        <f t="shared" si="6"/>
        <v>174732.29689004863</v>
      </c>
      <c r="D35" s="5">
        <f t="shared" si="6"/>
        <v>141748.81419834986</v>
      </c>
      <c r="E35" s="5">
        <f t="shared" si="6"/>
        <v>164280.36353574618</v>
      </c>
      <c r="F35" s="5">
        <f t="shared" si="6"/>
        <v>137872.95194797366</v>
      </c>
      <c r="G35" s="5">
        <f t="shared" si="6"/>
        <v>41535.130143167342</v>
      </c>
      <c r="H35" s="5">
        <f t="shared" si="6"/>
        <v>41177.307873533959</v>
      </c>
      <c r="I35" s="5">
        <f t="shared" si="6"/>
        <v>113320.14371184795</v>
      </c>
      <c r="J35" s="5">
        <f t="shared" si="6"/>
        <v>170588.86650724229</v>
      </c>
      <c r="K35" s="5">
        <f t="shared" si="6"/>
        <v>140683.74298976437</v>
      </c>
      <c r="L35" s="5">
        <f t="shared" si="6"/>
        <v>131293.13342204635</v>
      </c>
      <c r="M35" s="5">
        <f t="shared" si="6"/>
        <v>128206.65402182346</v>
      </c>
      <c r="N35" s="5">
        <f t="shared" si="6"/>
        <v>170948.44850235595</v>
      </c>
      <c r="O35" s="4">
        <f>SUM(C35:N35)</f>
        <v>1556387.8537439001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F701B-A17C-4A18-B0FC-3590E78ADD1B}">
  <dimension ref="A1:E9"/>
  <sheetViews>
    <sheetView workbookViewId="0">
      <selection activeCell="B4" sqref="B4:E4"/>
    </sheetView>
  </sheetViews>
  <sheetFormatPr defaultRowHeight="15" x14ac:dyDescent="0.25"/>
  <cols>
    <col min="1" max="1" width="24" bestFit="1" customWidth="1"/>
    <col min="2" max="5" width="15.28515625" bestFit="1" customWidth="1"/>
    <col min="6" max="6" width="10" bestFit="1" customWidth="1"/>
  </cols>
  <sheetData>
    <row r="1" spans="1:5" x14ac:dyDescent="0.25">
      <c r="A1" t="s">
        <v>24</v>
      </c>
    </row>
    <row r="2" spans="1:5" x14ac:dyDescent="0.25">
      <c r="A2">
        <v>119</v>
      </c>
    </row>
    <row r="3" spans="1:5" x14ac:dyDescent="0.25">
      <c r="B3" s="6">
        <v>2016</v>
      </c>
      <c r="C3" s="6">
        <v>2017</v>
      </c>
      <c r="D3" s="6">
        <v>2018</v>
      </c>
      <c r="E3" s="6">
        <v>2019</v>
      </c>
    </row>
    <row r="4" spans="1:5" x14ac:dyDescent="0.25">
      <c r="A4" t="s">
        <v>20</v>
      </c>
      <c r="B4" s="7">
        <v>156545206</v>
      </c>
      <c r="C4" s="7">
        <v>184947809</v>
      </c>
      <c r="D4" s="7">
        <v>172890561</v>
      </c>
      <c r="E4" s="7">
        <v>195643549</v>
      </c>
    </row>
    <row r="5" spans="1:5" x14ac:dyDescent="0.25">
      <c r="A5" t="s">
        <v>25</v>
      </c>
      <c r="B5" s="7">
        <v>80379924</v>
      </c>
      <c r="C5" s="7">
        <v>88024691</v>
      </c>
      <c r="D5" s="7">
        <v>89944363</v>
      </c>
      <c r="E5" s="7">
        <v>94427971</v>
      </c>
    </row>
    <row r="6" spans="1:5" x14ac:dyDescent="0.25">
      <c r="A6" t="s">
        <v>26</v>
      </c>
      <c r="B6" s="7">
        <v>-46266366</v>
      </c>
      <c r="C6" s="7">
        <v>-52343641</v>
      </c>
      <c r="D6" s="7">
        <v>-54316659</v>
      </c>
      <c r="E6" s="7">
        <v>-58312848</v>
      </c>
    </row>
    <row r="7" spans="1:5" x14ac:dyDescent="0.25">
      <c r="A7" t="s">
        <v>27</v>
      </c>
      <c r="B7" s="7">
        <v>-1504430</v>
      </c>
      <c r="C7" s="7">
        <v>-1847730</v>
      </c>
      <c r="D7" s="7">
        <v>-1661010</v>
      </c>
      <c r="E7" s="7">
        <v>-1868750</v>
      </c>
    </row>
    <row r="8" spans="1:5" x14ac:dyDescent="0.25">
      <c r="A8" t="s">
        <v>28</v>
      </c>
      <c r="B8" s="7">
        <f>SUM(B4:B7)</f>
        <v>189154334</v>
      </c>
      <c r="C8" s="7">
        <f t="shared" ref="C8:E8" si="0">SUM(C4:C7)</f>
        <v>218781129</v>
      </c>
      <c r="D8" s="7">
        <f t="shared" si="0"/>
        <v>206857255</v>
      </c>
      <c r="E8" s="7">
        <f t="shared" si="0"/>
        <v>229889922</v>
      </c>
    </row>
    <row r="9" spans="1:5" x14ac:dyDescent="0.25">
      <c r="A9" t="s">
        <v>29</v>
      </c>
      <c r="B9" s="7">
        <f>B8/10*$A$2/2204.623</f>
        <v>1021007.4804626459</v>
      </c>
      <c r="C9" s="7">
        <f t="shared" ref="C9:E9" si="1">C8/10*$A$2/2204.623</f>
        <v>1180925.4621311671</v>
      </c>
      <c r="D9" s="7">
        <f t="shared" si="1"/>
        <v>1116563.3917907958</v>
      </c>
      <c r="E9" s="7">
        <f t="shared" si="1"/>
        <v>1240887.9304080559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858A1-F3C4-4C41-B4FA-13A6CA4A86F4}">
  <dimension ref="A1:Z284"/>
  <sheetViews>
    <sheetView workbookViewId="0">
      <selection activeCell="E1" sqref="E1"/>
    </sheetView>
  </sheetViews>
  <sheetFormatPr defaultRowHeight="15" x14ac:dyDescent="0.25"/>
  <cols>
    <col min="2" max="2" width="5.5703125" style="9" bestFit="1" customWidth="1"/>
    <col min="3" max="3" width="15" style="9" bestFit="1" customWidth="1"/>
    <col min="4" max="4" width="37.5703125" style="9" bestFit="1" customWidth="1"/>
    <col min="5" max="5" width="13" style="9" bestFit="1" customWidth="1"/>
    <col min="6" max="6" width="14.28515625" style="9" bestFit="1" customWidth="1"/>
    <col min="10" max="10" width="18" bestFit="1" customWidth="1"/>
    <col min="11" max="11" width="9.7109375" bestFit="1" customWidth="1"/>
    <col min="12" max="12" width="15.28515625" bestFit="1" customWidth="1"/>
    <col min="13" max="13" width="14.28515625" bestFit="1" customWidth="1"/>
    <col min="14" max="14" width="15.28515625" bestFit="1" customWidth="1"/>
    <col min="15" max="15" width="16.85546875" bestFit="1" customWidth="1"/>
    <col min="18" max="18" width="18" bestFit="1" customWidth="1"/>
    <col min="19" max="19" width="11.5703125" bestFit="1" customWidth="1"/>
    <col min="20" max="20" width="10.5703125" bestFit="1" customWidth="1"/>
  </cols>
  <sheetData>
    <row r="1" spans="1:24" x14ac:dyDescent="0.25">
      <c r="A1" t="s">
        <v>191</v>
      </c>
      <c r="B1" s="9" t="s">
        <v>180</v>
      </c>
      <c r="C1" s="10" t="s">
        <v>35</v>
      </c>
      <c r="D1" s="10" t="s">
        <v>36</v>
      </c>
      <c r="E1" s="9" t="s">
        <v>181</v>
      </c>
      <c r="F1" s="9" t="s">
        <v>188</v>
      </c>
      <c r="J1" t="s">
        <v>180</v>
      </c>
      <c r="K1" t="s">
        <v>127</v>
      </c>
      <c r="L1" t="s">
        <v>189</v>
      </c>
      <c r="M1" t="s">
        <v>190</v>
      </c>
      <c r="N1" t="s">
        <v>194</v>
      </c>
      <c r="O1" t="s">
        <v>195</v>
      </c>
      <c r="R1" t="s">
        <v>127</v>
      </c>
      <c r="S1" t="s">
        <v>33</v>
      </c>
      <c r="T1" t="s">
        <v>34</v>
      </c>
      <c r="V1" t="s">
        <v>218</v>
      </c>
      <c r="W1" t="s">
        <v>219</v>
      </c>
      <c r="X1" t="s">
        <v>220</v>
      </c>
    </row>
    <row r="2" spans="1:24" x14ac:dyDescent="0.25">
      <c r="A2" t="s">
        <v>192</v>
      </c>
      <c r="B2" s="9">
        <v>2019</v>
      </c>
      <c r="C2" s="9" t="s">
        <v>38</v>
      </c>
      <c r="D2" s="9" t="s">
        <v>39</v>
      </c>
      <c r="E2" s="9">
        <v>25001762</v>
      </c>
      <c r="F2" s="9">
        <v>2479689983</v>
      </c>
      <c r="J2">
        <v>2015</v>
      </c>
      <c r="K2">
        <v>7.77</v>
      </c>
      <c r="L2" s="7">
        <f>SUMIFS($E$2:$E$284,$B$2:$B$284,$J2,$A$2:$A$284,"AVA")</f>
        <v>1566471</v>
      </c>
      <c r="M2" s="7">
        <f>SUMIFS($E$2:$E$284,$B$2:$B$284,$J2,$A$2:$A$284,"Other")</f>
        <v>21194031</v>
      </c>
      <c r="N2" s="7">
        <f>SUMIFS($F$2:$F$284,$B$2:$B$284,$J2,$A$2:$A$284,"AVA")/2000</f>
        <v>231264.13649999999</v>
      </c>
      <c r="O2" s="7">
        <f>SUMIFS($F$2:$F$284,$B$2:$B$284,$J2,$A$2:$A$284,"Other")/2000</f>
        <v>1332157.5874999999</v>
      </c>
      <c r="R2">
        <f>K2</f>
        <v>7.77</v>
      </c>
      <c r="S2" s="19">
        <f>L2+M2</f>
        <v>22760502</v>
      </c>
      <c r="T2" s="19">
        <f>N2+O2</f>
        <v>1563421.7239999999</v>
      </c>
      <c r="V2">
        <f>L2/S2</f>
        <v>6.8824097113499516E-2</v>
      </c>
      <c r="W2">
        <f>N2/T2</f>
        <v>0.14792178780035936</v>
      </c>
      <c r="X2" s="18">
        <f>K9/K2</f>
        <v>0.11249899582198412</v>
      </c>
    </row>
    <row r="3" spans="1:24" x14ac:dyDescent="0.25">
      <c r="A3" t="s">
        <v>193</v>
      </c>
      <c r="B3" s="9">
        <v>2019</v>
      </c>
      <c r="C3" s="9" t="s">
        <v>42</v>
      </c>
      <c r="D3" s="9" t="s">
        <v>43</v>
      </c>
      <c r="E3" s="9">
        <v>1944393</v>
      </c>
      <c r="F3" s="9">
        <v>460515280</v>
      </c>
      <c r="J3">
        <v>2016</v>
      </c>
      <c r="K3">
        <v>8.6300000000000008</v>
      </c>
      <c r="L3" s="7">
        <f t="shared" ref="L3:L6" si="0">SUMIFS($E$2:$E$284,$B$2:$B$284,$J3,$A$2:$A$284,"AVA")</f>
        <v>1632513</v>
      </c>
      <c r="M3" s="7">
        <f t="shared" ref="M3:M6" si="1">SUMIFS($E$2:$E$284,$B$2:$B$284,$J3,$A$2:$A$284,"Other")</f>
        <v>22926681</v>
      </c>
      <c r="N3" s="7">
        <f t="shared" ref="N3:N6" si="2">SUMIFS($F$2:$F$284,$B$2:$B$284,$J3,$A$2:$A$284,"AVA")/2000</f>
        <v>228124.429</v>
      </c>
      <c r="O3" s="7">
        <f t="shared" ref="O3:O6" si="3">SUMIFS($F$2:$F$284,$B$2:$B$284,$J3,$A$2:$A$284,"Other")/2000</f>
        <v>1453440.7394999999</v>
      </c>
      <c r="R3">
        <f t="shared" ref="R3:R5" si="4">K3</f>
        <v>8.6300000000000008</v>
      </c>
      <c r="S3" s="19">
        <f t="shared" ref="S3:S5" si="5">L3+M3</f>
        <v>24559194</v>
      </c>
      <c r="T3" s="19">
        <f t="shared" ref="T3:T5" si="6">N3+O3</f>
        <v>1681565.1684999999</v>
      </c>
      <c r="V3">
        <f t="shared" ref="V3:V5" si="7">L3/S3</f>
        <v>6.6472580492666009E-2</v>
      </c>
      <c r="W3">
        <f t="shared" ref="W3:W5" si="8">N3/T3</f>
        <v>0.13566196141151815</v>
      </c>
      <c r="X3" s="18">
        <f t="shared" ref="X3:X5" si="9">K10/K3</f>
        <v>0.10154064126532346</v>
      </c>
    </row>
    <row r="4" spans="1:24" x14ac:dyDescent="0.25">
      <c r="A4" t="s">
        <v>192</v>
      </c>
      <c r="B4" s="9">
        <v>2019</v>
      </c>
      <c r="C4" s="9" t="s">
        <v>47</v>
      </c>
      <c r="D4" s="9" t="s">
        <v>48</v>
      </c>
      <c r="E4" s="9">
        <v>438015</v>
      </c>
      <c r="F4" s="9">
        <v>0</v>
      </c>
      <c r="J4">
        <v>2017</v>
      </c>
      <c r="K4">
        <v>9.2899999999999991</v>
      </c>
      <c r="L4" s="7">
        <f t="shared" si="0"/>
        <v>1757841</v>
      </c>
      <c r="M4" s="7">
        <f t="shared" si="1"/>
        <v>23637538</v>
      </c>
      <c r="N4" s="7">
        <f t="shared" si="2"/>
        <v>235056.65549999999</v>
      </c>
      <c r="O4" s="7">
        <f t="shared" si="3"/>
        <v>1647618.0220000001</v>
      </c>
      <c r="R4">
        <f t="shared" si="4"/>
        <v>9.2899999999999991</v>
      </c>
      <c r="S4" s="19">
        <f t="shared" si="5"/>
        <v>25395379</v>
      </c>
      <c r="T4" s="19">
        <f t="shared" si="6"/>
        <v>1882674.6775000002</v>
      </c>
      <c r="V4">
        <f t="shared" si="7"/>
        <v>6.9218931522935734E-2</v>
      </c>
      <c r="W4">
        <f t="shared" si="8"/>
        <v>0.1248525081413063</v>
      </c>
      <c r="X4" s="18">
        <f t="shared" si="9"/>
        <v>9.8504399723639155E-2</v>
      </c>
    </row>
    <row r="5" spans="1:24" x14ac:dyDescent="0.25">
      <c r="A5" t="s">
        <v>192</v>
      </c>
      <c r="B5" s="9">
        <v>2019</v>
      </c>
      <c r="C5" s="9" t="s">
        <v>49</v>
      </c>
      <c r="D5" s="9" t="s">
        <v>50</v>
      </c>
      <c r="E5" s="9">
        <v>389778</v>
      </c>
      <c r="F5" s="9">
        <v>281586000</v>
      </c>
      <c r="J5">
        <v>2018</v>
      </c>
      <c r="K5">
        <v>9.4</v>
      </c>
      <c r="L5" s="7">
        <f t="shared" si="0"/>
        <v>1939558</v>
      </c>
      <c r="M5" s="7">
        <f t="shared" si="1"/>
        <v>25054865</v>
      </c>
      <c r="N5" s="7">
        <f t="shared" si="2"/>
        <v>229860.9515</v>
      </c>
      <c r="O5" s="7">
        <f t="shared" si="3"/>
        <v>1721229.9145</v>
      </c>
      <c r="R5">
        <f t="shared" si="4"/>
        <v>9.4</v>
      </c>
      <c r="S5" s="19">
        <f t="shared" si="5"/>
        <v>26994423</v>
      </c>
      <c r="T5" s="19">
        <f t="shared" si="6"/>
        <v>1951090.8659999999</v>
      </c>
      <c r="V5">
        <f t="shared" si="7"/>
        <v>7.1850322564775693E-2</v>
      </c>
      <c r="W5">
        <f t="shared" si="8"/>
        <v>0.11781150509470942</v>
      </c>
      <c r="X5" s="18">
        <f t="shared" si="9"/>
        <v>9.8974774674563643E-2</v>
      </c>
    </row>
    <row r="6" spans="1:24" x14ac:dyDescent="0.25">
      <c r="A6" t="s">
        <v>192</v>
      </c>
      <c r="B6" s="9">
        <v>2019</v>
      </c>
      <c r="C6" s="9" t="s">
        <v>51</v>
      </c>
      <c r="D6" s="9" t="s">
        <v>52</v>
      </c>
      <c r="E6" s="9">
        <v>335616</v>
      </c>
      <c r="F6" s="9">
        <v>0</v>
      </c>
      <c r="J6">
        <v>2019</v>
      </c>
      <c r="K6" s="18">
        <f>S5*S26+T5*S27</f>
        <v>9.5912501034123672</v>
      </c>
      <c r="L6" s="7">
        <f t="shared" si="0"/>
        <v>2015159</v>
      </c>
      <c r="M6" s="7">
        <f t="shared" si="1"/>
        <v>26441868</v>
      </c>
      <c r="N6" s="7">
        <f t="shared" si="2"/>
        <v>230257.64</v>
      </c>
      <c r="O6" s="7">
        <f t="shared" si="3"/>
        <v>1757672.2250000001</v>
      </c>
    </row>
    <row r="7" spans="1:24" x14ac:dyDescent="0.25">
      <c r="A7" t="s">
        <v>193</v>
      </c>
      <c r="B7" s="9">
        <v>2019</v>
      </c>
      <c r="C7" s="9" t="s">
        <v>54</v>
      </c>
      <c r="D7" s="9" t="s">
        <v>55</v>
      </c>
      <c r="E7" s="9">
        <v>70560</v>
      </c>
      <c r="F7" s="9">
        <v>0</v>
      </c>
    </row>
    <row r="8" spans="1:24" x14ac:dyDescent="0.25">
      <c r="A8" t="s">
        <v>192</v>
      </c>
      <c r="B8" s="9">
        <v>2019</v>
      </c>
      <c r="C8" s="9" t="s">
        <v>56</v>
      </c>
      <c r="D8" s="9" t="s">
        <v>128</v>
      </c>
      <c r="E8" s="9">
        <v>69397</v>
      </c>
      <c r="F8" s="9">
        <v>0</v>
      </c>
    </row>
    <row r="9" spans="1:24" x14ac:dyDescent="0.25">
      <c r="A9" t="s">
        <v>192</v>
      </c>
      <c r="B9" s="9">
        <v>2019</v>
      </c>
      <c r="C9" s="9" t="s">
        <v>57</v>
      </c>
      <c r="D9" s="9" t="s">
        <v>58</v>
      </c>
      <c r="E9" s="9">
        <v>64619</v>
      </c>
      <c r="F9" s="9">
        <v>0</v>
      </c>
      <c r="J9">
        <v>2015</v>
      </c>
      <c r="K9" s="18">
        <f>L2*$S$26+N2*$S$27</f>
        <v>0.8741171975368166</v>
      </c>
      <c r="R9" t="s">
        <v>196</v>
      </c>
    </row>
    <row r="10" spans="1:24" ht="15.75" thickBot="1" x14ac:dyDescent="0.3">
      <c r="A10" t="s">
        <v>192</v>
      </c>
      <c r="B10" s="9">
        <v>2019</v>
      </c>
      <c r="C10" s="9" t="s">
        <v>59</v>
      </c>
      <c r="D10" s="9" t="s">
        <v>60</v>
      </c>
      <c r="E10" s="9">
        <v>49220</v>
      </c>
      <c r="F10" s="9">
        <v>0</v>
      </c>
      <c r="J10">
        <v>2016</v>
      </c>
      <c r="K10" s="18">
        <f t="shared" ref="K10:K13" si="10">L3*$S$26+N3*$S$27</f>
        <v>0.87629573411974149</v>
      </c>
    </row>
    <row r="11" spans="1:24" x14ac:dyDescent="0.25">
      <c r="A11" t="s">
        <v>192</v>
      </c>
      <c r="B11" s="9">
        <v>2019</v>
      </c>
      <c r="C11" s="9" t="s">
        <v>38</v>
      </c>
      <c r="D11" s="9" t="s">
        <v>61</v>
      </c>
      <c r="E11" s="9">
        <v>30568</v>
      </c>
      <c r="F11" s="9">
        <v>754068467</v>
      </c>
      <c r="J11">
        <v>2017</v>
      </c>
      <c r="K11" s="18">
        <f t="shared" si="10"/>
        <v>0.91510587343260763</v>
      </c>
      <c r="R11" s="17" t="s">
        <v>197</v>
      </c>
      <c r="S11" s="17"/>
    </row>
    <row r="12" spans="1:24" x14ac:dyDescent="0.25">
      <c r="A12" t="s">
        <v>192</v>
      </c>
      <c r="B12" s="9">
        <v>2019</v>
      </c>
      <c r="C12" s="9" t="s">
        <v>63</v>
      </c>
      <c r="D12" s="9" t="s">
        <v>63</v>
      </c>
      <c r="E12" s="9">
        <v>13577</v>
      </c>
      <c r="F12" s="9">
        <v>0</v>
      </c>
      <c r="J12">
        <v>2018</v>
      </c>
      <c r="K12" s="18">
        <f t="shared" si="10"/>
        <v>0.93036288194089822</v>
      </c>
      <c r="R12" s="14" t="s">
        <v>198</v>
      </c>
      <c r="S12" s="14">
        <v>0.99985484905323063</v>
      </c>
    </row>
    <row r="13" spans="1:24" x14ac:dyDescent="0.25">
      <c r="A13" t="s">
        <v>192</v>
      </c>
      <c r="B13" s="9">
        <v>2019</v>
      </c>
      <c r="C13" s="9" t="s">
        <v>38</v>
      </c>
      <c r="D13" s="9" t="s">
        <v>64</v>
      </c>
      <c r="E13" s="9">
        <v>27333</v>
      </c>
      <c r="F13" s="9">
        <v>0</v>
      </c>
      <c r="J13">
        <v>2019</v>
      </c>
      <c r="K13" s="18">
        <f t="shared" si="10"/>
        <v>0.94359229276628098</v>
      </c>
      <c r="R13" s="14" t="s">
        <v>199</v>
      </c>
      <c r="S13" s="14">
        <v>0.99970971917525853</v>
      </c>
    </row>
    <row r="14" spans="1:24" x14ac:dyDescent="0.25">
      <c r="A14" t="s">
        <v>192</v>
      </c>
      <c r="B14" s="9">
        <v>2019</v>
      </c>
      <c r="C14" s="9" t="s">
        <v>65</v>
      </c>
      <c r="D14" s="9" t="s">
        <v>66</v>
      </c>
      <c r="E14" s="9">
        <v>9205</v>
      </c>
      <c r="F14" s="9">
        <v>0</v>
      </c>
      <c r="R14" s="14" t="s">
        <v>200</v>
      </c>
      <c r="S14" s="14">
        <v>0.49956457876288773</v>
      </c>
    </row>
    <row r="15" spans="1:24" x14ac:dyDescent="0.25">
      <c r="A15" t="s">
        <v>192</v>
      </c>
      <c r="B15" s="9">
        <v>2019</v>
      </c>
      <c r="C15" s="9" t="s">
        <v>79</v>
      </c>
      <c r="D15" s="9" t="s">
        <v>80</v>
      </c>
      <c r="E15" s="9">
        <v>3736</v>
      </c>
      <c r="F15" s="9">
        <v>0</v>
      </c>
      <c r="R15" s="14" t="s">
        <v>201</v>
      </c>
      <c r="S15" s="14">
        <v>0.21195040712509353</v>
      </c>
    </row>
    <row r="16" spans="1:24" ht="15.75" thickBot="1" x14ac:dyDescent="0.3">
      <c r="A16" t="s">
        <v>192</v>
      </c>
      <c r="B16" s="9">
        <v>2019</v>
      </c>
      <c r="C16" s="9" t="s">
        <v>69</v>
      </c>
      <c r="D16" s="9" t="s">
        <v>70</v>
      </c>
      <c r="E16" s="9">
        <v>3254</v>
      </c>
      <c r="F16" s="9">
        <v>0</v>
      </c>
      <c r="R16" s="15" t="s">
        <v>202</v>
      </c>
      <c r="S16" s="15">
        <v>4</v>
      </c>
    </row>
    <row r="17" spans="1:26" x14ac:dyDescent="0.25">
      <c r="A17" t="s">
        <v>192</v>
      </c>
      <c r="B17" s="9">
        <v>2019</v>
      </c>
      <c r="C17" s="9" t="s">
        <v>63</v>
      </c>
      <c r="D17" s="9" t="s">
        <v>63</v>
      </c>
      <c r="E17" s="9">
        <v>1737</v>
      </c>
      <c r="F17" s="9">
        <v>0</v>
      </c>
    </row>
    <row r="18" spans="1:26" ht="15.75" thickBot="1" x14ac:dyDescent="0.3">
      <c r="A18" t="s">
        <v>192</v>
      </c>
      <c r="B18" s="9">
        <v>2019</v>
      </c>
      <c r="C18" s="9" t="s">
        <v>73</v>
      </c>
      <c r="D18" s="9" t="s">
        <v>74</v>
      </c>
      <c r="E18" s="9">
        <v>1724</v>
      </c>
      <c r="F18" s="9">
        <v>0</v>
      </c>
      <c r="R18" t="s">
        <v>203</v>
      </c>
    </row>
    <row r="19" spans="1:26" x14ac:dyDescent="0.25">
      <c r="A19" t="s">
        <v>192</v>
      </c>
      <c r="B19" s="9">
        <v>2019</v>
      </c>
      <c r="C19" s="9" t="s">
        <v>71</v>
      </c>
      <c r="D19" s="9" t="s">
        <v>72</v>
      </c>
      <c r="E19" s="9">
        <v>723</v>
      </c>
      <c r="F19" s="9">
        <v>0</v>
      </c>
      <c r="R19" s="16"/>
      <c r="S19" s="16" t="s">
        <v>207</v>
      </c>
      <c r="T19" s="16" t="s">
        <v>208</v>
      </c>
      <c r="U19" s="16" t="s">
        <v>45</v>
      </c>
      <c r="V19" s="16" t="s">
        <v>209</v>
      </c>
      <c r="W19" s="16" t="s">
        <v>210</v>
      </c>
    </row>
    <row r="20" spans="1:26" x14ac:dyDescent="0.25">
      <c r="A20" t="s">
        <v>192</v>
      </c>
      <c r="B20" s="9">
        <v>2019</v>
      </c>
      <c r="C20" s="9" t="s">
        <v>82</v>
      </c>
      <c r="D20" s="9" t="s">
        <v>83</v>
      </c>
      <c r="E20" s="9">
        <v>636</v>
      </c>
      <c r="F20" s="9">
        <v>0</v>
      </c>
      <c r="R20" s="14" t="s">
        <v>204</v>
      </c>
      <c r="S20" s="14">
        <v>2</v>
      </c>
      <c r="T20" s="14">
        <v>309.42405404983907</v>
      </c>
      <c r="U20" s="14">
        <v>154.71202702491954</v>
      </c>
      <c r="V20" s="14">
        <v>3443.9399159941399</v>
      </c>
      <c r="W20" s="14">
        <v>1.2048297853557228E-2</v>
      </c>
    </row>
    <row r="21" spans="1:26" x14ac:dyDescent="0.25">
      <c r="A21" t="s">
        <v>192</v>
      </c>
      <c r="B21" s="9">
        <v>2019</v>
      </c>
      <c r="C21" s="9" t="s">
        <v>129</v>
      </c>
      <c r="D21" s="9" t="s">
        <v>130</v>
      </c>
      <c r="E21" s="9">
        <v>323</v>
      </c>
      <c r="F21" s="9">
        <v>0</v>
      </c>
      <c r="R21" s="14" t="s">
        <v>205</v>
      </c>
      <c r="S21" s="14">
        <v>2</v>
      </c>
      <c r="T21" s="14">
        <v>8.9845950160985788E-2</v>
      </c>
      <c r="U21" s="14">
        <v>4.4922975080492894E-2</v>
      </c>
      <c r="V21" s="14"/>
      <c r="W21" s="14"/>
    </row>
    <row r="22" spans="1:26" ht="15.75" thickBot="1" x14ac:dyDescent="0.3">
      <c r="A22" t="s">
        <v>192</v>
      </c>
      <c r="B22" s="9">
        <v>2019</v>
      </c>
      <c r="C22" s="9" t="s">
        <v>68</v>
      </c>
      <c r="D22" s="9" t="s">
        <v>68</v>
      </c>
      <c r="E22" s="9">
        <v>153</v>
      </c>
      <c r="F22" s="9">
        <v>0</v>
      </c>
      <c r="R22" s="15" t="s">
        <v>22</v>
      </c>
      <c r="S22" s="15">
        <v>4</v>
      </c>
      <c r="T22" s="15">
        <v>309.51390000000004</v>
      </c>
      <c r="U22" s="15"/>
      <c r="V22" s="15"/>
      <c r="W22" s="15"/>
    </row>
    <row r="23" spans="1:26" ht="15.75" thickBot="1" x14ac:dyDescent="0.3">
      <c r="A23" t="s">
        <v>193</v>
      </c>
      <c r="B23" s="9">
        <v>2019</v>
      </c>
      <c r="C23" s="9" t="s">
        <v>42</v>
      </c>
      <c r="D23" s="9" t="s">
        <v>131</v>
      </c>
      <c r="E23" s="9">
        <v>147</v>
      </c>
      <c r="F23" s="9">
        <v>0</v>
      </c>
    </row>
    <row r="24" spans="1:26" x14ac:dyDescent="0.25">
      <c r="A24" t="s">
        <v>192</v>
      </c>
      <c r="B24" s="9">
        <v>2019</v>
      </c>
      <c r="C24" s="9" t="s">
        <v>88</v>
      </c>
      <c r="D24" s="9" t="s">
        <v>88</v>
      </c>
      <c r="E24" s="9">
        <v>110</v>
      </c>
      <c r="F24" s="9">
        <v>0</v>
      </c>
      <c r="R24" s="16"/>
      <c r="S24" s="16" t="s">
        <v>211</v>
      </c>
      <c r="T24" s="16" t="s">
        <v>201</v>
      </c>
      <c r="U24" s="16" t="s">
        <v>212</v>
      </c>
      <c r="V24" s="16" t="s">
        <v>213</v>
      </c>
      <c r="W24" s="16" t="s">
        <v>214</v>
      </c>
      <c r="X24" s="16" t="s">
        <v>215</v>
      </c>
      <c r="Y24" s="16" t="s">
        <v>216</v>
      </c>
      <c r="Z24" s="16" t="s">
        <v>217</v>
      </c>
    </row>
    <row r="25" spans="1:26" x14ac:dyDescent="0.25">
      <c r="A25" t="s">
        <v>192</v>
      </c>
      <c r="B25" s="9">
        <v>2019</v>
      </c>
      <c r="C25" s="9" t="s">
        <v>97</v>
      </c>
      <c r="D25" s="9" t="s">
        <v>132</v>
      </c>
      <c r="E25" s="9">
        <v>46</v>
      </c>
      <c r="F25" s="9">
        <v>0</v>
      </c>
      <c r="R25" s="14" t="s">
        <v>206</v>
      </c>
      <c r="S25" s="14">
        <v>0</v>
      </c>
      <c r="T25" s="14" t="e">
        <v>#N/A</v>
      </c>
      <c r="U25" s="14" t="e">
        <v>#N/A</v>
      </c>
      <c r="V25" s="14" t="e">
        <v>#N/A</v>
      </c>
      <c r="W25" s="14" t="e">
        <v>#N/A</v>
      </c>
      <c r="X25" s="14" t="e">
        <v>#N/A</v>
      </c>
      <c r="Y25" s="14" t="e">
        <v>#N/A</v>
      </c>
      <c r="Z25" s="14" t="e">
        <v>#N/A</v>
      </c>
    </row>
    <row r="26" spans="1:26" x14ac:dyDescent="0.25">
      <c r="A26" t="s">
        <v>192</v>
      </c>
      <c r="B26" s="9">
        <v>2019</v>
      </c>
      <c r="C26" s="9" t="s">
        <v>79</v>
      </c>
      <c r="D26" s="9" t="s">
        <v>99</v>
      </c>
      <c r="E26" s="9">
        <v>35</v>
      </c>
      <c r="F26" s="9">
        <v>0</v>
      </c>
      <c r="R26" s="14" t="s">
        <v>33</v>
      </c>
      <c r="S26" s="14">
        <v>1.6087485764641844E-7</v>
      </c>
      <c r="T26" s="14">
        <v>1.2683231264314441E-7</v>
      </c>
      <c r="U26" s="14">
        <v>1.268405931373783</v>
      </c>
      <c r="V26" s="14">
        <v>0.33231190676940281</v>
      </c>
      <c r="W26" s="14">
        <v>-3.8484053856804432E-7</v>
      </c>
      <c r="X26" s="14">
        <v>7.0659025386088124E-7</v>
      </c>
      <c r="Y26" s="14">
        <v>-3.8484053856804432E-7</v>
      </c>
      <c r="Z26" s="14">
        <v>7.0659025386088124E-7</v>
      </c>
    </row>
    <row r="27" spans="1:26" ht="15.75" thickBot="1" x14ac:dyDescent="0.3">
      <c r="A27" t="s">
        <v>193</v>
      </c>
      <c r="B27" s="9">
        <v>2019</v>
      </c>
      <c r="C27" s="9" t="s">
        <v>93</v>
      </c>
      <c r="D27" s="9" t="s">
        <v>94</v>
      </c>
      <c r="E27" s="9">
        <v>33</v>
      </c>
      <c r="F27" s="9">
        <v>0</v>
      </c>
      <c r="R27" s="15" t="s">
        <v>34</v>
      </c>
      <c r="S27" s="15">
        <v>2.6900470078056131E-6</v>
      </c>
      <c r="T27" s="15">
        <v>1.7830569337476189E-6</v>
      </c>
      <c r="U27" s="15">
        <v>1.5086714040878593</v>
      </c>
      <c r="V27" s="15">
        <v>0.27042277185680608</v>
      </c>
      <c r="W27" s="15">
        <v>-4.9818277754822878E-6</v>
      </c>
      <c r="X27" s="15">
        <v>1.0361921791093515E-5</v>
      </c>
      <c r="Y27" s="15">
        <v>-4.9818277754822878E-6</v>
      </c>
      <c r="Z27" s="15">
        <v>1.0361921791093515E-5</v>
      </c>
    </row>
    <row r="28" spans="1:26" x14ac:dyDescent="0.25">
      <c r="A28" t="s">
        <v>192</v>
      </c>
      <c r="B28" s="9">
        <v>2019</v>
      </c>
      <c r="C28" s="9" t="s">
        <v>109</v>
      </c>
      <c r="D28" s="9" t="s">
        <v>110</v>
      </c>
      <c r="E28" s="9">
        <v>29</v>
      </c>
      <c r="F28" s="9">
        <v>0</v>
      </c>
    </row>
    <row r="29" spans="1:26" x14ac:dyDescent="0.25">
      <c r="A29" t="s">
        <v>192</v>
      </c>
      <c r="B29" s="9">
        <v>2019</v>
      </c>
      <c r="C29" s="9" t="s">
        <v>75</v>
      </c>
      <c r="D29" s="9" t="s">
        <v>76</v>
      </c>
      <c r="E29" s="9">
        <v>27</v>
      </c>
      <c r="F29" s="9">
        <v>0</v>
      </c>
    </row>
    <row r="30" spans="1:26" x14ac:dyDescent="0.25">
      <c r="A30" t="s">
        <v>192</v>
      </c>
      <c r="B30" s="9">
        <v>2019</v>
      </c>
      <c r="C30" s="9" t="s">
        <v>46</v>
      </c>
      <c r="D30" s="9" t="s">
        <v>85</v>
      </c>
      <c r="E30" s="9">
        <v>26</v>
      </c>
      <c r="F30" s="9">
        <v>0</v>
      </c>
    </row>
    <row r="31" spans="1:26" x14ac:dyDescent="0.25">
      <c r="A31" t="s">
        <v>192</v>
      </c>
      <c r="B31" s="9">
        <v>2019</v>
      </c>
      <c r="C31" s="9" t="s">
        <v>103</v>
      </c>
      <c r="D31" s="9" t="s">
        <v>104</v>
      </c>
      <c r="E31" s="9">
        <v>25</v>
      </c>
      <c r="F31" s="9">
        <v>0</v>
      </c>
    </row>
    <row r="32" spans="1:26" x14ac:dyDescent="0.25">
      <c r="A32" t="s">
        <v>192</v>
      </c>
      <c r="B32" s="9">
        <v>2019</v>
      </c>
      <c r="C32" s="9" t="s">
        <v>68</v>
      </c>
      <c r="D32" s="9" t="s">
        <v>68</v>
      </c>
      <c r="E32" s="9">
        <v>25</v>
      </c>
      <c r="F32" s="9">
        <v>0</v>
      </c>
    </row>
    <row r="33" spans="1:6" x14ac:dyDescent="0.25">
      <c r="A33" t="s">
        <v>193</v>
      </c>
      <c r="B33" s="9">
        <v>2019</v>
      </c>
      <c r="C33" s="9" t="s">
        <v>42</v>
      </c>
      <c r="D33" s="9" t="s">
        <v>133</v>
      </c>
      <c r="E33" s="9">
        <v>24</v>
      </c>
      <c r="F33" s="9">
        <v>0</v>
      </c>
    </row>
    <row r="34" spans="1:6" x14ac:dyDescent="0.25">
      <c r="A34" t="s">
        <v>192</v>
      </c>
      <c r="B34" s="9">
        <v>2019</v>
      </c>
      <c r="C34" s="9" t="s">
        <v>95</v>
      </c>
      <c r="D34" s="9" t="s">
        <v>96</v>
      </c>
      <c r="E34" s="9">
        <v>23</v>
      </c>
      <c r="F34" s="9">
        <v>0</v>
      </c>
    </row>
    <row r="35" spans="1:6" x14ac:dyDescent="0.25">
      <c r="A35" t="s">
        <v>192</v>
      </c>
      <c r="B35" s="9">
        <v>2019</v>
      </c>
      <c r="C35" s="9" t="s">
        <v>106</v>
      </c>
      <c r="D35" s="9" t="s">
        <v>106</v>
      </c>
      <c r="E35" s="9">
        <v>21</v>
      </c>
      <c r="F35" s="9">
        <v>0</v>
      </c>
    </row>
    <row r="36" spans="1:6" x14ac:dyDescent="0.25">
      <c r="A36" t="s">
        <v>192</v>
      </c>
      <c r="B36" s="9">
        <v>2019</v>
      </c>
      <c r="C36" s="9" t="s">
        <v>81</v>
      </c>
      <c r="D36" s="9" t="s">
        <v>81</v>
      </c>
      <c r="E36" s="9">
        <v>19</v>
      </c>
      <c r="F36" s="9">
        <v>0</v>
      </c>
    </row>
    <row r="37" spans="1:6" x14ac:dyDescent="0.25">
      <c r="A37" t="s">
        <v>192</v>
      </c>
      <c r="B37" s="9">
        <v>2019</v>
      </c>
      <c r="C37" s="9" t="s">
        <v>134</v>
      </c>
      <c r="D37" s="9" t="s">
        <v>135</v>
      </c>
      <c r="E37" s="9">
        <v>17</v>
      </c>
      <c r="F37" s="9">
        <v>0</v>
      </c>
    </row>
    <row r="38" spans="1:6" x14ac:dyDescent="0.25">
      <c r="A38" t="s">
        <v>192</v>
      </c>
      <c r="B38" s="9">
        <v>2019</v>
      </c>
      <c r="C38" s="9" t="s">
        <v>115</v>
      </c>
      <c r="D38" s="9" t="s">
        <v>115</v>
      </c>
      <c r="E38" s="9">
        <v>14</v>
      </c>
      <c r="F38" s="9">
        <v>0</v>
      </c>
    </row>
    <row r="39" spans="1:6" x14ac:dyDescent="0.25">
      <c r="A39" t="s">
        <v>192</v>
      </c>
      <c r="B39" s="9">
        <v>2019</v>
      </c>
      <c r="C39" s="9" t="s">
        <v>112</v>
      </c>
      <c r="D39" s="9" t="s">
        <v>113</v>
      </c>
      <c r="E39" s="9">
        <v>14</v>
      </c>
      <c r="F39" s="9">
        <v>0</v>
      </c>
    </row>
    <row r="40" spans="1:6" x14ac:dyDescent="0.25">
      <c r="A40" t="s">
        <v>192</v>
      </c>
      <c r="B40" s="9">
        <v>2019</v>
      </c>
      <c r="C40" s="9" t="s">
        <v>97</v>
      </c>
      <c r="D40" s="9" t="s">
        <v>98</v>
      </c>
      <c r="E40" s="9">
        <v>11</v>
      </c>
      <c r="F40" s="9">
        <v>0</v>
      </c>
    </row>
    <row r="41" spans="1:6" x14ac:dyDescent="0.25">
      <c r="A41" t="s">
        <v>192</v>
      </c>
      <c r="B41" s="9">
        <v>2019</v>
      </c>
      <c r="C41" s="9" t="s">
        <v>117</v>
      </c>
      <c r="D41" s="9" t="s">
        <v>117</v>
      </c>
      <c r="E41" s="9">
        <v>9</v>
      </c>
      <c r="F41" s="9">
        <v>0</v>
      </c>
    </row>
    <row r="42" spans="1:6" x14ac:dyDescent="0.25">
      <c r="A42" t="s">
        <v>192</v>
      </c>
      <c r="B42" s="9">
        <v>2019</v>
      </c>
      <c r="C42" s="9" t="s">
        <v>136</v>
      </c>
      <c r="D42" s="9" t="s">
        <v>137</v>
      </c>
      <c r="E42" s="9">
        <v>5</v>
      </c>
      <c r="F42" s="9">
        <v>0</v>
      </c>
    </row>
    <row r="43" spans="1:6" x14ac:dyDescent="0.25">
      <c r="A43" t="s">
        <v>192</v>
      </c>
      <c r="B43" s="9">
        <v>2019</v>
      </c>
      <c r="C43" s="9" t="s">
        <v>107</v>
      </c>
      <c r="D43" s="9" t="s">
        <v>108</v>
      </c>
      <c r="E43" s="9">
        <v>5</v>
      </c>
      <c r="F43" s="9">
        <v>0</v>
      </c>
    </row>
    <row r="44" spans="1:6" x14ac:dyDescent="0.25">
      <c r="A44" t="s">
        <v>192</v>
      </c>
      <c r="B44" s="9">
        <v>2019</v>
      </c>
      <c r="C44" s="9" t="s">
        <v>100</v>
      </c>
      <c r="D44" s="9" t="s">
        <v>101</v>
      </c>
      <c r="E44" s="9">
        <v>5</v>
      </c>
      <c r="F44" s="9">
        <v>0</v>
      </c>
    </row>
    <row r="45" spans="1:6" x14ac:dyDescent="0.25">
      <c r="A45" t="s">
        <v>192</v>
      </c>
      <c r="B45" s="9">
        <v>2019</v>
      </c>
      <c r="C45" s="9" t="s">
        <v>116</v>
      </c>
      <c r="D45" s="9" t="s">
        <v>138</v>
      </c>
      <c r="E45" s="9">
        <v>4</v>
      </c>
      <c r="F45" s="9">
        <v>0</v>
      </c>
    </row>
    <row r="46" spans="1:6" x14ac:dyDescent="0.25">
      <c r="A46" t="s">
        <v>192</v>
      </c>
      <c r="B46" s="9">
        <v>2019</v>
      </c>
      <c r="C46" s="9" t="s">
        <v>40</v>
      </c>
      <c r="D46" s="9" t="s">
        <v>84</v>
      </c>
      <c r="E46" s="9">
        <v>3</v>
      </c>
      <c r="F46" s="9">
        <v>0</v>
      </c>
    </row>
    <row r="47" spans="1:6" x14ac:dyDescent="0.25">
      <c r="A47" t="s">
        <v>192</v>
      </c>
      <c r="B47" s="9">
        <v>2019</v>
      </c>
      <c r="C47" s="9" t="s">
        <v>139</v>
      </c>
      <c r="D47" s="9" t="s">
        <v>140</v>
      </c>
      <c r="E47" s="9">
        <v>3</v>
      </c>
      <c r="F47" s="9">
        <v>0</v>
      </c>
    </row>
    <row r="48" spans="1:6" x14ac:dyDescent="0.25">
      <c r="A48" t="s">
        <v>192</v>
      </c>
      <c r="B48" s="9">
        <v>2019</v>
      </c>
      <c r="C48" s="9" t="s">
        <v>121</v>
      </c>
      <c r="D48" s="9" t="s">
        <v>122</v>
      </c>
      <c r="E48" s="9">
        <v>3</v>
      </c>
      <c r="F48" s="9">
        <v>0</v>
      </c>
    </row>
    <row r="49" spans="1:6" x14ac:dyDescent="0.25">
      <c r="A49" t="s">
        <v>192</v>
      </c>
      <c r="B49" s="9">
        <v>2019</v>
      </c>
      <c r="C49" s="9" t="s">
        <v>91</v>
      </c>
      <c r="D49" s="9" t="s">
        <v>92</v>
      </c>
      <c r="E49" s="9">
        <v>3</v>
      </c>
      <c r="F49" s="9">
        <v>0</v>
      </c>
    </row>
    <row r="50" spans="1:6" x14ac:dyDescent="0.25">
      <c r="A50" t="s">
        <v>193</v>
      </c>
      <c r="B50" s="9">
        <v>2019</v>
      </c>
      <c r="C50" s="9" t="s">
        <v>111</v>
      </c>
      <c r="D50" s="9" t="s">
        <v>111</v>
      </c>
      <c r="E50" s="9">
        <v>2</v>
      </c>
      <c r="F50" s="9">
        <v>0</v>
      </c>
    </row>
    <row r="51" spans="1:6" x14ac:dyDescent="0.25">
      <c r="A51" t="s">
        <v>192</v>
      </c>
      <c r="B51" s="9">
        <v>2019</v>
      </c>
      <c r="C51" s="9" t="s">
        <v>141</v>
      </c>
      <c r="D51" s="9" t="s">
        <v>142</v>
      </c>
      <c r="E51" s="9">
        <v>2</v>
      </c>
      <c r="F51" s="9">
        <v>0</v>
      </c>
    </row>
    <row r="52" spans="1:6" x14ac:dyDescent="0.25">
      <c r="A52" t="s">
        <v>192</v>
      </c>
      <c r="B52" s="9">
        <v>2019</v>
      </c>
      <c r="C52" s="9" t="s">
        <v>102</v>
      </c>
      <c r="D52" s="9" t="s">
        <v>102</v>
      </c>
      <c r="E52" s="9">
        <v>2</v>
      </c>
      <c r="F52" s="9">
        <v>0</v>
      </c>
    </row>
    <row r="53" spans="1:6" x14ac:dyDescent="0.25">
      <c r="A53" t="s">
        <v>192</v>
      </c>
      <c r="B53" s="9">
        <v>2019</v>
      </c>
      <c r="C53" s="9" t="s">
        <v>67</v>
      </c>
      <c r="D53" s="9" t="s">
        <v>143</v>
      </c>
      <c r="E53" s="9">
        <v>2</v>
      </c>
      <c r="F53" s="9">
        <v>0</v>
      </c>
    </row>
    <row r="54" spans="1:6" x14ac:dyDescent="0.25">
      <c r="A54" t="s">
        <v>192</v>
      </c>
      <c r="B54" s="9">
        <v>2019</v>
      </c>
      <c r="C54" s="9" t="s">
        <v>144</v>
      </c>
      <c r="D54" s="9" t="s">
        <v>144</v>
      </c>
      <c r="E54" s="9">
        <v>2</v>
      </c>
      <c r="F54" s="9">
        <v>0</v>
      </c>
    </row>
    <row r="55" spans="1:6" x14ac:dyDescent="0.25">
      <c r="A55" t="s">
        <v>192</v>
      </c>
      <c r="B55" s="9">
        <v>2019</v>
      </c>
      <c r="C55" s="9" t="s">
        <v>65</v>
      </c>
      <c r="D55" s="9" t="s">
        <v>145</v>
      </c>
      <c r="E55" s="9">
        <v>1</v>
      </c>
      <c r="F55" s="9">
        <v>0</v>
      </c>
    </row>
    <row r="56" spans="1:6" x14ac:dyDescent="0.25">
      <c r="A56" t="s">
        <v>192</v>
      </c>
      <c r="B56" s="9">
        <v>2019</v>
      </c>
      <c r="C56" s="9" t="s">
        <v>146</v>
      </c>
      <c r="D56" s="9" t="s">
        <v>147</v>
      </c>
      <c r="E56" s="9">
        <v>1</v>
      </c>
      <c r="F56" s="9">
        <v>0</v>
      </c>
    </row>
    <row r="57" spans="1:6" x14ac:dyDescent="0.25">
      <c r="A57" t="s">
        <v>192</v>
      </c>
      <c r="B57" s="9">
        <v>2018</v>
      </c>
      <c r="C57" s="9" t="s">
        <v>38</v>
      </c>
      <c r="D57" s="9" t="s">
        <v>39</v>
      </c>
      <c r="E57" s="9">
        <v>24024908</v>
      </c>
      <c r="F57" s="9">
        <v>2465313646</v>
      </c>
    </row>
    <row r="58" spans="1:6" x14ac:dyDescent="0.25">
      <c r="A58" t="s">
        <v>193</v>
      </c>
      <c r="B58" s="9">
        <v>2018</v>
      </c>
      <c r="C58" s="9" t="s">
        <v>42</v>
      </c>
      <c r="D58" s="9" t="s">
        <v>43</v>
      </c>
      <c r="E58" s="9">
        <v>1872781</v>
      </c>
      <c r="F58" s="9">
        <v>459721903</v>
      </c>
    </row>
    <row r="59" spans="1:6" x14ac:dyDescent="0.25">
      <c r="A59" t="s">
        <v>192</v>
      </c>
      <c r="B59" s="9">
        <v>2018</v>
      </c>
      <c r="C59" s="9" t="s">
        <v>47</v>
      </c>
      <c r="D59" s="9" t="s">
        <v>48</v>
      </c>
      <c r="E59" s="9">
        <v>395348</v>
      </c>
      <c r="F59" s="9">
        <v>0</v>
      </c>
    </row>
    <row r="60" spans="1:6" x14ac:dyDescent="0.25">
      <c r="A60" t="s">
        <v>192</v>
      </c>
      <c r="B60" s="9">
        <v>2018</v>
      </c>
      <c r="C60" s="9" t="s">
        <v>51</v>
      </c>
      <c r="D60" s="9" t="s">
        <v>52</v>
      </c>
      <c r="E60" s="9">
        <v>368186</v>
      </c>
      <c r="F60" s="9">
        <v>0</v>
      </c>
    </row>
    <row r="61" spans="1:6" x14ac:dyDescent="0.25">
      <c r="A61" t="s">
        <v>192</v>
      </c>
      <c r="B61" s="9">
        <v>2018</v>
      </c>
      <c r="C61" s="9" t="s">
        <v>56</v>
      </c>
      <c r="D61" s="9" t="s">
        <v>128</v>
      </c>
      <c r="E61" s="9">
        <v>69510</v>
      </c>
      <c r="F61" s="9">
        <v>0</v>
      </c>
    </row>
    <row r="62" spans="1:6" x14ac:dyDescent="0.25">
      <c r="A62" t="s">
        <v>193</v>
      </c>
      <c r="B62" s="9">
        <v>2018</v>
      </c>
      <c r="C62" s="9" t="s">
        <v>54</v>
      </c>
      <c r="D62" s="9" t="s">
        <v>55</v>
      </c>
      <c r="E62" s="9">
        <v>66699</v>
      </c>
      <c r="F62" s="9">
        <v>0</v>
      </c>
    </row>
    <row r="63" spans="1:6" x14ac:dyDescent="0.25">
      <c r="A63" t="s">
        <v>192</v>
      </c>
      <c r="B63" s="9">
        <v>2018</v>
      </c>
      <c r="C63" s="9" t="s">
        <v>57</v>
      </c>
      <c r="D63" s="9" t="s">
        <v>58</v>
      </c>
      <c r="E63" s="9">
        <v>64528</v>
      </c>
      <c r="F63" s="9">
        <v>0</v>
      </c>
    </row>
    <row r="64" spans="1:6" x14ac:dyDescent="0.25">
      <c r="A64" t="s">
        <v>192</v>
      </c>
      <c r="B64" s="9">
        <v>2018</v>
      </c>
      <c r="C64" s="9" t="s">
        <v>59</v>
      </c>
      <c r="D64" s="9" t="s">
        <v>60</v>
      </c>
      <c r="E64" s="9">
        <v>49527</v>
      </c>
      <c r="F64" s="9">
        <v>0</v>
      </c>
    </row>
    <row r="65" spans="1:6" x14ac:dyDescent="0.25">
      <c r="A65" t="s">
        <v>192</v>
      </c>
      <c r="B65" s="9">
        <v>2018</v>
      </c>
      <c r="C65" s="9" t="s">
        <v>38</v>
      </c>
      <c r="D65" s="9" t="s">
        <v>61</v>
      </c>
      <c r="E65" s="9">
        <v>18586</v>
      </c>
      <c r="F65" s="9">
        <v>744964183</v>
      </c>
    </row>
    <row r="66" spans="1:6" x14ac:dyDescent="0.25">
      <c r="A66" t="s">
        <v>192</v>
      </c>
      <c r="B66" s="9">
        <v>2018</v>
      </c>
      <c r="C66" s="9" t="s">
        <v>63</v>
      </c>
      <c r="D66" s="9" t="s">
        <v>63</v>
      </c>
      <c r="E66" s="9">
        <v>13497</v>
      </c>
      <c r="F66" s="9">
        <v>0</v>
      </c>
    </row>
    <row r="67" spans="1:6" x14ac:dyDescent="0.25">
      <c r="A67" t="s">
        <v>192</v>
      </c>
      <c r="B67" s="9">
        <v>2018</v>
      </c>
      <c r="C67" s="9" t="s">
        <v>65</v>
      </c>
      <c r="D67" s="9" t="s">
        <v>66</v>
      </c>
      <c r="E67" s="9">
        <v>10101</v>
      </c>
      <c r="F67" s="9">
        <v>0</v>
      </c>
    </row>
    <row r="68" spans="1:6" x14ac:dyDescent="0.25">
      <c r="A68" t="s">
        <v>192</v>
      </c>
      <c r="B68" s="9">
        <v>2018</v>
      </c>
      <c r="C68" s="9" t="s">
        <v>38</v>
      </c>
      <c r="D68" s="9" t="s">
        <v>64</v>
      </c>
      <c r="E68" s="9">
        <v>25079</v>
      </c>
      <c r="F68" s="9">
        <v>0</v>
      </c>
    </row>
    <row r="69" spans="1:6" x14ac:dyDescent="0.25">
      <c r="A69" t="s">
        <v>192</v>
      </c>
      <c r="B69" s="9">
        <v>2018</v>
      </c>
      <c r="C69" s="9" t="s">
        <v>69</v>
      </c>
      <c r="D69" s="9" t="s">
        <v>70</v>
      </c>
      <c r="E69" s="9">
        <v>3341</v>
      </c>
      <c r="F69" s="9">
        <v>0</v>
      </c>
    </row>
    <row r="70" spans="1:6" x14ac:dyDescent="0.25">
      <c r="A70" t="s">
        <v>192</v>
      </c>
      <c r="B70" s="9">
        <v>2018</v>
      </c>
      <c r="C70" s="9" t="s">
        <v>79</v>
      </c>
      <c r="D70" s="9" t="s">
        <v>80</v>
      </c>
      <c r="E70" s="9">
        <v>3251</v>
      </c>
      <c r="F70" s="9">
        <v>0</v>
      </c>
    </row>
    <row r="71" spans="1:6" x14ac:dyDescent="0.25">
      <c r="A71" t="s">
        <v>192</v>
      </c>
      <c r="B71" s="9">
        <v>2018</v>
      </c>
      <c r="C71" s="9" t="s">
        <v>49</v>
      </c>
      <c r="D71" s="9" t="s">
        <v>50</v>
      </c>
      <c r="E71" s="9">
        <v>3037</v>
      </c>
      <c r="F71" s="9">
        <v>232182000</v>
      </c>
    </row>
    <row r="72" spans="1:6" x14ac:dyDescent="0.25">
      <c r="A72" t="s">
        <v>192</v>
      </c>
      <c r="B72" s="9">
        <v>2018</v>
      </c>
      <c r="C72" s="9" t="s">
        <v>73</v>
      </c>
      <c r="D72" s="9" t="s">
        <v>74</v>
      </c>
      <c r="E72" s="9">
        <v>1733</v>
      </c>
      <c r="F72" s="9">
        <v>0</v>
      </c>
    </row>
    <row r="73" spans="1:6" x14ac:dyDescent="0.25">
      <c r="A73" t="s">
        <v>192</v>
      </c>
      <c r="B73" s="9">
        <v>2018</v>
      </c>
      <c r="C73" s="9" t="s">
        <v>63</v>
      </c>
      <c r="D73" s="9" t="s">
        <v>63</v>
      </c>
      <c r="E73" s="9">
        <v>1723</v>
      </c>
      <c r="F73" s="9">
        <v>0</v>
      </c>
    </row>
    <row r="74" spans="1:6" x14ac:dyDescent="0.25">
      <c r="A74" t="s">
        <v>192</v>
      </c>
      <c r="B74" s="9">
        <v>2018</v>
      </c>
      <c r="C74" s="9" t="s">
        <v>71</v>
      </c>
      <c r="D74" s="9" t="s">
        <v>72</v>
      </c>
      <c r="E74" s="9">
        <v>1082</v>
      </c>
      <c r="F74" s="9">
        <v>0</v>
      </c>
    </row>
    <row r="75" spans="1:6" x14ac:dyDescent="0.25">
      <c r="A75" t="s">
        <v>192</v>
      </c>
      <c r="B75" s="9">
        <v>2018</v>
      </c>
      <c r="C75" s="9" t="s">
        <v>82</v>
      </c>
      <c r="D75" s="9" t="s">
        <v>83</v>
      </c>
      <c r="E75" s="9">
        <v>538</v>
      </c>
      <c r="F75" s="9">
        <v>0</v>
      </c>
    </row>
    <row r="76" spans="1:6" x14ac:dyDescent="0.25">
      <c r="A76" t="s">
        <v>192</v>
      </c>
      <c r="B76" s="9">
        <v>2018</v>
      </c>
      <c r="C76" s="9" t="s">
        <v>68</v>
      </c>
      <c r="D76" s="9" t="s">
        <v>68</v>
      </c>
      <c r="E76" s="9">
        <v>244</v>
      </c>
      <c r="F76" s="9">
        <v>0</v>
      </c>
    </row>
    <row r="77" spans="1:6" x14ac:dyDescent="0.25">
      <c r="A77" t="s">
        <v>192</v>
      </c>
      <c r="B77" s="9">
        <v>2018</v>
      </c>
      <c r="C77" s="9" t="s">
        <v>129</v>
      </c>
      <c r="D77" s="9" t="s">
        <v>130</v>
      </c>
      <c r="E77" s="9">
        <v>135</v>
      </c>
      <c r="F77" s="9">
        <v>0</v>
      </c>
    </row>
    <row r="78" spans="1:6" x14ac:dyDescent="0.25">
      <c r="A78" t="s">
        <v>192</v>
      </c>
      <c r="B78" s="9">
        <v>2018</v>
      </c>
      <c r="C78" s="9" t="s">
        <v>112</v>
      </c>
      <c r="D78" s="9" t="s">
        <v>113</v>
      </c>
      <c r="E78" s="9">
        <v>73</v>
      </c>
      <c r="F78" s="9">
        <v>0</v>
      </c>
    </row>
    <row r="79" spans="1:6" x14ac:dyDescent="0.25">
      <c r="A79" t="s">
        <v>192</v>
      </c>
      <c r="B79" s="9">
        <v>2018</v>
      </c>
      <c r="C79" s="9" t="s">
        <v>79</v>
      </c>
      <c r="D79" s="9" t="s">
        <v>99</v>
      </c>
      <c r="E79" s="9">
        <v>58</v>
      </c>
      <c r="F79" s="9">
        <v>0</v>
      </c>
    </row>
    <row r="80" spans="1:6" x14ac:dyDescent="0.25">
      <c r="A80" t="s">
        <v>192</v>
      </c>
      <c r="B80" s="9">
        <v>2018</v>
      </c>
      <c r="C80" s="9" t="s">
        <v>97</v>
      </c>
      <c r="D80" s="9" t="s">
        <v>132</v>
      </c>
      <c r="E80" s="9">
        <v>47</v>
      </c>
      <c r="F80" s="9">
        <v>0</v>
      </c>
    </row>
    <row r="81" spans="1:6" x14ac:dyDescent="0.25">
      <c r="A81" t="s">
        <v>192</v>
      </c>
      <c r="B81" s="9">
        <v>2018</v>
      </c>
      <c r="C81" s="9" t="s">
        <v>95</v>
      </c>
      <c r="D81" s="9" t="s">
        <v>96</v>
      </c>
      <c r="E81" s="9">
        <v>46</v>
      </c>
      <c r="F81" s="9">
        <v>0</v>
      </c>
    </row>
    <row r="82" spans="1:6" x14ac:dyDescent="0.25">
      <c r="A82" t="s">
        <v>193</v>
      </c>
      <c r="B82" s="9">
        <v>2018</v>
      </c>
      <c r="C82" s="9" t="s">
        <v>42</v>
      </c>
      <c r="D82" s="9" t="s">
        <v>133</v>
      </c>
      <c r="E82" s="9">
        <v>39</v>
      </c>
      <c r="F82" s="9">
        <v>0</v>
      </c>
    </row>
    <row r="83" spans="1:6" x14ac:dyDescent="0.25">
      <c r="A83" t="s">
        <v>192</v>
      </c>
      <c r="B83" s="9">
        <v>2018</v>
      </c>
      <c r="C83" s="9" t="s">
        <v>88</v>
      </c>
      <c r="D83" s="9" t="s">
        <v>88</v>
      </c>
      <c r="E83" s="9">
        <v>37</v>
      </c>
      <c r="F83" s="9">
        <v>0</v>
      </c>
    </row>
    <row r="84" spans="1:6" x14ac:dyDescent="0.25">
      <c r="A84" t="s">
        <v>192</v>
      </c>
      <c r="B84" s="9">
        <v>2018</v>
      </c>
      <c r="C84" s="9" t="s">
        <v>89</v>
      </c>
      <c r="D84" s="9" t="s">
        <v>90</v>
      </c>
      <c r="E84" s="9">
        <v>36</v>
      </c>
      <c r="F84" s="9">
        <v>0</v>
      </c>
    </row>
    <row r="85" spans="1:6" x14ac:dyDescent="0.25">
      <c r="A85" t="s">
        <v>192</v>
      </c>
      <c r="B85" s="9">
        <v>2018</v>
      </c>
      <c r="C85" s="9" t="s">
        <v>81</v>
      </c>
      <c r="D85" s="9" t="s">
        <v>81</v>
      </c>
      <c r="E85" s="9">
        <v>31</v>
      </c>
      <c r="F85" s="9">
        <v>0</v>
      </c>
    </row>
    <row r="86" spans="1:6" x14ac:dyDescent="0.25">
      <c r="A86" t="s">
        <v>192</v>
      </c>
      <c r="B86" s="9">
        <v>2018</v>
      </c>
      <c r="C86" s="9" t="s">
        <v>46</v>
      </c>
      <c r="D86" s="9" t="s">
        <v>85</v>
      </c>
      <c r="E86" s="9">
        <v>30</v>
      </c>
      <c r="F86" s="9">
        <v>0</v>
      </c>
    </row>
    <row r="87" spans="1:6" x14ac:dyDescent="0.25">
      <c r="A87" t="s">
        <v>192</v>
      </c>
      <c r="B87" s="9">
        <v>2018</v>
      </c>
      <c r="C87" s="9" t="s">
        <v>103</v>
      </c>
      <c r="D87" s="9" t="s">
        <v>148</v>
      </c>
      <c r="E87" s="9">
        <v>26</v>
      </c>
      <c r="F87" s="9">
        <v>0</v>
      </c>
    </row>
    <row r="88" spans="1:6" x14ac:dyDescent="0.25">
      <c r="A88" t="s">
        <v>192</v>
      </c>
      <c r="B88" s="9">
        <v>2018</v>
      </c>
      <c r="C88" s="9" t="s">
        <v>109</v>
      </c>
      <c r="D88" s="9" t="s">
        <v>110</v>
      </c>
      <c r="E88" s="9">
        <v>23</v>
      </c>
      <c r="F88" s="9">
        <v>0</v>
      </c>
    </row>
    <row r="89" spans="1:6" x14ac:dyDescent="0.25">
      <c r="A89" t="s">
        <v>193</v>
      </c>
      <c r="B89" s="9">
        <v>2018</v>
      </c>
      <c r="C89" s="9" t="s">
        <v>93</v>
      </c>
      <c r="D89" s="9" t="s">
        <v>94</v>
      </c>
      <c r="E89" s="9">
        <v>17</v>
      </c>
      <c r="F89" s="9">
        <v>0</v>
      </c>
    </row>
    <row r="90" spans="1:6" x14ac:dyDescent="0.25">
      <c r="A90" t="s">
        <v>193</v>
      </c>
      <c r="B90" s="9">
        <v>2018</v>
      </c>
      <c r="C90" s="9" t="s">
        <v>111</v>
      </c>
      <c r="D90" s="9" t="s">
        <v>111</v>
      </c>
      <c r="E90" s="9">
        <v>16</v>
      </c>
      <c r="F90" s="9">
        <v>0</v>
      </c>
    </row>
    <row r="91" spans="1:6" x14ac:dyDescent="0.25">
      <c r="A91" t="s">
        <v>192</v>
      </c>
      <c r="B91" s="9">
        <v>2018</v>
      </c>
      <c r="C91" s="9" t="s">
        <v>141</v>
      </c>
      <c r="D91" s="9" t="s">
        <v>142</v>
      </c>
      <c r="E91" s="9">
        <v>15</v>
      </c>
      <c r="F91" s="9">
        <v>0</v>
      </c>
    </row>
    <row r="92" spans="1:6" x14ac:dyDescent="0.25">
      <c r="A92" t="s">
        <v>192</v>
      </c>
      <c r="B92" s="9">
        <v>2018</v>
      </c>
      <c r="C92" s="9" t="s">
        <v>75</v>
      </c>
      <c r="D92" s="9" t="s">
        <v>76</v>
      </c>
      <c r="E92" s="9">
        <v>13</v>
      </c>
      <c r="F92" s="9">
        <v>0</v>
      </c>
    </row>
    <row r="93" spans="1:6" x14ac:dyDescent="0.25">
      <c r="A93" t="s">
        <v>192</v>
      </c>
      <c r="B93" s="9">
        <v>2018</v>
      </c>
      <c r="C93" s="9" t="s">
        <v>68</v>
      </c>
      <c r="D93" s="9" t="s">
        <v>68</v>
      </c>
      <c r="E93" s="9">
        <v>12</v>
      </c>
      <c r="F93" s="9">
        <v>0</v>
      </c>
    </row>
    <row r="94" spans="1:6" x14ac:dyDescent="0.25">
      <c r="A94" t="s">
        <v>192</v>
      </c>
      <c r="B94" s="9">
        <v>2018</v>
      </c>
      <c r="C94" s="9" t="s">
        <v>149</v>
      </c>
      <c r="D94" s="9" t="s">
        <v>150</v>
      </c>
      <c r="E94" s="9">
        <v>11</v>
      </c>
      <c r="F94" s="9">
        <v>0</v>
      </c>
    </row>
    <row r="95" spans="1:6" x14ac:dyDescent="0.25">
      <c r="A95" t="s">
        <v>192</v>
      </c>
      <c r="B95" s="9">
        <v>2018</v>
      </c>
      <c r="C95" s="9" t="s">
        <v>117</v>
      </c>
      <c r="D95" s="9" t="s">
        <v>117</v>
      </c>
      <c r="E95" s="9">
        <v>10</v>
      </c>
      <c r="F95" s="9">
        <v>0</v>
      </c>
    </row>
    <row r="96" spans="1:6" x14ac:dyDescent="0.25">
      <c r="A96" t="s">
        <v>192</v>
      </c>
      <c r="B96" s="9">
        <v>2018</v>
      </c>
      <c r="C96" s="9" t="s">
        <v>86</v>
      </c>
      <c r="D96" s="9" t="s">
        <v>87</v>
      </c>
      <c r="E96" s="9">
        <v>6</v>
      </c>
      <c r="F96" s="9">
        <v>0</v>
      </c>
    </row>
    <row r="97" spans="1:6" x14ac:dyDescent="0.25">
      <c r="A97" t="s">
        <v>193</v>
      </c>
      <c r="B97" s="9">
        <v>2018</v>
      </c>
      <c r="C97" s="9" t="s">
        <v>151</v>
      </c>
      <c r="D97" s="9" t="s">
        <v>152</v>
      </c>
      <c r="E97" s="9">
        <v>5</v>
      </c>
      <c r="F97" s="9">
        <v>0</v>
      </c>
    </row>
    <row r="98" spans="1:6" x14ac:dyDescent="0.25">
      <c r="A98" t="s">
        <v>192</v>
      </c>
      <c r="B98" s="9">
        <v>2018</v>
      </c>
      <c r="C98" s="9" t="s">
        <v>102</v>
      </c>
      <c r="D98" s="9" t="s">
        <v>102</v>
      </c>
      <c r="E98" s="9">
        <v>5</v>
      </c>
      <c r="F98" s="9">
        <v>0</v>
      </c>
    </row>
    <row r="99" spans="1:6" x14ac:dyDescent="0.25">
      <c r="A99" t="s">
        <v>192</v>
      </c>
      <c r="B99" s="9">
        <v>2018</v>
      </c>
      <c r="C99" s="9" t="s">
        <v>106</v>
      </c>
      <c r="D99" s="9" t="s">
        <v>106</v>
      </c>
      <c r="E99" s="9">
        <v>4</v>
      </c>
      <c r="F99" s="9">
        <v>0</v>
      </c>
    </row>
    <row r="100" spans="1:6" x14ac:dyDescent="0.25">
      <c r="A100" t="s">
        <v>192</v>
      </c>
      <c r="B100" s="9">
        <v>2018</v>
      </c>
      <c r="C100" s="9" t="s">
        <v>40</v>
      </c>
      <c r="D100" s="9" t="s">
        <v>84</v>
      </c>
      <c r="E100" s="9">
        <v>4</v>
      </c>
      <c r="F100" s="9">
        <v>0</v>
      </c>
    </row>
    <row r="101" spans="1:6" x14ac:dyDescent="0.25">
      <c r="A101" t="s">
        <v>192</v>
      </c>
      <c r="B101" s="9">
        <v>2018</v>
      </c>
      <c r="C101" s="9" t="s">
        <v>153</v>
      </c>
      <c r="D101" s="9" t="s">
        <v>154</v>
      </c>
      <c r="E101" s="9">
        <v>4</v>
      </c>
      <c r="F101" s="9">
        <v>0</v>
      </c>
    </row>
    <row r="102" spans="1:6" x14ac:dyDescent="0.25">
      <c r="A102" t="s">
        <v>192</v>
      </c>
      <c r="B102" s="9">
        <v>2018</v>
      </c>
      <c r="C102" s="9" t="s">
        <v>116</v>
      </c>
      <c r="D102" s="9" t="s">
        <v>138</v>
      </c>
      <c r="E102" s="9">
        <v>3</v>
      </c>
      <c r="F102" s="9">
        <v>0</v>
      </c>
    </row>
    <row r="103" spans="1:6" x14ac:dyDescent="0.25">
      <c r="A103" t="s">
        <v>192</v>
      </c>
      <c r="B103" s="9">
        <v>2018</v>
      </c>
      <c r="C103" s="9" t="s">
        <v>118</v>
      </c>
      <c r="D103" s="9" t="s">
        <v>118</v>
      </c>
      <c r="E103" s="9">
        <v>3</v>
      </c>
      <c r="F103" s="9">
        <v>0</v>
      </c>
    </row>
    <row r="104" spans="1:6" x14ac:dyDescent="0.25">
      <c r="A104" t="s">
        <v>192</v>
      </c>
      <c r="B104" s="9">
        <v>2018</v>
      </c>
      <c r="C104" s="9" t="s">
        <v>67</v>
      </c>
      <c r="D104" s="9" t="s">
        <v>143</v>
      </c>
      <c r="E104" s="9">
        <v>3</v>
      </c>
      <c r="F104" s="9">
        <v>0</v>
      </c>
    </row>
    <row r="105" spans="1:6" x14ac:dyDescent="0.25">
      <c r="A105" t="s">
        <v>192</v>
      </c>
      <c r="B105" s="9">
        <v>2018</v>
      </c>
      <c r="C105" s="9" t="s">
        <v>107</v>
      </c>
      <c r="D105" s="9" t="s">
        <v>108</v>
      </c>
      <c r="E105" s="9">
        <v>2</v>
      </c>
      <c r="F105" s="9">
        <v>0</v>
      </c>
    </row>
    <row r="106" spans="1:6" x14ac:dyDescent="0.25">
      <c r="A106" t="s">
        <v>192</v>
      </c>
      <c r="B106" s="9">
        <v>2018</v>
      </c>
      <c r="C106" s="9" t="s">
        <v>119</v>
      </c>
      <c r="D106" s="9" t="s">
        <v>120</v>
      </c>
      <c r="E106" s="9">
        <v>2</v>
      </c>
      <c r="F106" s="9">
        <v>0</v>
      </c>
    </row>
    <row r="107" spans="1:6" x14ac:dyDescent="0.25">
      <c r="A107" t="s">
        <v>192</v>
      </c>
      <c r="B107" s="9">
        <v>2018</v>
      </c>
      <c r="C107" s="9" t="s">
        <v>139</v>
      </c>
      <c r="D107" s="9" t="s">
        <v>140</v>
      </c>
      <c r="E107" s="9">
        <v>2</v>
      </c>
      <c r="F107" s="9">
        <v>0</v>
      </c>
    </row>
    <row r="108" spans="1:6" x14ac:dyDescent="0.25">
      <c r="A108" t="s">
        <v>192</v>
      </c>
      <c r="B108" s="9">
        <v>2018</v>
      </c>
      <c r="C108" s="9" t="s">
        <v>155</v>
      </c>
      <c r="D108" s="9" t="s">
        <v>156</v>
      </c>
      <c r="E108" s="9">
        <v>2</v>
      </c>
      <c r="F108" s="9">
        <v>0</v>
      </c>
    </row>
    <row r="109" spans="1:6" x14ac:dyDescent="0.25">
      <c r="A109" t="s">
        <v>192</v>
      </c>
      <c r="B109" s="9">
        <v>2018</v>
      </c>
      <c r="C109" s="9" t="s">
        <v>157</v>
      </c>
      <c r="D109" s="9" t="s">
        <v>157</v>
      </c>
      <c r="E109" s="9">
        <v>1</v>
      </c>
      <c r="F109" s="9">
        <v>0</v>
      </c>
    </row>
    <row r="110" spans="1:6" x14ac:dyDescent="0.25">
      <c r="A110" t="s">
        <v>192</v>
      </c>
      <c r="B110" s="9">
        <v>2018</v>
      </c>
      <c r="C110" s="9" t="s">
        <v>158</v>
      </c>
      <c r="D110" s="9" t="s">
        <v>159</v>
      </c>
      <c r="E110" s="9">
        <v>1</v>
      </c>
      <c r="F110" s="9">
        <v>0</v>
      </c>
    </row>
    <row r="111" spans="1:6" x14ac:dyDescent="0.25">
      <c r="A111" t="s">
        <v>193</v>
      </c>
      <c r="B111" s="9">
        <v>2018</v>
      </c>
      <c r="C111" s="9" t="s">
        <v>114</v>
      </c>
      <c r="D111" s="9" t="s">
        <v>114</v>
      </c>
      <c r="E111" s="9">
        <v>1</v>
      </c>
      <c r="F111" s="9">
        <v>0</v>
      </c>
    </row>
    <row r="112" spans="1:6" x14ac:dyDescent="0.25">
      <c r="A112" t="s">
        <v>192</v>
      </c>
      <c r="B112" s="9">
        <v>2018</v>
      </c>
      <c r="C112" s="9" t="s">
        <v>160</v>
      </c>
      <c r="D112" s="9" t="s">
        <v>160</v>
      </c>
      <c r="E112" s="9">
        <v>1</v>
      </c>
      <c r="F112" s="9">
        <v>0</v>
      </c>
    </row>
    <row r="113" spans="1:6" x14ac:dyDescent="0.25">
      <c r="A113" t="s">
        <v>192</v>
      </c>
      <c r="B113" s="9">
        <v>2017</v>
      </c>
      <c r="C113" s="9" t="s">
        <v>38</v>
      </c>
      <c r="D113" s="9" t="s">
        <v>39</v>
      </c>
      <c r="E113" s="9">
        <v>22639124</v>
      </c>
      <c r="F113" s="9">
        <v>2315645598</v>
      </c>
    </row>
    <row r="114" spans="1:6" x14ac:dyDescent="0.25">
      <c r="A114" t="s">
        <v>193</v>
      </c>
      <c r="B114" s="9">
        <v>2017</v>
      </c>
      <c r="C114" s="9" t="s">
        <v>42</v>
      </c>
      <c r="D114" s="9" t="s">
        <v>43</v>
      </c>
      <c r="E114" s="9">
        <v>1698433</v>
      </c>
      <c r="F114" s="9">
        <v>470113311</v>
      </c>
    </row>
    <row r="115" spans="1:6" x14ac:dyDescent="0.25">
      <c r="A115" t="s">
        <v>192</v>
      </c>
      <c r="B115" s="9">
        <v>2017</v>
      </c>
      <c r="C115" s="9" t="s">
        <v>47</v>
      </c>
      <c r="D115" s="9" t="s">
        <v>48</v>
      </c>
      <c r="E115" s="9">
        <v>376044</v>
      </c>
      <c r="F115" s="9">
        <v>0</v>
      </c>
    </row>
    <row r="116" spans="1:6" x14ac:dyDescent="0.25">
      <c r="A116" t="s">
        <v>192</v>
      </c>
      <c r="B116" s="9">
        <v>2017</v>
      </c>
      <c r="C116" s="9" t="s">
        <v>51</v>
      </c>
      <c r="D116" s="9" t="s">
        <v>52</v>
      </c>
      <c r="E116" s="9">
        <v>370022</v>
      </c>
      <c r="F116" s="9">
        <v>0</v>
      </c>
    </row>
    <row r="117" spans="1:6" x14ac:dyDescent="0.25">
      <c r="A117" t="s">
        <v>192</v>
      </c>
      <c r="B117" s="9">
        <v>2017</v>
      </c>
      <c r="C117" s="9" t="s">
        <v>56</v>
      </c>
      <c r="D117" s="9" t="s">
        <v>128</v>
      </c>
      <c r="E117" s="9">
        <v>71547</v>
      </c>
      <c r="F117" s="9">
        <v>0</v>
      </c>
    </row>
    <row r="118" spans="1:6" x14ac:dyDescent="0.25">
      <c r="A118" t="s">
        <v>192</v>
      </c>
      <c r="B118" s="9">
        <v>2017</v>
      </c>
      <c r="C118" s="9" t="s">
        <v>57</v>
      </c>
      <c r="D118" s="9" t="s">
        <v>58</v>
      </c>
      <c r="E118" s="9">
        <v>60335</v>
      </c>
      <c r="F118" s="9">
        <v>0</v>
      </c>
    </row>
    <row r="119" spans="1:6" x14ac:dyDescent="0.25">
      <c r="A119" t="s">
        <v>193</v>
      </c>
      <c r="B119" s="9">
        <v>2017</v>
      </c>
      <c r="C119" s="9" t="s">
        <v>54</v>
      </c>
      <c r="D119" s="9" t="s">
        <v>55</v>
      </c>
      <c r="E119" s="9">
        <v>59246</v>
      </c>
      <c r="F119" s="9">
        <v>0</v>
      </c>
    </row>
    <row r="120" spans="1:6" x14ac:dyDescent="0.25">
      <c r="A120" t="s">
        <v>192</v>
      </c>
      <c r="B120" s="9">
        <v>2017</v>
      </c>
      <c r="C120" s="9" t="s">
        <v>59</v>
      </c>
      <c r="D120" s="9" t="s">
        <v>60</v>
      </c>
      <c r="E120" s="9">
        <v>49702</v>
      </c>
      <c r="F120" s="9">
        <v>0</v>
      </c>
    </row>
    <row r="121" spans="1:6" x14ac:dyDescent="0.25">
      <c r="A121" t="s">
        <v>192</v>
      </c>
      <c r="B121" s="9">
        <v>2017</v>
      </c>
      <c r="C121" s="9" t="s">
        <v>38</v>
      </c>
      <c r="D121" s="9" t="s">
        <v>61</v>
      </c>
      <c r="E121" s="9">
        <v>17294</v>
      </c>
      <c r="F121" s="9">
        <v>745346446</v>
      </c>
    </row>
    <row r="122" spans="1:6" x14ac:dyDescent="0.25">
      <c r="A122" t="s">
        <v>192</v>
      </c>
      <c r="B122" s="9">
        <v>2017</v>
      </c>
      <c r="C122" s="9" t="s">
        <v>63</v>
      </c>
      <c r="D122" s="9" t="s">
        <v>63</v>
      </c>
      <c r="E122" s="9">
        <v>10359</v>
      </c>
      <c r="F122" s="9">
        <v>0</v>
      </c>
    </row>
    <row r="123" spans="1:6" x14ac:dyDescent="0.25">
      <c r="A123" t="s">
        <v>192</v>
      </c>
      <c r="B123" s="9">
        <v>2017</v>
      </c>
      <c r="C123" s="9" t="s">
        <v>38</v>
      </c>
      <c r="D123" s="9" t="s">
        <v>64</v>
      </c>
      <c r="E123" s="9">
        <v>23169</v>
      </c>
      <c r="F123" s="9">
        <v>0</v>
      </c>
    </row>
    <row r="124" spans="1:6" x14ac:dyDescent="0.25">
      <c r="A124" t="s">
        <v>192</v>
      </c>
      <c r="B124" s="9">
        <v>2017</v>
      </c>
      <c r="C124" s="9" t="s">
        <v>65</v>
      </c>
      <c r="D124" s="9" t="s">
        <v>66</v>
      </c>
      <c r="E124" s="9">
        <v>7223</v>
      </c>
      <c r="F124" s="9">
        <v>0</v>
      </c>
    </row>
    <row r="125" spans="1:6" x14ac:dyDescent="0.25">
      <c r="A125" t="s">
        <v>192</v>
      </c>
      <c r="B125" s="9">
        <v>2017</v>
      </c>
      <c r="C125" s="9" t="s">
        <v>79</v>
      </c>
      <c r="D125" s="9" t="s">
        <v>80</v>
      </c>
      <c r="E125" s="9">
        <v>4927</v>
      </c>
      <c r="F125" s="9">
        <v>0</v>
      </c>
    </row>
    <row r="126" spans="1:6" x14ac:dyDescent="0.25">
      <c r="A126" t="s">
        <v>192</v>
      </c>
      <c r="B126" s="9">
        <v>2017</v>
      </c>
      <c r="C126" s="9" t="s">
        <v>69</v>
      </c>
      <c r="D126" s="9" t="s">
        <v>70</v>
      </c>
      <c r="E126" s="9">
        <v>3688</v>
      </c>
      <c r="F126" s="9">
        <v>0</v>
      </c>
    </row>
    <row r="127" spans="1:6" x14ac:dyDescent="0.25">
      <c r="A127" t="s">
        <v>192</v>
      </c>
      <c r="B127" s="9">
        <v>2017</v>
      </c>
      <c r="C127" s="9" t="s">
        <v>73</v>
      </c>
      <c r="D127" s="9" t="s">
        <v>74</v>
      </c>
      <c r="E127" s="9">
        <v>1224</v>
      </c>
      <c r="F127" s="9">
        <v>0</v>
      </c>
    </row>
    <row r="128" spans="1:6" x14ac:dyDescent="0.25">
      <c r="A128" t="s">
        <v>192</v>
      </c>
      <c r="B128" s="9">
        <v>2017</v>
      </c>
      <c r="C128" s="9" t="s">
        <v>71</v>
      </c>
      <c r="D128" s="9" t="s">
        <v>72</v>
      </c>
      <c r="E128" s="9">
        <v>815</v>
      </c>
      <c r="F128" s="9">
        <v>0</v>
      </c>
    </row>
    <row r="129" spans="1:6" x14ac:dyDescent="0.25">
      <c r="A129" t="s">
        <v>192</v>
      </c>
      <c r="B129" s="9">
        <v>2017</v>
      </c>
      <c r="C129" s="9" t="s">
        <v>49</v>
      </c>
      <c r="D129" s="9" t="s">
        <v>50</v>
      </c>
      <c r="E129" s="9">
        <v>623</v>
      </c>
      <c r="F129" s="9">
        <v>234244000</v>
      </c>
    </row>
    <row r="130" spans="1:6" x14ac:dyDescent="0.25">
      <c r="A130" t="s">
        <v>192</v>
      </c>
      <c r="B130" s="9">
        <v>2017</v>
      </c>
      <c r="C130" s="9" t="s">
        <v>82</v>
      </c>
      <c r="D130" s="9" t="s">
        <v>83</v>
      </c>
      <c r="E130" s="9">
        <v>584</v>
      </c>
      <c r="F130" s="9">
        <v>0</v>
      </c>
    </row>
    <row r="131" spans="1:6" x14ac:dyDescent="0.25">
      <c r="A131" t="s">
        <v>192</v>
      </c>
      <c r="B131" s="9">
        <v>2017</v>
      </c>
      <c r="C131" s="9" t="s">
        <v>68</v>
      </c>
      <c r="D131" s="9" t="s">
        <v>68</v>
      </c>
      <c r="E131" s="9">
        <v>169</v>
      </c>
      <c r="F131" s="9">
        <v>0</v>
      </c>
    </row>
    <row r="132" spans="1:6" x14ac:dyDescent="0.25">
      <c r="A132" t="s">
        <v>192</v>
      </c>
      <c r="B132" s="9">
        <v>2017</v>
      </c>
      <c r="C132" s="9" t="s">
        <v>95</v>
      </c>
      <c r="D132" s="9" t="s">
        <v>96</v>
      </c>
      <c r="E132" s="9">
        <v>156</v>
      </c>
      <c r="F132" s="9">
        <v>0</v>
      </c>
    </row>
    <row r="133" spans="1:6" x14ac:dyDescent="0.25">
      <c r="A133" t="s">
        <v>192</v>
      </c>
      <c r="B133" s="9">
        <v>2017</v>
      </c>
      <c r="C133" s="9" t="s">
        <v>63</v>
      </c>
      <c r="D133" s="9" t="s">
        <v>63</v>
      </c>
      <c r="E133" s="9">
        <v>146</v>
      </c>
      <c r="F133" s="9">
        <v>0</v>
      </c>
    </row>
    <row r="134" spans="1:6" x14ac:dyDescent="0.25">
      <c r="A134" t="s">
        <v>193</v>
      </c>
      <c r="B134" s="9">
        <v>2017</v>
      </c>
      <c r="C134" s="9" t="s">
        <v>42</v>
      </c>
      <c r="D134" s="9" t="s">
        <v>131</v>
      </c>
      <c r="E134" s="9">
        <v>111</v>
      </c>
      <c r="F134" s="9">
        <v>0</v>
      </c>
    </row>
    <row r="135" spans="1:6" x14ac:dyDescent="0.25">
      <c r="A135" t="s">
        <v>192</v>
      </c>
      <c r="B135" s="9">
        <v>2017</v>
      </c>
      <c r="C135" s="9" t="s">
        <v>88</v>
      </c>
      <c r="D135" s="9" t="s">
        <v>88</v>
      </c>
      <c r="E135" s="9">
        <v>66</v>
      </c>
      <c r="F135" s="9">
        <v>0</v>
      </c>
    </row>
    <row r="136" spans="1:6" x14ac:dyDescent="0.25">
      <c r="A136" t="s">
        <v>192</v>
      </c>
      <c r="B136" s="9">
        <v>2017</v>
      </c>
      <c r="C136" s="9" t="s">
        <v>68</v>
      </c>
      <c r="D136" s="9" t="s">
        <v>68</v>
      </c>
      <c r="E136" s="9">
        <v>65</v>
      </c>
      <c r="F136" s="9">
        <v>0</v>
      </c>
    </row>
    <row r="137" spans="1:6" x14ac:dyDescent="0.25">
      <c r="A137" t="s">
        <v>192</v>
      </c>
      <c r="B137" s="9">
        <v>2017</v>
      </c>
      <c r="C137" s="9" t="s">
        <v>97</v>
      </c>
      <c r="D137" s="9" t="s">
        <v>132</v>
      </c>
      <c r="E137" s="9">
        <v>44</v>
      </c>
      <c r="F137" s="9">
        <v>0</v>
      </c>
    </row>
    <row r="138" spans="1:6" x14ac:dyDescent="0.25">
      <c r="A138" t="s">
        <v>192</v>
      </c>
      <c r="B138" s="9">
        <v>2017</v>
      </c>
      <c r="C138" s="9" t="s">
        <v>100</v>
      </c>
      <c r="D138" s="9" t="s">
        <v>101</v>
      </c>
      <c r="E138" s="9">
        <v>30</v>
      </c>
      <c r="F138" s="9">
        <v>0</v>
      </c>
    </row>
    <row r="139" spans="1:6" x14ac:dyDescent="0.25">
      <c r="A139" t="s">
        <v>192</v>
      </c>
      <c r="B139" s="9">
        <v>2017</v>
      </c>
      <c r="C139" s="9" t="s">
        <v>89</v>
      </c>
      <c r="D139" s="9" t="s">
        <v>90</v>
      </c>
      <c r="E139" s="9">
        <v>25</v>
      </c>
      <c r="F139" s="9">
        <v>0</v>
      </c>
    </row>
    <row r="140" spans="1:6" x14ac:dyDescent="0.25">
      <c r="A140" t="s">
        <v>192</v>
      </c>
      <c r="B140" s="9">
        <v>2017</v>
      </c>
      <c r="C140" s="9" t="s">
        <v>75</v>
      </c>
      <c r="D140" s="9" t="s">
        <v>76</v>
      </c>
      <c r="E140" s="9">
        <v>19</v>
      </c>
      <c r="F140" s="9">
        <v>0</v>
      </c>
    </row>
    <row r="141" spans="1:6" x14ac:dyDescent="0.25">
      <c r="A141" t="s">
        <v>192</v>
      </c>
      <c r="B141" s="9">
        <v>2017</v>
      </c>
      <c r="C141" s="9" t="s">
        <v>79</v>
      </c>
      <c r="D141" s="9" t="s">
        <v>99</v>
      </c>
      <c r="E141" s="9">
        <v>19</v>
      </c>
      <c r="F141" s="9">
        <v>0</v>
      </c>
    </row>
    <row r="142" spans="1:6" x14ac:dyDescent="0.25">
      <c r="A142" t="s">
        <v>193</v>
      </c>
      <c r="B142" s="9">
        <v>2017</v>
      </c>
      <c r="C142" s="9" t="s">
        <v>42</v>
      </c>
      <c r="D142" s="9" t="s">
        <v>133</v>
      </c>
      <c r="E142" s="9">
        <v>18</v>
      </c>
      <c r="F142" s="9">
        <v>0</v>
      </c>
    </row>
    <row r="143" spans="1:6" x14ac:dyDescent="0.25">
      <c r="A143" t="s">
        <v>193</v>
      </c>
      <c r="B143" s="9">
        <v>2017</v>
      </c>
      <c r="C143" s="9" t="s">
        <v>114</v>
      </c>
      <c r="D143" s="9" t="s">
        <v>114</v>
      </c>
      <c r="E143" s="9">
        <v>16</v>
      </c>
      <c r="F143" s="9">
        <v>0</v>
      </c>
    </row>
    <row r="144" spans="1:6" x14ac:dyDescent="0.25">
      <c r="A144" t="s">
        <v>192</v>
      </c>
      <c r="B144" s="9">
        <v>2017</v>
      </c>
      <c r="C144" s="9" t="s">
        <v>109</v>
      </c>
      <c r="D144" s="9" t="s">
        <v>110</v>
      </c>
      <c r="E144" s="9">
        <v>16</v>
      </c>
      <c r="F144" s="9">
        <v>0</v>
      </c>
    </row>
    <row r="145" spans="1:6" x14ac:dyDescent="0.25">
      <c r="A145" t="s">
        <v>192</v>
      </c>
      <c r="B145" s="9">
        <v>2017</v>
      </c>
      <c r="C145" s="9" t="s">
        <v>81</v>
      </c>
      <c r="D145" s="9" t="s">
        <v>81</v>
      </c>
      <c r="E145" s="9">
        <v>14</v>
      </c>
      <c r="F145" s="9">
        <v>0</v>
      </c>
    </row>
    <row r="146" spans="1:6" x14ac:dyDescent="0.25">
      <c r="A146" t="s">
        <v>192</v>
      </c>
      <c r="B146" s="9">
        <v>2017</v>
      </c>
      <c r="C146" s="9" t="s">
        <v>118</v>
      </c>
      <c r="D146" s="9" t="s">
        <v>118</v>
      </c>
      <c r="E146" s="9">
        <v>12</v>
      </c>
      <c r="F146" s="9">
        <v>0</v>
      </c>
    </row>
    <row r="147" spans="1:6" x14ac:dyDescent="0.25">
      <c r="A147" t="s">
        <v>192</v>
      </c>
      <c r="B147" s="9">
        <v>2017</v>
      </c>
      <c r="C147" s="9" t="s">
        <v>129</v>
      </c>
      <c r="D147" s="9" t="s">
        <v>130</v>
      </c>
      <c r="E147" s="9">
        <v>11</v>
      </c>
      <c r="F147" s="9">
        <v>0</v>
      </c>
    </row>
    <row r="148" spans="1:6" x14ac:dyDescent="0.25">
      <c r="A148" t="s">
        <v>192</v>
      </c>
      <c r="B148" s="9">
        <v>2017</v>
      </c>
      <c r="C148" s="9" t="s">
        <v>121</v>
      </c>
      <c r="D148" s="9" t="s">
        <v>122</v>
      </c>
      <c r="E148" s="9">
        <v>11</v>
      </c>
      <c r="F148" s="9">
        <v>0</v>
      </c>
    </row>
    <row r="149" spans="1:6" x14ac:dyDescent="0.25">
      <c r="A149" t="s">
        <v>192</v>
      </c>
      <c r="B149" s="9">
        <v>2017</v>
      </c>
      <c r="C149" s="9" t="s">
        <v>115</v>
      </c>
      <c r="D149" s="9" t="s">
        <v>115</v>
      </c>
      <c r="E149" s="9">
        <v>9</v>
      </c>
      <c r="F149" s="9">
        <v>0</v>
      </c>
    </row>
    <row r="150" spans="1:6" x14ac:dyDescent="0.25">
      <c r="A150" t="s">
        <v>193</v>
      </c>
      <c r="B150" s="9">
        <v>2017</v>
      </c>
      <c r="C150" s="9" t="s">
        <v>93</v>
      </c>
      <c r="D150" s="9" t="s">
        <v>94</v>
      </c>
      <c r="E150" s="9">
        <v>8</v>
      </c>
      <c r="F150" s="9">
        <v>0</v>
      </c>
    </row>
    <row r="151" spans="1:6" x14ac:dyDescent="0.25">
      <c r="A151" t="s">
        <v>193</v>
      </c>
      <c r="B151" s="9">
        <v>2017</v>
      </c>
      <c r="C151" s="9" t="s">
        <v>151</v>
      </c>
      <c r="D151" s="9" t="s">
        <v>161</v>
      </c>
      <c r="E151" s="9">
        <v>6</v>
      </c>
      <c r="F151" s="9">
        <v>0</v>
      </c>
    </row>
    <row r="152" spans="1:6" x14ac:dyDescent="0.25">
      <c r="A152" t="s">
        <v>192</v>
      </c>
      <c r="B152" s="9">
        <v>2017</v>
      </c>
      <c r="C152" s="9" t="s">
        <v>46</v>
      </c>
      <c r="D152" s="9" t="s">
        <v>85</v>
      </c>
      <c r="E152" s="9">
        <v>6</v>
      </c>
      <c r="F152" s="9">
        <v>0</v>
      </c>
    </row>
    <row r="153" spans="1:6" x14ac:dyDescent="0.25">
      <c r="A153" t="s">
        <v>192</v>
      </c>
      <c r="B153" s="9">
        <v>2017</v>
      </c>
      <c r="C153" s="9" t="s">
        <v>86</v>
      </c>
      <c r="D153" s="9" t="s">
        <v>87</v>
      </c>
      <c r="E153" s="9">
        <v>6</v>
      </c>
      <c r="F153" s="9">
        <v>0</v>
      </c>
    </row>
    <row r="154" spans="1:6" x14ac:dyDescent="0.25">
      <c r="A154" t="s">
        <v>192</v>
      </c>
      <c r="B154" s="9">
        <v>2017</v>
      </c>
      <c r="C154" s="9" t="s">
        <v>40</v>
      </c>
      <c r="D154" s="9" t="s">
        <v>84</v>
      </c>
      <c r="E154" s="9">
        <v>4</v>
      </c>
      <c r="F154" s="9">
        <v>0</v>
      </c>
    </row>
    <row r="155" spans="1:6" x14ac:dyDescent="0.25">
      <c r="A155" t="s">
        <v>192</v>
      </c>
      <c r="B155" s="9">
        <v>2017</v>
      </c>
      <c r="C155" s="9" t="s">
        <v>116</v>
      </c>
      <c r="D155" s="9" t="s">
        <v>138</v>
      </c>
      <c r="E155" s="9">
        <v>3</v>
      </c>
      <c r="F155" s="9">
        <v>0</v>
      </c>
    </row>
    <row r="156" spans="1:6" x14ac:dyDescent="0.25">
      <c r="A156" t="s">
        <v>193</v>
      </c>
      <c r="B156" s="9">
        <v>2017</v>
      </c>
      <c r="C156" s="9" t="s">
        <v>111</v>
      </c>
      <c r="D156" s="9" t="s">
        <v>111</v>
      </c>
      <c r="E156" s="9">
        <v>3</v>
      </c>
      <c r="F156" s="9">
        <v>0</v>
      </c>
    </row>
    <row r="157" spans="1:6" x14ac:dyDescent="0.25">
      <c r="A157" t="s">
        <v>192</v>
      </c>
      <c r="B157" s="9">
        <v>2017</v>
      </c>
      <c r="C157" s="9" t="s">
        <v>162</v>
      </c>
      <c r="D157" s="9" t="s">
        <v>163</v>
      </c>
      <c r="E157" s="9">
        <v>3</v>
      </c>
      <c r="F157" s="9">
        <v>0</v>
      </c>
    </row>
    <row r="158" spans="1:6" x14ac:dyDescent="0.25">
      <c r="A158" t="s">
        <v>192</v>
      </c>
      <c r="B158" s="9">
        <v>2017</v>
      </c>
      <c r="C158" s="9" t="s">
        <v>103</v>
      </c>
      <c r="D158" s="9" t="s">
        <v>148</v>
      </c>
      <c r="E158" s="9">
        <v>3</v>
      </c>
      <c r="F158" s="9">
        <v>0</v>
      </c>
    </row>
    <row r="159" spans="1:6" x14ac:dyDescent="0.25">
      <c r="A159" t="s">
        <v>192</v>
      </c>
      <c r="B159" s="9">
        <v>2017</v>
      </c>
      <c r="C159" s="9" t="s">
        <v>146</v>
      </c>
      <c r="D159" s="9" t="s">
        <v>147</v>
      </c>
      <c r="E159" s="9">
        <v>3</v>
      </c>
      <c r="F159" s="9">
        <v>0</v>
      </c>
    </row>
    <row r="160" spans="1:6" x14ac:dyDescent="0.25">
      <c r="A160" t="s">
        <v>192</v>
      </c>
      <c r="B160" s="9">
        <v>2017</v>
      </c>
      <c r="C160" s="9" t="s">
        <v>112</v>
      </c>
      <c r="D160" s="9" t="s">
        <v>113</v>
      </c>
      <c r="E160" s="9">
        <v>3</v>
      </c>
      <c r="F160" s="9">
        <v>0</v>
      </c>
    </row>
    <row r="161" spans="1:6" x14ac:dyDescent="0.25">
      <c r="A161" t="s">
        <v>192</v>
      </c>
      <c r="B161" s="9">
        <v>2017</v>
      </c>
      <c r="C161" s="9" t="s">
        <v>106</v>
      </c>
      <c r="D161" s="9" t="s">
        <v>106</v>
      </c>
      <c r="E161" s="9">
        <v>2</v>
      </c>
      <c r="F161" s="9">
        <v>0</v>
      </c>
    </row>
    <row r="162" spans="1:6" x14ac:dyDescent="0.25">
      <c r="A162" t="s">
        <v>192</v>
      </c>
      <c r="B162" s="9">
        <v>2017</v>
      </c>
      <c r="C162" s="9" t="s">
        <v>136</v>
      </c>
      <c r="D162" s="9" t="s">
        <v>137</v>
      </c>
      <c r="E162" s="9">
        <v>2</v>
      </c>
      <c r="F162" s="9">
        <v>0</v>
      </c>
    </row>
    <row r="163" spans="1:6" x14ac:dyDescent="0.25">
      <c r="A163" t="s">
        <v>192</v>
      </c>
      <c r="B163" s="9">
        <v>2017</v>
      </c>
      <c r="C163" s="9" t="s">
        <v>91</v>
      </c>
      <c r="D163" s="9" t="s">
        <v>164</v>
      </c>
      <c r="E163" s="9">
        <v>2</v>
      </c>
      <c r="F163" s="9">
        <v>0</v>
      </c>
    </row>
    <row r="164" spans="1:6" x14ac:dyDescent="0.25">
      <c r="A164" t="s">
        <v>192</v>
      </c>
      <c r="B164" s="9">
        <v>2017</v>
      </c>
      <c r="C164" s="9" t="s">
        <v>165</v>
      </c>
      <c r="D164" s="9" t="s">
        <v>166</v>
      </c>
      <c r="E164" s="9">
        <v>2</v>
      </c>
      <c r="F164" s="9">
        <v>0</v>
      </c>
    </row>
    <row r="165" spans="1:6" x14ac:dyDescent="0.25">
      <c r="A165" t="s">
        <v>192</v>
      </c>
      <c r="B165" s="9">
        <v>2017</v>
      </c>
      <c r="C165" s="9" t="s">
        <v>141</v>
      </c>
      <c r="D165" s="9" t="s">
        <v>142</v>
      </c>
      <c r="E165" s="9">
        <v>2</v>
      </c>
      <c r="F165" s="9">
        <v>0</v>
      </c>
    </row>
    <row r="166" spans="1:6" x14ac:dyDescent="0.25">
      <c r="A166" t="s">
        <v>192</v>
      </c>
      <c r="B166" s="9">
        <v>2017</v>
      </c>
      <c r="C166" s="9" t="s">
        <v>102</v>
      </c>
      <c r="D166" s="9" t="s">
        <v>102</v>
      </c>
      <c r="E166" s="9">
        <v>2</v>
      </c>
      <c r="F166" s="9">
        <v>0</v>
      </c>
    </row>
    <row r="167" spans="1:6" x14ac:dyDescent="0.25">
      <c r="A167" t="s">
        <v>192</v>
      </c>
      <c r="B167" s="9">
        <v>2017</v>
      </c>
      <c r="C167" s="9" t="s">
        <v>167</v>
      </c>
      <c r="D167" s="9" t="s">
        <v>168</v>
      </c>
      <c r="E167" s="9">
        <v>1</v>
      </c>
      <c r="F167" s="9">
        <v>0</v>
      </c>
    </row>
    <row r="168" spans="1:6" x14ac:dyDescent="0.25">
      <c r="A168" t="s">
        <v>192</v>
      </c>
      <c r="B168" s="9">
        <v>2017</v>
      </c>
      <c r="C168" s="9" t="s">
        <v>65</v>
      </c>
      <c r="D168" s="9" t="s">
        <v>169</v>
      </c>
      <c r="E168" s="9">
        <v>1</v>
      </c>
      <c r="F168" s="9">
        <v>0</v>
      </c>
    </row>
    <row r="169" spans="1:6" x14ac:dyDescent="0.25">
      <c r="A169" t="s">
        <v>192</v>
      </c>
      <c r="B169" s="9">
        <v>2017</v>
      </c>
      <c r="C169" s="9" t="s">
        <v>119</v>
      </c>
      <c r="D169" s="9" t="s">
        <v>120</v>
      </c>
      <c r="E169" s="9">
        <v>1</v>
      </c>
      <c r="F169" s="9">
        <v>0</v>
      </c>
    </row>
    <row r="170" spans="1:6" x14ac:dyDescent="0.25">
      <c r="A170" t="s">
        <v>192</v>
      </c>
      <c r="B170" s="9">
        <v>2016</v>
      </c>
      <c r="C170" s="9" t="s">
        <v>38</v>
      </c>
      <c r="D170" s="9" t="s">
        <v>39</v>
      </c>
      <c r="E170" s="9">
        <v>21887110</v>
      </c>
      <c r="F170" s="9">
        <v>1878916576</v>
      </c>
    </row>
    <row r="171" spans="1:6" x14ac:dyDescent="0.25">
      <c r="A171" t="s">
        <v>193</v>
      </c>
      <c r="B171" s="9">
        <v>2016</v>
      </c>
      <c r="C171" s="9" t="s">
        <v>42</v>
      </c>
      <c r="D171" s="9" t="s">
        <v>43</v>
      </c>
      <c r="E171" s="9">
        <v>1570652</v>
      </c>
      <c r="F171" s="9">
        <v>456248858</v>
      </c>
    </row>
    <row r="172" spans="1:6" x14ac:dyDescent="0.25">
      <c r="A172" t="s">
        <v>192</v>
      </c>
      <c r="B172" s="9">
        <v>2016</v>
      </c>
      <c r="C172" s="9" t="s">
        <v>51</v>
      </c>
      <c r="D172" s="9" t="s">
        <v>52</v>
      </c>
      <c r="E172" s="9">
        <v>415285</v>
      </c>
      <c r="F172" s="9">
        <v>0</v>
      </c>
    </row>
    <row r="173" spans="1:6" x14ac:dyDescent="0.25">
      <c r="A173" t="s">
        <v>192</v>
      </c>
      <c r="B173" s="9">
        <v>2016</v>
      </c>
      <c r="C173" s="9" t="s">
        <v>47</v>
      </c>
      <c r="D173" s="9" t="s">
        <v>48</v>
      </c>
      <c r="E173" s="9">
        <v>374301</v>
      </c>
      <c r="F173" s="9">
        <v>0</v>
      </c>
    </row>
    <row r="174" spans="1:6" x14ac:dyDescent="0.25">
      <c r="A174" t="s">
        <v>192</v>
      </c>
      <c r="B174" s="9">
        <v>2016</v>
      </c>
      <c r="C174" s="9" t="s">
        <v>56</v>
      </c>
      <c r="D174" s="9" t="s">
        <v>128</v>
      </c>
      <c r="E174" s="9">
        <v>70993</v>
      </c>
      <c r="F174" s="9">
        <v>0</v>
      </c>
    </row>
    <row r="175" spans="1:6" x14ac:dyDescent="0.25">
      <c r="A175" t="s">
        <v>193</v>
      </c>
      <c r="B175" s="9">
        <v>2016</v>
      </c>
      <c r="C175" s="9" t="s">
        <v>54</v>
      </c>
      <c r="D175" s="9" t="s">
        <v>55</v>
      </c>
      <c r="E175" s="9">
        <v>61833</v>
      </c>
      <c r="F175" s="9">
        <v>0</v>
      </c>
    </row>
    <row r="176" spans="1:6" x14ac:dyDescent="0.25">
      <c r="A176" t="s">
        <v>192</v>
      </c>
      <c r="B176" s="9">
        <v>2016</v>
      </c>
      <c r="C176" s="9" t="s">
        <v>57</v>
      </c>
      <c r="D176" s="9" t="s">
        <v>58</v>
      </c>
      <c r="E176" s="9">
        <v>60068</v>
      </c>
      <c r="F176" s="9">
        <v>0</v>
      </c>
    </row>
    <row r="177" spans="1:6" x14ac:dyDescent="0.25">
      <c r="A177" t="s">
        <v>192</v>
      </c>
      <c r="B177" s="9">
        <v>2016</v>
      </c>
      <c r="C177" s="9" t="s">
        <v>59</v>
      </c>
      <c r="D177" s="9" t="s">
        <v>60</v>
      </c>
      <c r="E177" s="9">
        <v>47439</v>
      </c>
      <c r="F177" s="9">
        <v>0</v>
      </c>
    </row>
    <row r="178" spans="1:6" x14ac:dyDescent="0.25">
      <c r="A178" t="s">
        <v>192</v>
      </c>
      <c r="B178" s="9">
        <v>2016</v>
      </c>
      <c r="C178" s="9" t="s">
        <v>38</v>
      </c>
      <c r="D178" s="9" t="s">
        <v>64</v>
      </c>
      <c r="E178" s="9">
        <v>21045</v>
      </c>
      <c r="F178" s="9">
        <v>0</v>
      </c>
    </row>
    <row r="179" spans="1:6" x14ac:dyDescent="0.25">
      <c r="A179" t="s">
        <v>192</v>
      </c>
      <c r="B179" s="9">
        <v>2016</v>
      </c>
      <c r="C179" s="9" t="s">
        <v>38</v>
      </c>
      <c r="D179" s="9" t="s">
        <v>61</v>
      </c>
      <c r="E179" s="9">
        <v>17795</v>
      </c>
      <c r="F179" s="9">
        <v>793142903</v>
      </c>
    </row>
    <row r="180" spans="1:6" x14ac:dyDescent="0.25">
      <c r="A180" t="s">
        <v>192</v>
      </c>
      <c r="B180" s="9">
        <v>2016</v>
      </c>
      <c r="C180" s="9" t="s">
        <v>63</v>
      </c>
      <c r="D180" s="9" t="s">
        <v>63</v>
      </c>
      <c r="E180" s="9">
        <v>12831</v>
      </c>
      <c r="F180" s="9">
        <v>0</v>
      </c>
    </row>
    <row r="181" spans="1:6" x14ac:dyDescent="0.25">
      <c r="A181" t="s">
        <v>192</v>
      </c>
      <c r="B181" s="9">
        <v>2016</v>
      </c>
      <c r="C181" s="9" t="s">
        <v>65</v>
      </c>
      <c r="D181" s="9" t="s">
        <v>66</v>
      </c>
      <c r="E181" s="9">
        <v>7826</v>
      </c>
      <c r="F181" s="9">
        <v>0</v>
      </c>
    </row>
    <row r="182" spans="1:6" x14ac:dyDescent="0.25">
      <c r="A182" t="s">
        <v>192</v>
      </c>
      <c r="B182" s="9">
        <v>2016</v>
      </c>
      <c r="C182" s="9" t="s">
        <v>79</v>
      </c>
      <c r="D182" s="9" t="s">
        <v>80</v>
      </c>
      <c r="E182" s="9">
        <v>3818</v>
      </c>
      <c r="F182" s="9">
        <v>0</v>
      </c>
    </row>
    <row r="183" spans="1:6" x14ac:dyDescent="0.25">
      <c r="A183" t="s">
        <v>192</v>
      </c>
      <c r="B183" s="9">
        <v>2016</v>
      </c>
      <c r="C183" s="9" t="s">
        <v>69</v>
      </c>
      <c r="D183" s="9" t="s">
        <v>70</v>
      </c>
      <c r="E183" s="9">
        <v>3543</v>
      </c>
      <c r="F183" s="9">
        <v>0</v>
      </c>
    </row>
    <row r="184" spans="1:6" x14ac:dyDescent="0.25">
      <c r="A184" t="s">
        <v>192</v>
      </c>
      <c r="B184" s="9">
        <v>2016</v>
      </c>
      <c r="C184" s="9" t="s">
        <v>107</v>
      </c>
      <c r="D184" s="9" t="s">
        <v>108</v>
      </c>
      <c r="E184" s="9">
        <v>877</v>
      </c>
      <c r="F184" s="9">
        <v>0</v>
      </c>
    </row>
    <row r="185" spans="1:6" x14ac:dyDescent="0.25">
      <c r="A185" t="s">
        <v>192</v>
      </c>
      <c r="B185" s="9">
        <v>2016</v>
      </c>
      <c r="C185" s="9" t="s">
        <v>119</v>
      </c>
      <c r="D185" s="9" t="s">
        <v>170</v>
      </c>
      <c r="E185" s="9">
        <v>794</v>
      </c>
      <c r="F185" s="9">
        <v>0</v>
      </c>
    </row>
    <row r="186" spans="1:6" x14ac:dyDescent="0.25">
      <c r="A186" t="s">
        <v>192</v>
      </c>
      <c r="B186" s="9">
        <v>2016</v>
      </c>
      <c r="C186" s="9" t="s">
        <v>71</v>
      </c>
      <c r="D186" s="9" t="s">
        <v>171</v>
      </c>
      <c r="E186" s="9">
        <v>765</v>
      </c>
      <c r="F186" s="9">
        <v>0</v>
      </c>
    </row>
    <row r="187" spans="1:6" x14ac:dyDescent="0.25">
      <c r="A187" t="s">
        <v>192</v>
      </c>
      <c r="B187" s="9">
        <v>2016</v>
      </c>
      <c r="C187" s="9" t="s">
        <v>82</v>
      </c>
      <c r="D187" s="9" t="s">
        <v>83</v>
      </c>
      <c r="E187" s="9">
        <v>596</v>
      </c>
      <c r="F187" s="9">
        <v>0</v>
      </c>
    </row>
    <row r="188" spans="1:6" x14ac:dyDescent="0.25">
      <c r="A188" t="s">
        <v>192</v>
      </c>
      <c r="B188" s="9">
        <v>2016</v>
      </c>
      <c r="C188" s="9" t="s">
        <v>73</v>
      </c>
      <c r="D188" s="9" t="s">
        <v>74</v>
      </c>
      <c r="E188" s="9">
        <v>434</v>
      </c>
      <c r="F188" s="9">
        <v>0</v>
      </c>
    </row>
    <row r="189" spans="1:6" x14ac:dyDescent="0.25">
      <c r="A189" t="s">
        <v>192</v>
      </c>
      <c r="B189" s="9">
        <v>2016</v>
      </c>
      <c r="C189" s="9" t="s">
        <v>49</v>
      </c>
      <c r="D189" s="9" t="s">
        <v>50</v>
      </c>
      <c r="E189" s="9">
        <v>181</v>
      </c>
      <c r="F189" s="9">
        <v>234822000</v>
      </c>
    </row>
    <row r="190" spans="1:6" x14ac:dyDescent="0.25">
      <c r="A190" t="s">
        <v>192</v>
      </c>
      <c r="B190" s="9">
        <v>2016</v>
      </c>
      <c r="C190" s="9" t="s">
        <v>68</v>
      </c>
      <c r="D190" s="9" t="s">
        <v>68</v>
      </c>
      <c r="E190" s="9">
        <v>145</v>
      </c>
      <c r="F190" s="9">
        <v>0</v>
      </c>
    </row>
    <row r="191" spans="1:6" x14ac:dyDescent="0.25">
      <c r="A191" t="s">
        <v>192</v>
      </c>
      <c r="B191" s="9">
        <v>2016</v>
      </c>
      <c r="C191" s="9" t="s">
        <v>129</v>
      </c>
      <c r="D191" s="9" t="s">
        <v>130</v>
      </c>
      <c r="E191" s="9">
        <v>112</v>
      </c>
      <c r="F191" s="9">
        <v>0</v>
      </c>
    </row>
    <row r="192" spans="1:6" x14ac:dyDescent="0.25">
      <c r="A192" t="s">
        <v>192</v>
      </c>
      <c r="B192" s="9">
        <v>2016</v>
      </c>
      <c r="C192" s="9" t="s">
        <v>63</v>
      </c>
      <c r="D192" s="9" t="s">
        <v>63</v>
      </c>
      <c r="E192" s="9">
        <v>104</v>
      </c>
      <c r="F192" s="9">
        <v>0</v>
      </c>
    </row>
    <row r="193" spans="1:6" x14ac:dyDescent="0.25">
      <c r="A193" t="s">
        <v>192</v>
      </c>
      <c r="B193" s="9">
        <v>2016</v>
      </c>
      <c r="C193" s="9" t="s">
        <v>46</v>
      </c>
      <c r="D193" s="9" t="s">
        <v>85</v>
      </c>
      <c r="E193" s="9">
        <v>103</v>
      </c>
      <c r="F193" s="9">
        <v>0</v>
      </c>
    </row>
    <row r="194" spans="1:6" x14ac:dyDescent="0.25">
      <c r="A194" t="s">
        <v>192</v>
      </c>
      <c r="B194" s="9">
        <v>2016</v>
      </c>
      <c r="C194" s="9" t="s">
        <v>68</v>
      </c>
      <c r="D194" s="9" t="s">
        <v>68</v>
      </c>
      <c r="E194" s="9">
        <v>73</v>
      </c>
      <c r="F194" s="9">
        <v>0</v>
      </c>
    </row>
    <row r="195" spans="1:6" x14ac:dyDescent="0.25">
      <c r="A195" t="s">
        <v>192</v>
      </c>
      <c r="B195" s="9">
        <v>2016</v>
      </c>
      <c r="C195" s="9" t="s">
        <v>88</v>
      </c>
      <c r="D195" s="9" t="s">
        <v>88</v>
      </c>
      <c r="E195" s="9">
        <v>70</v>
      </c>
      <c r="F195" s="9">
        <v>0</v>
      </c>
    </row>
    <row r="196" spans="1:6" x14ac:dyDescent="0.25">
      <c r="A196" t="s">
        <v>192</v>
      </c>
      <c r="B196" s="9">
        <v>2016</v>
      </c>
      <c r="C196" s="9" t="s">
        <v>100</v>
      </c>
      <c r="D196" s="9" t="s">
        <v>101</v>
      </c>
      <c r="E196" s="9">
        <v>52</v>
      </c>
      <c r="F196" s="9">
        <v>0</v>
      </c>
    </row>
    <row r="197" spans="1:6" x14ac:dyDescent="0.25">
      <c r="A197" t="s">
        <v>192</v>
      </c>
      <c r="B197" s="9">
        <v>2016</v>
      </c>
      <c r="C197" s="9" t="s">
        <v>95</v>
      </c>
      <c r="D197" s="9" t="s">
        <v>96</v>
      </c>
      <c r="E197" s="9">
        <v>44</v>
      </c>
      <c r="F197" s="9">
        <v>0</v>
      </c>
    </row>
    <row r="198" spans="1:6" x14ac:dyDescent="0.25">
      <c r="A198" t="s">
        <v>192</v>
      </c>
      <c r="B198" s="9">
        <v>2016</v>
      </c>
      <c r="C198" s="9" t="s">
        <v>81</v>
      </c>
      <c r="D198" s="9" t="s">
        <v>81</v>
      </c>
      <c r="E198" s="9">
        <v>39</v>
      </c>
      <c r="F198" s="9">
        <v>0</v>
      </c>
    </row>
    <row r="199" spans="1:6" x14ac:dyDescent="0.25">
      <c r="A199" t="s">
        <v>192</v>
      </c>
      <c r="B199" s="9">
        <v>2016</v>
      </c>
      <c r="C199" s="9" t="s">
        <v>158</v>
      </c>
      <c r="D199" s="9" t="s">
        <v>159</v>
      </c>
      <c r="E199" s="9">
        <v>34</v>
      </c>
      <c r="F199" s="9">
        <v>0</v>
      </c>
    </row>
    <row r="200" spans="1:6" x14ac:dyDescent="0.25">
      <c r="A200" t="s">
        <v>192</v>
      </c>
      <c r="B200" s="9">
        <v>2016</v>
      </c>
      <c r="C200" s="9" t="s">
        <v>91</v>
      </c>
      <c r="D200" s="9" t="s">
        <v>92</v>
      </c>
      <c r="E200" s="9">
        <v>28</v>
      </c>
      <c r="F200" s="9">
        <v>0</v>
      </c>
    </row>
    <row r="201" spans="1:6" x14ac:dyDescent="0.25">
      <c r="A201" t="s">
        <v>192</v>
      </c>
      <c r="B201" s="9">
        <v>2016</v>
      </c>
      <c r="C201" s="9" t="s">
        <v>75</v>
      </c>
      <c r="D201" s="9" t="s">
        <v>76</v>
      </c>
      <c r="E201" s="9">
        <v>26</v>
      </c>
      <c r="F201" s="9">
        <v>0</v>
      </c>
    </row>
    <row r="202" spans="1:6" x14ac:dyDescent="0.25">
      <c r="A202" t="s">
        <v>192</v>
      </c>
      <c r="B202" s="9">
        <v>2016</v>
      </c>
      <c r="C202" s="9" t="s">
        <v>79</v>
      </c>
      <c r="D202" s="9" t="s">
        <v>99</v>
      </c>
      <c r="E202" s="9">
        <v>20</v>
      </c>
      <c r="F202" s="9">
        <v>0</v>
      </c>
    </row>
    <row r="203" spans="1:6" x14ac:dyDescent="0.25">
      <c r="A203" t="s">
        <v>192</v>
      </c>
      <c r="B203" s="9">
        <v>2016</v>
      </c>
      <c r="C203" s="9" t="s">
        <v>109</v>
      </c>
      <c r="D203" s="9" t="s">
        <v>110</v>
      </c>
      <c r="E203" s="9">
        <v>19</v>
      </c>
      <c r="F203" s="9">
        <v>0</v>
      </c>
    </row>
    <row r="204" spans="1:6" x14ac:dyDescent="0.25">
      <c r="A204" t="s">
        <v>193</v>
      </c>
      <c r="B204" s="9">
        <v>2016</v>
      </c>
      <c r="C204" s="9" t="s">
        <v>42</v>
      </c>
      <c r="D204" s="9" t="s">
        <v>133</v>
      </c>
      <c r="E204" s="9">
        <v>19</v>
      </c>
      <c r="F204" s="9">
        <v>0</v>
      </c>
    </row>
    <row r="205" spans="1:6" x14ac:dyDescent="0.25">
      <c r="A205" t="s">
        <v>192</v>
      </c>
      <c r="B205" s="9">
        <v>2016</v>
      </c>
      <c r="C205" s="9" t="s">
        <v>89</v>
      </c>
      <c r="D205" s="9" t="s">
        <v>90</v>
      </c>
      <c r="E205" s="9">
        <v>18</v>
      </c>
      <c r="F205" s="9">
        <v>0</v>
      </c>
    </row>
    <row r="206" spans="1:6" x14ac:dyDescent="0.25">
      <c r="A206" t="s">
        <v>192</v>
      </c>
      <c r="B206" s="9">
        <v>2016</v>
      </c>
      <c r="C206" s="9" t="s">
        <v>86</v>
      </c>
      <c r="D206" s="9" t="s">
        <v>87</v>
      </c>
      <c r="E206" s="9">
        <v>18</v>
      </c>
      <c r="F206" s="9">
        <v>0</v>
      </c>
    </row>
    <row r="207" spans="1:6" x14ac:dyDescent="0.25">
      <c r="A207" t="s">
        <v>192</v>
      </c>
      <c r="B207" s="9">
        <v>2016</v>
      </c>
      <c r="C207" s="9" t="s">
        <v>117</v>
      </c>
      <c r="D207" s="9" t="s">
        <v>117</v>
      </c>
      <c r="E207" s="9">
        <v>9</v>
      </c>
      <c r="F207" s="9">
        <v>0</v>
      </c>
    </row>
    <row r="208" spans="1:6" x14ac:dyDescent="0.25">
      <c r="A208" t="s">
        <v>192</v>
      </c>
      <c r="B208" s="9">
        <v>2016</v>
      </c>
      <c r="C208" s="9" t="s">
        <v>139</v>
      </c>
      <c r="D208" s="9" t="s">
        <v>140</v>
      </c>
      <c r="E208" s="9">
        <v>9</v>
      </c>
      <c r="F208" s="9">
        <v>0</v>
      </c>
    </row>
    <row r="209" spans="1:6" x14ac:dyDescent="0.25">
      <c r="A209" t="s">
        <v>192</v>
      </c>
      <c r="B209" s="9">
        <v>2016</v>
      </c>
      <c r="C209" s="9" t="s">
        <v>172</v>
      </c>
      <c r="D209" s="9" t="s">
        <v>173</v>
      </c>
      <c r="E209" s="9">
        <v>9</v>
      </c>
      <c r="F209" s="9">
        <v>0</v>
      </c>
    </row>
    <row r="210" spans="1:6" x14ac:dyDescent="0.25">
      <c r="A210" t="s">
        <v>192</v>
      </c>
      <c r="B210" s="9">
        <v>2016</v>
      </c>
      <c r="C210" s="9" t="s">
        <v>119</v>
      </c>
      <c r="D210" s="9" t="s">
        <v>120</v>
      </c>
      <c r="E210" s="9">
        <v>6</v>
      </c>
      <c r="F210" s="9">
        <v>0</v>
      </c>
    </row>
    <row r="211" spans="1:6" x14ac:dyDescent="0.25">
      <c r="A211" t="s">
        <v>193</v>
      </c>
      <c r="B211" s="9">
        <v>2016</v>
      </c>
      <c r="C211" s="9" t="s">
        <v>151</v>
      </c>
      <c r="D211" s="9" t="s">
        <v>161</v>
      </c>
      <c r="E211" s="9">
        <v>5</v>
      </c>
      <c r="F211" s="9">
        <v>0</v>
      </c>
    </row>
    <row r="212" spans="1:6" x14ac:dyDescent="0.25">
      <c r="A212" t="s">
        <v>192</v>
      </c>
      <c r="B212" s="9">
        <v>2016</v>
      </c>
      <c r="C212" s="9" t="s">
        <v>118</v>
      </c>
      <c r="D212" s="9" t="s">
        <v>118</v>
      </c>
      <c r="E212" s="9">
        <v>4</v>
      </c>
      <c r="F212" s="9">
        <v>0</v>
      </c>
    </row>
    <row r="213" spans="1:6" x14ac:dyDescent="0.25">
      <c r="A213" t="s">
        <v>193</v>
      </c>
      <c r="B213" s="9">
        <v>2016</v>
      </c>
      <c r="C213" s="9" t="s">
        <v>93</v>
      </c>
      <c r="D213" s="9" t="s">
        <v>94</v>
      </c>
      <c r="E213" s="9">
        <v>4</v>
      </c>
      <c r="F213" s="9">
        <v>0</v>
      </c>
    </row>
    <row r="214" spans="1:6" x14ac:dyDescent="0.25">
      <c r="A214" t="s">
        <v>192</v>
      </c>
      <c r="B214" s="9">
        <v>2016</v>
      </c>
      <c r="C214" s="9" t="s">
        <v>97</v>
      </c>
      <c r="D214" s="9" t="s">
        <v>98</v>
      </c>
      <c r="E214" s="9">
        <v>4</v>
      </c>
      <c r="F214" s="9">
        <v>0</v>
      </c>
    </row>
    <row r="215" spans="1:6" x14ac:dyDescent="0.25">
      <c r="A215" t="s">
        <v>192</v>
      </c>
      <c r="B215" s="9">
        <v>2016</v>
      </c>
      <c r="C215" s="9" t="s">
        <v>59</v>
      </c>
      <c r="D215" s="9" t="s">
        <v>62</v>
      </c>
      <c r="E215" s="9">
        <v>3</v>
      </c>
      <c r="F215" s="9">
        <v>0</v>
      </c>
    </row>
    <row r="216" spans="1:6" x14ac:dyDescent="0.25">
      <c r="A216" t="s">
        <v>192</v>
      </c>
      <c r="B216" s="9">
        <v>2016</v>
      </c>
      <c r="C216" s="9" t="s">
        <v>40</v>
      </c>
      <c r="D216" s="9" t="s">
        <v>84</v>
      </c>
      <c r="E216" s="9">
        <v>3</v>
      </c>
      <c r="F216" s="9">
        <v>0</v>
      </c>
    </row>
    <row r="217" spans="1:6" x14ac:dyDescent="0.25">
      <c r="A217" t="s">
        <v>192</v>
      </c>
      <c r="B217" s="9">
        <v>2016</v>
      </c>
      <c r="C217" s="9" t="s">
        <v>149</v>
      </c>
      <c r="D217" s="9" t="s">
        <v>150</v>
      </c>
      <c r="E217" s="9">
        <v>3</v>
      </c>
      <c r="F217" s="9">
        <v>0</v>
      </c>
    </row>
    <row r="218" spans="1:6" x14ac:dyDescent="0.25">
      <c r="A218" t="s">
        <v>192</v>
      </c>
      <c r="B218" s="9">
        <v>2016</v>
      </c>
      <c r="C218" s="9" t="s">
        <v>174</v>
      </c>
      <c r="D218" s="9" t="s">
        <v>175</v>
      </c>
      <c r="E218" s="9">
        <v>3</v>
      </c>
      <c r="F218" s="9">
        <v>0</v>
      </c>
    </row>
    <row r="219" spans="1:6" x14ac:dyDescent="0.25">
      <c r="A219" t="s">
        <v>192</v>
      </c>
      <c r="B219" s="9">
        <v>2016</v>
      </c>
      <c r="C219" s="9" t="s">
        <v>176</v>
      </c>
      <c r="D219" s="9" t="s">
        <v>176</v>
      </c>
      <c r="E219" s="9">
        <v>3</v>
      </c>
      <c r="F219" s="9">
        <v>0</v>
      </c>
    </row>
    <row r="220" spans="1:6" x14ac:dyDescent="0.25">
      <c r="A220" t="s">
        <v>192</v>
      </c>
      <c r="B220" s="9">
        <v>2016</v>
      </c>
      <c r="C220" s="9" t="s">
        <v>146</v>
      </c>
      <c r="D220" s="9" t="s">
        <v>147</v>
      </c>
      <c r="E220" s="9">
        <v>3</v>
      </c>
      <c r="F220" s="9">
        <v>0</v>
      </c>
    </row>
    <row r="221" spans="1:6" x14ac:dyDescent="0.25">
      <c r="A221" t="s">
        <v>192</v>
      </c>
      <c r="B221" s="9">
        <v>2016</v>
      </c>
      <c r="C221" s="9" t="s">
        <v>121</v>
      </c>
      <c r="D221" s="9" t="s">
        <v>122</v>
      </c>
      <c r="E221" s="9">
        <v>3</v>
      </c>
      <c r="F221" s="9">
        <v>0</v>
      </c>
    </row>
    <row r="222" spans="1:6" x14ac:dyDescent="0.25">
      <c r="A222" t="s">
        <v>192</v>
      </c>
      <c r="B222" s="9">
        <v>2016</v>
      </c>
      <c r="C222" s="9" t="s">
        <v>116</v>
      </c>
      <c r="D222" s="9" t="s">
        <v>138</v>
      </c>
      <c r="E222" s="9">
        <v>2</v>
      </c>
      <c r="F222" s="9">
        <v>0</v>
      </c>
    </row>
    <row r="223" spans="1:6" x14ac:dyDescent="0.25">
      <c r="A223" t="s">
        <v>192</v>
      </c>
      <c r="B223" s="9">
        <v>2016</v>
      </c>
      <c r="C223" s="9" t="s">
        <v>165</v>
      </c>
      <c r="D223" s="9" t="s">
        <v>166</v>
      </c>
      <c r="E223" s="9">
        <v>2</v>
      </c>
      <c r="F223" s="9">
        <v>0</v>
      </c>
    </row>
    <row r="224" spans="1:6" x14ac:dyDescent="0.25">
      <c r="A224" t="s">
        <v>192</v>
      </c>
      <c r="B224" s="9">
        <v>2016</v>
      </c>
      <c r="C224" s="9" t="s">
        <v>103</v>
      </c>
      <c r="D224" s="9" t="s">
        <v>148</v>
      </c>
      <c r="E224" s="9">
        <v>2</v>
      </c>
      <c r="F224" s="9">
        <v>0</v>
      </c>
    </row>
    <row r="225" spans="1:6" x14ac:dyDescent="0.25">
      <c r="A225" t="s">
        <v>192</v>
      </c>
      <c r="B225" s="9">
        <v>2016</v>
      </c>
      <c r="C225" s="9" t="s">
        <v>115</v>
      </c>
      <c r="D225" s="9" t="s">
        <v>115</v>
      </c>
      <c r="E225" s="9">
        <v>2</v>
      </c>
      <c r="F225" s="9">
        <v>0</v>
      </c>
    </row>
    <row r="226" spans="1:6" x14ac:dyDescent="0.25">
      <c r="A226" t="s">
        <v>192</v>
      </c>
      <c r="B226" s="9">
        <v>2016</v>
      </c>
      <c r="C226" s="9" t="s">
        <v>124</v>
      </c>
      <c r="D226" s="9" t="s">
        <v>177</v>
      </c>
      <c r="E226" s="9">
        <v>1</v>
      </c>
      <c r="F226" s="9">
        <v>0</v>
      </c>
    </row>
    <row r="227" spans="1:6" x14ac:dyDescent="0.25">
      <c r="A227" t="s">
        <v>192</v>
      </c>
      <c r="B227" s="9">
        <v>2016</v>
      </c>
      <c r="C227" s="9" t="s">
        <v>106</v>
      </c>
      <c r="D227" s="9" t="s">
        <v>106</v>
      </c>
      <c r="E227" s="9">
        <v>1</v>
      </c>
      <c r="F227" s="9">
        <v>0</v>
      </c>
    </row>
    <row r="228" spans="1:6" x14ac:dyDescent="0.25">
      <c r="A228" t="s">
        <v>192</v>
      </c>
      <c r="B228" s="9">
        <v>2016</v>
      </c>
      <c r="C228" s="9" t="s">
        <v>178</v>
      </c>
      <c r="D228" s="9" t="s">
        <v>179</v>
      </c>
      <c r="E228" s="9">
        <v>1</v>
      </c>
      <c r="F228" s="9">
        <v>0</v>
      </c>
    </row>
    <row r="229" spans="1:6" x14ac:dyDescent="0.25">
      <c r="A229" t="s">
        <v>192</v>
      </c>
      <c r="B229" s="9">
        <v>2016</v>
      </c>
      <c r="C229" s="9" t="s">
        <v>102</v>
      </c>
      <c r="D229" s="9" t="s">
        <v>102</v>
      </c>
      <c r="E229" s="9">
        <v>1</v>
      </c>
      <c r="F229" s="9">
        <v>0</v>
      </c>
    </row>
    <row r="230" spans="1:6" x14ac:dyDescent="0.25">
      <c r="A230" t="s">
        <v>192</v>
      </c>
      <c r="B230" s="9">
        <v>2016</v>
      </c>
      <c r="C230" s="9" t="s">
        <v>112</v>
      </c>
      <c r="D230" s="9" t="s">
        <v>113</v>
      </c>
      <c r="E230" s="9">
        <v>1</v>
      </c>
      <c r="F230" s="9">
        <v>0</v>
      </c>
    </row>
    <row r="231" spans="1:6" x14ac:dyDescent="0.25">
      <c r="A231" t="s">
        <v>192</v>
      </c>
      <c r="B231" s="9">
        <v>2015</v>
      </c>
      <c r="C231" s="9" t="s">
        <v>38</v>
      </c>
      <c r="D231" s="9" t="s">
        <v>39</v>
      </c>
      <c r="E231" s="9">
        <v>20148980</v>
      </c>
      <c r="F231" s="11">
        <v>1570011793</v>
      </c>
    </row>
    <row r="232" spans="1:6" x14ac:dyDescent="0.25">
      <c r="A232" t="s">
        <v>193</v>
      </c>
      <c r="B232" s="9">
        <v>2015</v>
      </c>
      <c r="C232" s="9" t="s">
        <v>42</v>
      </c>
      <c r="D232" s="9" t="s">
        <v>43</v>
      </c>
      <c r="E232" s="9">
        <v>1515351</v>
      </c>
      <c r="F232" s="11">
        <v>462528273</v>
      </c>
    </row>
    <row r="233" spans="1:6" x14ac:dyDescent="0.25">
      <c r="A233" t="s">
        <v>192</v>
      </c>
      <c r="B233" s="9">
        <v>2015</v>
      </c>
      <c r="C233" s="9" t="s">
        <v>51</v>
      </c>
      <c r="D233" s="9" t="s">
        <v>52</v>
      </c>
      <c r="E233" s="9">
        <v>447693</v>
      </c>
      <c r="F233" s="9">
        <v>0</v>
      </c>
    </row>
    <row r="234" spans="1:6" x14ac:dyDescent="0.25">
      <c r="A234" t="s">
        <v>192</v>
      </c>
      <c r="B234" s="9">
        <v>2015</v>
      </c>
      <c r="C234" s="9" t="s">
        <v>47</v>
      </c>
      <c r="D234" s="9" t="s">
        <v>48</v>
      </c>
      <c r="E234" s="9">
        <v>348990</v>
      </c>
      <c r="F234" s="9">
        <v>0</v>
      </c>
    </row>
    <row r="235" spans="1:6" x14ac:dyDescent="0.25">
      <c r="A235" t="s">
        <v>192</v>
      </c>
      <c r="B235" s="9">
        <v>2015</v>
      </c>
      <c r="C235" s="9" t="s">
        <v>56</v>
      </c>
      <c r="D235" s="9" t="s">
        <v>128</v>
      </c>
      <c r="E235" s="9">
        <v>63747</v>
      </c>
      <c r="F235" s="9">
        <v>0</v>
      </c>
    </row>
    <row r="236" spans="1:6" x14ac:dyDescent="0.25">
      <c r="A236" t="s">
        <v>192</v>
      </c>
      <c r="B236" s="9">
        <v>2015</v>
      </c>
      <c r="C236" s="9" t="s">
        <v>57</v>
      </c>
      <c r="D236" s="9" t="s">
        <v>58</v>
      </c>
      <c r="E236" s="9">
        <v>62319</v>
      </c>
      <c r="F236" s="9">
        <v>0</v>
      </c>
    </row>
    <row r="237" spans="1:6" x14ac:dyDescent="0.25">
      <c r="A237" t="s">
        <v>193</v>
      </c>
      <c r="B237" s="9">
        <v>2015</v>
      </c>
      <c r="C237" s="9" t="s">
        <v>54</v>
      </c>
      <c r="D237" s="9" t="s">
        <v>55</v>
      </c>
      <c r="E237" s="9">
        <v>50883</v>
      </c>
      <c r="F237" s="9">
        <v>0</v>
      </c>
    </row>
    <row r="238" spans="1:6" x14ac:dyDescent="0.25">
      <c r="A238" t="s">
        <v>192</v>
      </c>
      <c r="B238" s="9">
        <v>2015</v>
      </c>
      <c r="C238" s="9" t="s">
        <v>59</v>
      </c>
      <c r="D238" s="9" t="s">
        <v>60</v>
      </c>
      <c r="E238" s="9">
        <v>41272</v>
      </c>
      <c r="F238" s="9">
        <v>0</v>
      </c>
    </row>
    <row r="239" spans="1:6" x14ac:dyDescent="0.25">
      <c r="A239" t="s">
        <v>192</v>
      </c>
      <c r="B239" s="9">
        <v>2015</v>
      </c>
      <c r="C239" s="9" t="s">
        <v>38</v>
      </c>
      <c r="D239" s="9" t="s">
        <v>61</v>
      </c>
      <c r="E239" s="9">
        <v>18945</v>
      </c>
      <c r="F239" s="11">
        <v>833475382</v>
      </c>
    </row>
    <row r="240" spans="1:6" x14ac:dyDescent="0.25">
      <c r="A240" t="s">
        <v>192</v>
      </c>
      <c r="B240" s="9">
        <v>2015</v>
      </c>
      <c r="C240" s="9" t="s">
        <v>63</v>
      </c>
      <c r="D240" s="9" t="s">
        <v>63</v>
      </c>
      <c r="E240" s="9">
        <v>11254</v>
      </c>
      <c r="F240" s="9">
        <v>0</v>
      </c>
    </row>
    <row r="241" spans="1:6" x14ac:dyDescent="0.25">
      <c r="A241" t="s">
        <v>192</v>
      </c>
      <c r="B241" s="9">
        <v>2015</v>
      </c>
      <c r="C241" s="9" t="s">
        <v>38</v>
      </c>
      <c r="D241" s="9" t="s">
        <v>64</v>
      </c>
      <c r="E241" s="9">
        <v>28118</v>
      </c>
      <c r="F241" s="9">
        <v>0</v>
      </c>
    </row>
    <row r="242" spans="1:6" x14ac:dyDescent="0.25">
      <c r="A242" t="s">
        <v>192</v>
      </c>
      <c r="B242" s="9">
        <v>2015</v>
      </c>
      <c r="C242" s="9" t="s">
        <v>69</v>
      </c>
      <c r="D242" s="9" t="s">
        <v>70</v>
      </c>
      <c r="E242" s="9">
        <v>5573</v>
      </c>
      <c r="F242" s="9">
        <v>0</v>
      </c>
    </row>
    <row r="243" spans="1:6" x14ac:dyDescent="0.25">
      <c r="A243" t="s">
        <v>192</v>
      </c>
      <c r="B243" s="9">
        <v>2015</v>
      </c>
      <c r="C243" s="9" t="s">
        <v>65</v>
      </c>
      <c r="D243" s="9" t="s">
        <v>66</v>
      </c>
      <c r="E243" s="9">
        <v>5204</v>
      </c>
      <c r="F243" s="9">
        <v>0</v>
      </c>
    </row>
    <row r="244" spans="1:6" x14ac:dyDescent="0.25">
      <c r="A244" t="s">
        <v>192</v>
      </c>
      <c r="B244" s="9">
        <v>2015</v>
      </c>
      <c r="C244" s="9" t="s">
        <v>63</v>
      </c>
      <c r="D244" s="9" t="s">
        <v>63</v>
      </c>
      <c r="E244" s="9">
        <v>2555</v>
      </c>
      <c r="F244" s="9">
        <v>0</v>
      </c>
    </row>
    <row r="245" spans="1:6" x14ac:dyDescent="0.25">
      <c r="A245" t="s">
        <v>192</v>
      </c>
      <c r="B245" s="9">
        <v>2015</v>
      </c>
      <c r="C245" s="9" t="s">
        <v>68</v>
      </c>
      <c r="D245" s="9" t="s">
        <v>68</v>
      </c>
      <c r="E245" s="9">
        <v>1988</v>
      </c>
      <c r="F245" s="9">
        <v>0</v>
      </c>
    </row>
    <row r="246" spans="1:6" x14ac:dyDescent="0.25">
      <c r="A246" t="s">
        <v>192</v>
      </c>
      <c r="B246" s="9">
        <v>2015</v>
      </c>
      <c r="C246" s="9" t="s">
        <v>79</v>
      </c>
      <c r="D246" s="9" t="s">
        <v>80</v>
      </c>
      <c r="E246" s="9">
        <v>1958</v>
      </c>
      <c r="F246" s="9">
        <v>0</v>
      </c>
    </row>
    <row r="247" spans="1:6" x14ac:dyDescent="0.25">
      <c r="A247" t="s">
        <v>192</v>
      </c>
      <c r="B247" s="9">
        <v>2015</v>
      </c>
      <c r="C247" s="9" t="s">
        <v>129</v>
      </c>
      <c r="D247" s="9" t="s">
        <v>130</v>
      </c>
      <c r="E247" s="9">
        <v>760</v>
      </c>
      <c r="F247" s="9">
        <v>0</v>
      </c>
    </row>
    <row r="248" spans="1:6" x14ac:dyDescent="0.25">
      <c r="A248" t="s">
        <v>192</v>
      </c>
      <c r="B248" s="9">
        <v>2015</v>
      </c>
      <c r="C248" s="9" t="s">
        <v>107</v>
      </c>
      <c r="D248" s="9" t="s">
        <v>108</v>
      </c>
      <c r="E248" s="9">
        <v>722</v>
      </c>
      <c r="F248" s="9">
        <v>0</v>
      </c>
    </row>
    <row r="249" spans="1:6" x14ac:dyDescent="0.25">
      <c r="A249" t="s">
        <v>192</v>
      </c>
      <c r="B249" s="9">
        <v>2015</v>
      </c>
      <c r="C249" s="9" t="s">
        <v>119</v>
      </c>
      <c r="D249" s="9" t="s">
        <v>170</v>
      </c>
      <c r="E249" s="9">
        <v>698</v>
      </c>
      <c r="F249" s="9">
        <v>0</v>
      </c>
    </row>
    <row r="250" spans="1:6" x14ac:dyDescent="0.25">
      <c r="A250" t="s">
        <v>192</v>
      </c>
      <c r="B250" s="9">
        <v>2015</v>
      </c>
      <c r="C250" s="9" t="s">
        <v>82</v>
      </c>
      <c r="D250" s="9" t="s">
        <v>83</v>
      </c>
      <c r="E250" s="9">
        <v>589</v>
      </c>
      <c r="F250" s="9">
        <v>0</v>
      </c>
    </row>
    <row r="251" spans="1:6" x14ac:dyDescent="0.25">
      <c r="A251" t="s">
        <v>192</v>
      </c>
      <c r="B251" s="9">
        <v>2015</v>
      </c>
      <c r="C251" s="9" t="s">
        <v>71</v>
      </c>
      <c r="D251" s="9" t="s">
        <v>123</v>
      </c>
      <c r="E251" s="9">
        <v>549</v>
      </c>
      <c r="F251" s="9">
        <v>0</v>
      </c>
    </row>
    <row r="252" spans="1:6" x14ac:dyDescent="0.25">
      <c r="A252" t="s">
        <v>192</v>
      </c>
      <c r="B252" s="9">
        <v>2015</v>
      </c>
      <c r="C252" s="9" t="s">
        <v>71</v>
      </c>
      <c r="D252" s="9" t="s">
        <v>171</v>
      </c>
      <c r="E252" s="9">
        <v>500</v>
      </c>
      <c r="F252" s="9">
        <v>0</v>
      </c>
    </row>
    <row r="253" spans="1:6" x14ac:dyDescent="0.25">
      <c r="A253" t="s">
        <v>192</v>
      </c>
      <c r="B253" s="9">
        <v>2015</v>
      </c>
      <c r="C253" s="9" t="s">
        <v>75</v>
      </c>
      <c r="D253" s="9" t="s">
        <v>76</v>
      </c>
      <c r="E253" s="9">
        <v>396</v>
      </c>
      <c r="F253" s="9">
        <v>0</v>
      </c>
    </row>
    <row r="254" spans="1:6" x14ac:dyDescent="0.25">
      <c r="A254" t="s">
        <v>192</v>
      </c>
      <c r="B254" s="9">
        <v>2015</v>
      </c>
      <c r="C254" s="9" t="s">
        <v>81</v>
      </c>
      <c r="D254" s="9" t="s">
        <v>81</v>
      </c>
      <c r="E254" s="9">
        <v>317</v>
      </c>
      <c r="F254" s="9">
        <v>0</v>
      </c>
    </row>
    <row r="255" spans="1:6" x14ac:dyDescent="0.25">
      <c r="A255" t="s">
        <v>192</v>
      </c>
      <c r="B255" s="9">
        <v>2015</v>
      </c>
      <c r="C255" s="9" t="s">
        <v>86</v>
      </c>
      <c r="D255" s="9" t="s">
        <v>87</v>
      </c>
      <c r="E255" s="9">
        <v>235</v>
      </c>
      <c r="F255" s="9">
        <v>0</v>
      </c>
    </row>
    <row r="256" spans="1:6" x14ac:dyDescent="0.25">
      <c r="A256" t="s">
        <v>193</v>
      </c>
      <c r="B256" s="9">
        <v>2015</v>
      </c>
      <c r="C256" s="9" t="s">
        <v>42</v>
      </c>
      <c r="D256" s="9" t="s">
        <v>131</v>
      </c>
      <c r="E256" s="9">
        <v>214</v>
      </c>
      <c r="F256" s="9">
        <v>0</v>
      </c>
    </row>
    <row r="257" spans="1:6" x14ac:dyDescent="0.25">
      <c r="A257" t="s">
        <v>192</v>
      </c>
      <c r="B257" s="9">
        <v>2015</v>
      </c>
      <c r="C257" s="9" t="s">
        <v>73</v>
      </c>
      <c r="D257" s="9" t="s">
        <v>74</v>
      </c>
      <c r="E257" s="9">
        <v>162</v>
      </c>
      <c r="F257" s="9">
        <v>0</v>
      </c>
    </row>
    <row r="258" spans="1:6" x14ac:dyDescent="0.25">
      <c r="A258" t="s">
        <v>192</v>
      </c>
      <c r="B258" s="9">
        <v>2015</v>
      </c>
      <c r="C258" s="9" t="s">
        <v>49</v>
      </c>
      <c r="D258" s="9" t="s">
        <v>50</v>
      </c>
      <c r="E258" s="9">
        <v>103</v>
      </c>
      <c r="F258" s="11">
        <v>260828000</v>
      </c>
    </row>
    <row r="259" spans="1:6" x14ac:dyDescent="0.25">
      <c r="A259" t="s">
        <v>192</v>
      </c>
      <c r="B259" s="9">
        <v>2015</v>
      </c>
      <c r="C259" s="9" t="s">
        <v>77</v>
      </c>
      <c r="D259" s="9" t="s">
        <v>78</v>
      </c>
      <c r="E259" s="9">
        <v>97</v>
      </c>
      <c r="F259" s="9">
        <v>0</v>
      </c>
    </row>
    <row r="260" spans="1:6" x14ac:dyDescent="0.25">
      <c r="A260" t="s">
        <v>192</v>
      </c>
      <c r="B260" s="9">
        <v>2015</v>
      </c>
      <c r="C260" s="9" t="s">
        <v>88</v>
      </c>
      <c r="D260" s="9" t="s">
        <v>88</v>
      </c>
      <c r="E260" s="9">
        <v>80</v>
      </c>
      <c r="F260" s="9">
        <v>0</v>
      </c>
    </row>
    <row r="261" spans="1:6" x14ac:dyDescent="0.25">
      <c r="A261" t="s">
        <v>192</v>
      </c>
      <c r="B261" s="9">
        <v>2015</v>
      </c>
      <c r="C261" s="9" t="s">
        <v>79</v>
      </c>
      <c r="D261" s="9" t="s">
        <v>99</v>
      </c>
      <c r="E261" s="9">
        <v>40</v>
      </c>
      <c r="F261" s="9">
        <v>0</v>
      </c>
    </row>
    <row r="262" spans="1:6" x14ac:dyDescent="0.25">
      <c r="A262" t="s">
        <v>192</v>
      </c>
      <c r="B262" s="9">
        <v>2015</v>
      </c>
      <c r="C262" s="9" t="s">
        <v>182</v>
      </c>
      <c r="D262" s="9" t="s">
        <v>183</v>
      </c>
      <c r="E262" s="9">
        <v>30</v>
      </c>
      <c r="F262" s="9">
        <v>0</v>
      </c>
    </row>
    <row r="263" spans="1:6" x14ac:dyDescent="0.25">
      <c r="A263" t="s">
        <v>192</v>
      </c>
      <c r="B263" s="9">
        <v>2015</v>
      </c>
      <c r="C263" s="9" t="s">
        <v>184</v>
      </c>
      <c r="D263" s="9" t="s">
        <v>185</v>
      </c>
      <c r="E263" s="9">
        <v>25</v>
      </c>
      <c r="F263" s="9">
        <v>0</v>
      </c>
    </row>
    <row r="264" spans="1:6" x14ac:dyDescent="0.25">
      <c r="A264" t="s">
        <v>192</v>
      </c>
      <c r="B264" s="9">
        <v>2015</v>
      </c>
      <c r="C264" s="9" t="s">
        <v>68</v>
      </c>
      <c r="D264" s="9" t="s">
        <v>68</v>
      </c>
      <c r="E264" s="9">
        <v>20</v>
      </c>
      <c r="F264" s="9">
        <v>0</v>
      </c>
    </row>
    <row r="265" spans="1:6" x14ac:dyDescent="0.25">
      <c r="A265" t="s">
        <v>192</v>
      </c>
      <c r="B265" s="9">
        <v>2015</v>
      </c>
      <c r="C265" s="9" t="s">
        <v>91</v>
      </c>
      <c r="D265" s="9" t="s">
        <v>92</v>
      </c>
      <c r="E265" s="9">
        <v>17</v>
      </c>
      <c r="F265" s="9">
        <v>0</v>
      </c>
    </row>
    <row r="266" spans="1:6" x14ac:dyDescent="0.25">
      <c r="A266" t="s">
        <v>193</v>
      </c>
      <c r="B266" s="9">
        <v>2015</v>
      </c>
      <c r="C266" s="9" t="s">
        <v>93</v>
      </c>
      <c r="D266" s="9" t="s">
        <v>94</v>
      </c>
      <c r="E266" s="9">
        <v>15</v>
      </c>
      <c r="F266" s="9">
        <v>0</v>
      </c>
    </row>
    <row r="267" spans="1:6" x14ac:dyDescent="0.25">
      <c r="A267" t="s">
        <v>192</v>
      </c>
      <c r="B267" s="9">
        <v>2015</v>
      </c>
      <c r="C267" s="9" t="s">
        <v>100</v>
      </c>
      <c r="D267" s="9" t="s">
        <v>101</v>
      </c>
      <c r="E267" s="9">
        <v>14</v>
      </c>
      <c r="F267" s="9">
        <v>0</v>
      </c>
    </row>
    <row r="268" spans="1:6" x14ac:dyDescent="0.25">
      <c r="A268" t="s">
        <v>192</v>
      </c>
      <c r="B268" s="9">
        <v>2015</v>
      </c>
      <c r="C268" s="9" t="s">
        <v>109</v>
      </c>
      <c r="D268" s="9" t="s">
        <v>110</v>
      </c>
      <c r="E268" s="9">
        <v>13</v>
      </c>
      <c r="F268" s="9">
        <v>0</v>
      </c>
    </row>
    <row r="269" spans="1:6" x14ac:dyDescent="0.25">
      <c r="A269" t="s">
        <v>192</v>
      </c>
      <c r="B269" s="9">
        <v>2015</v>
      </c>
      <c r="C269" s="9" t="s">
        <v>46</v>
      </c>
      <c r="D269" s="9" t="s">
        <v>85</v>
      </c>
      <c r="E269" s="9">
        <v>13</v>
      </c>
      <c r="F269" s="9">
        <v>0</v>
      </c>
    </row>
    <row r="270" spans="1:6" x14ac:dyDescent="0.25">
      <c r="A270" t="s">
        <v>192</v>
      </c>
      <c r="B270" s="9">
        <v>2015</v>
      </c>
      <c r="C270" s="9" t="s">
        <v>167</v>
      </c>
      <c r="D270" s="9" t="s">
        <v>168</v>
      </c>
      <c r="E270" s="9">
        <v>10</v>
      </c>
      <c r="F270" s="9">
        <v>0</v>
      </c>
    </row>
    <row r="271" spans="1:6" x14ac:dyDescent="0.25">
      <c r="A271" t="s">
        <v>192</v>
      </c>
      <c r="B271" s="9">
        <v>2015</v>
      </c>
      <c r="C271" s="9" t="s">
        <v>146</v>
      </c>
      <c r="D271" s="9" t="s">
        <v>147</v>
      </c>
      <c r="E271" s="9">
        <v>8</v>
      </c>
      <c r="F271" s="9">
        <v>0</v>
      </c>
    </row>
    <row r="272" spans="1:6" x14ac:dyDescent="0.25">
      <c r="A272" t="s">
        <v>193</v>
      </c>
      <c r="B272" s="9">
        <v>2015</v>
      </c>
      <c r="C272" s="9" t="s">
        <v>114</v>
      </c>
      <c r="D272" s="9" t="s">
        <v>114</v>
      </c>
      <c r="E272" s="9">
        <v>6</v>
      </c>
      <c r="F272" s="9">
        <v>0</v>
      </c>
    </row>
    <row r="273" spans="1:6" x14ac:dyDescent="0.25">
      <c r="A273" t="s">
        <v>192</v>
      </c>
      <c r="B273" s="9">
        <v>2015</v>
      </c>
      <c r="C273" s="9" t="s">
        <v>115</v>
      </c>
      <c r="D273" s="9" t="s">
        <v>115</v>
      </c>
      <c r="E273" s="9">
        <v>6</v>
      </c>
      <c r="F273" s="9">
        <v>0</v>
      </c>
    </row>
    <row r="274" spans="1:6" x14ac:dyDescent="0.25">
      <c r="A274" t="s">
        <v>192</v>
      </c>
      <c r="B274" s="9">
        <v>2015</v>
      </c>
      <c r="C274" s="9" t="s">
        <v>118</v>
      </c>
      <c r="D274" s="9" t="s">
        <v>118</v>
      </c>
      <c r="E274" s="9">
        <v>5</v>
      </c>
      <c r="F274" s="9">
        <v>0</v>
      </c>
    </row>
    <row r="275" spans="1:6" x14ac:dyDescent="0.25">
      <c r="A275" t="s">
        <v>192</v>
      </c>
      <c r="B275" s="9">
        <v>2015</v>
      </c>
      <c r="C275" s="9" t="s">
        <v>149</v>
      </c>
      <c r="D275" s="9" t="s">
        <v>150</v>
      </c>
      <c r="E275" s="9">
        <v>5</v>
      </c>
      <c r="F275" s="9">
        <v>0</v>
      </c>
    </row>
    <row r="276" spans="1:6" x14ac:dyDescent="0.25">
      <c r="A276" t="s">
        <v>192</v>
      </c>
      <c r="B276" s="9">
        <v>2015</v>
      </c>
      <c r="C276" s="9" t="s">
        <v>134</v>
      </c>
      <c r="D276" s="9" t="s">
        <v>135</v>
      </c>
      <c r="E276" s="9">
        <v>5</v>
      </c>
      <c r="F276" s="9">
        <v>0</v>
      </c>
    </row>
    <row r="277" spans="1:6" x14ac:dyDescent="0.25">
      <c r="A277" t="s">
        <v>192</v>
      </c>
      <c r="B277" s="9">
        <v>2015</v>
      </c>
      <c r="C277" s="9" t="s">
        <v>103</v>
      </c>
      <c r="D277" s="9" t="s">
        <v>148</v>
      </c>
      <c r="E277" s="9">
        <v>5</v>
      </c>
      <c r="F277" s="9">
        <v>0</v>
      </c>
    </row>
    <row r="278" spans="1:6" x14ac:dyDescent="0.25">
      <c r="A278" t="s">
        <v>193</v>
      </c>
      <c r="B278" s="9">
        <v>2015</v>
      </c>
      <c r="C278" s="9" t="s">
        <v>111</v>
      </c>
      <c r="D278" s="9" t="s">
        <v>111</v>
      </c>
      <c r="E278" s="9">
        <v>2</v>
      </c>
      <c r="F278" s="9">
        <v>0</v>
      </c>
    </row>
    <row r="279" spans="1:6" x14ac:dyDescent="0.25">
      <c r="A279" t="s">
        <v>192</v>
      </c>
      <c r="B279" s="9">
        <v>2015</v>
      </c>
      <c r="C279" s="9" t="s">
        <v>102</v>
      </c>
      <c r="D279" s="9" t="s">
        <v>102</v>
      </c>
      <c r="E279" s="9">
        <v>2</v>
      </c>
      <c r="F279" s="9">
        <v>0</v>
      </c>
    </row>
    <row r="280" spans="1:6" x14ac:dyDescent="0.25">
      <c r="A280" t="s">
        <v>192</v>
      </c>
      <c r="B280" s="9">
        <v>2015</v>
      </c>
      <c r="C280" s="9" t="s">
        <v>162</v>
      </c>
      <c r="D280" s="9" t="s">
        <v>163</v>
      </c>
      <c r="E280" s="9">
        <v>2</v>
      </c>
      <c r="F280" s="9">
        <v>0</v>
      </c>
    </row>
    <row r="281" spans="1:6" x14ac:dyDescent="0.25">
      <c r="A281" t="s">
        <v>192</v>
      </c>
      <c r="B281" s="9">
        <v>2015</v>
      </c>
      <c r="C281" s="9" t="s">
        <v>176</v>
      </c>
      <c r="D281" s="9" t="s">
        <v>176</v>
      </c>
      <c r="E281" s="9">
        <v>2</v>
      </c>
      <c r="F281" s="9">
        <v>0</v>
      </c>
    </row>
    <row r="282" spans="1:6" x14ac:dyDescent="0.25">
      <c r="A282" t="s">
        <v>192</v>
      </c>
      <c r="B282" s="9">
        <v>2015</v>
      </c>
      <c r="C282" s="9" t="s">
        <v>97</v>
      </c>
      <c r="D282" s="9" t="s">
        <v>98</v>
      </c>
      <c r="E282" s="9">
        <v>2</v>
      </c>
      <c r="F282" s="9">
        <v>0</v>
      </c>
    </row>
    <row r="283" spans="1:6" x14ac:dyDescent="0.25">
      <c r="A283" t="s">
        <v>192</v>
      </c>
      <c r="B283" s="9">
        <v>2015</v>
      </c>
      <c r="C283" s="9" t="s">
        <v>186</v>
      </c>
      <c r="D283" s="9" t="s">
        <v>187</v>
      </c>
      <c r="E283" s="9">
        <v>2</v>
      </c>
      <c r="F283" s="9">
        <v>0</v>
      </c>
    </row>
    <row r="284" spans="1:6" x14ac:dyDescent="0.25">
      <c r="A284" t="s">
        <v>192</v>
      </c>
      <c r="B284" s="9">
        <v>2015</v>
      </c>
      <c r="C284" s="9" t="s">
        <v>121</v>
      </c>
      <c r="D284" s="9" t="s">
        <v>122</v>
      </c>
      <c r="E284" s="9">
        <v>1</v>
      </c>
      <c r="F284" s="9">
        <v>0</v>
      </c>
    </row>
  </sheetData>
  <autoFilter ref="A1:F284" xr:uid="{223DC85C-47D4-4422-B49D-7562533DBE1B}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F3046-1268-4868-9853-71F8BB9BA0F3}">
  <dimension ref="A1:F10"/>
  <sheetViews>
    <sheetView workbookViewId="0">
      <selection activeCell="D6" sqref="D6"/>
    </sheetView>
  </sheetViews>
  <sheetFormatPr defaultRowHeight="12.75" x14ac:dyDescent="0.2"/>
  <cols>
    <col min="1" max="1" width="15.28515625" style="2" bestFit="1" customWidth="1"/>
    <col min="2" max="6" width="10.85546875" style="2" customWidth="1"/>
    <col min="7" max="16384" width="9.140625" style="2"/>
  </cols>
  <sheetData>
    <row r="1" spans="1:6" x14ac:dyDescent="0.2">
      <c r="A1" s="2" t="s">
        <v>224</v>
      </c>
      <c r="B1" s="72">
        <v>0.65629999999999999</v>
      </c>
      <c r="C1" s="72">
        <v>0.6573</v>
      </c>
      <c r="D1" s="72">
        <v>0.65349999999999997</v>
      </c>
      <c r="E1" s="72">
        <v>0.65390000000000004</v>
      </c>
      <c r="F1" s="71">
        <v>0.65539999999999998</v>
      </c>
    </row>
    <row r="2" spans="1:6" x14ac:dyDescent="0.2">
      <c r="B2" s="1">
        <v>2016</v>
      </c>
      <c r="C2" s="1">
        <v>2017</v>
      </c>
      <c r="D2" s="1">
        <v>2018</v>
      </c>
      <c r="E2" s="1">
        <v>2019</v>
      </c>
      <c r="F2" s="1">
        <v>2020</v>
      </c>
    </row>
    <row r="3" spans="1:6" x14ac:dyDescent="0.2">
      <c r="A3" s="2" t="s">
        <v>13</v>
      </c>
      <c r="B3" s="73">
        <v>1461401.74006142</v>
      </c>
      <c r="C3" s="73">
        <v>1416631.2453222987</v>
      </c>
      <c r="D3" s="73">
        <v>1395374.963374523</v>
      </c>
      <c r="E3" s="73">
        <v>1525275.5160390625</v>
      </c>
      <c r="F3" s="74">
        <v>1195232</v>
      </c>
    </row>
    <row r="4" spans="1:6" x14ac:dyDescent="0.2">
      <c r="A4" s="2" t="s">
        <v>14</v>
      </c>
      <c r="B4" s="73">
        <v>26965.524159592529</v>
      </c>
      <c r="C4" s="73">
        <v>44370.549228110089</v>
      </c>
      <c r="D4" s="73">
        <v>93427.574066359361</v>
      </c>
      <c r="E4" s="73">
        <v>113209.80633680886</v>
      </c>
      <c r="F4" s="74">
        <v>109328</v>
      </c>
    </row>
    <row r="5" spans="1:6" x14ac:dyDescent="0.2">
      <c r="A5" s="2" t="s">
        <v>15</v>
      </c>
      <c r="B5" s="73">
        <v>760.17261922161811</v>
      </c>
      <c r="C5" s="73">
        <v>268.77144604005423</v>
      </c>
      <c r="D5" s="73">
        <v>986.86135274560968</v>
      </c>
      <c r="E5" s="73">
        <v>2270.8655743398981</v>
      </c>
      <c r="F5" s="74">
        <v>437</v>
      </c>
    </row>
    <row r="6" spans="1:6" x14ac:dyDescent="0.2">
      <c r="A6" s="2" t="s">
        <v>16</v>
      </c>
      <c r="B6" s="73">
        <v>8962.9340100163736</v>
      </c>
      <c r="C6" s="73">
        <v>13218.870486518688</v>
      </c>
      <c r="D6" s="73">
        <v>23364.213642008559</v>
      </c>
      <c r="E6" s="73">
        <v>32224.818787731638</v>
      </c>
      <c r="F6" s="74">
        <v>23460</v>
      </c>
    </row>
    <row r="7" spans="1:6" x14ac:dyDescent="0.2">
      <c r="A7" s="2" t="s">
        <v>17</v>
      </c>
      <c r="B7" s="73">
        <v>643603.18441681296</v>
      </c>
      <c r="C7" s="73">
        <v>604527.54653892305</v>
      </c>
      <c r="D7" s="73">
        <v>542636.01720591087</v>
      </c>
      <c r="E7" s="73">
        <v>674575.58444741159</v>
      </c>
      <c r="F7" s="74">
        <v>630585</v>
      </c>
    </row>
    <row r="8" spans="1:6" x14ac:dyDescent="0.2">
      <c r="A8" s="2" t="s">
        <v>31</v>
      </c>
      <c r="B8" s="73">
        <v>501459.812234401</v>
      </c>
      <c r="C8" s="73">
        <v>510651.1830382655</v>
      </c>
      <c r="D8" s="73">
        <v>606864.26091284689</v>
      </c>
      <c r="E8" s="73">
        <v>682798.14018131571</v>
      </c>
      <c r="F8" s="74">
        <v>643481.20079179248</v>
      </c>
    </row>
    <row r="9" spans="1:6" x14ac:dyDescent="0.2">
      <c r="A9" s="2" t="s">
        <v>18</v>
      </c>
      <c r="B9" s="73">
        <v>2366.6997750019705</v>
      </c>
      <c r="C9" s="73">
        <v>3616.5545244589098</v>
      </c>
      <c r="D9" s="73">
        <v>5343.1493241512298</v>
      </c>
      <c r="E9" s="73">
        <v>11714.911827510381</v>
      </c>
      <c r="F9" s="74">
        <v>8188</v>
      </c>
    </row>
    <row r="10" spans="1:6" x14ac:dyDescent="0.2">
      <c r="A10" s="2" t="s">
        <v>19</v>
      </c>
      <c r="B10" s="73">
        <v>11507.307140999999</v>
      </c>
      <c r="C10" s="73">
        <v>11155.312661174999</v>
      </c>
      <c r="D10" s="73">
        <v>11061.6496407</v>
      </c>
      <c r="E10" s="73">
        <v>12094.051497299999</v>
      </c>
      <c r="F10" s="74">
        <v>12094.051497299999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9F35D-AA7F-4CC2-AAA4-BF3BEE4D3894}">
  <dimension ref="A1:AF294"/>
  <sheetViews>
    <sheetView workbookViewId="0">
      <selection activeCell="AA114" sqref="AA112:AA114"/>
    </sheetView>
  </sheetViews>
  <sheetFormatPr defaultRowHeight="15" x14ac:dyDescent="0.25"/>
  <cols>
    <col min="8" max="8" width="13.7109375" bestFit="1" customWidth="1"/>
    <col min="10" max="10" width="14.7109375" bestFit="1" customWidth="1"/>
    <col min="25" max="25" width="20.28515625" bestFit="1" customWidth="1"/>
  </cols>
  <sheetData>
    <row r="1" spans="1:32" x14ac:dyDescent="0.25">
      <c r="A1" s="25" t="s">
        <v>321</v>
      </c>
    </row>
    <row r="2" spans="1:32" x14ac:dyDescent="0.25">
      <c r="A2" t="s">
        <v>225</v>
      </c>
      <c r="B2" t="s">
        <v>180</v>
      </c>
      <c r="C2" t="s">
        <v>226</v>
      </c>
      <c r="D2" t="s">
        <v>227</v>
      </c>
      <c r="E2" t="s">
        <v>228</v>
      </c>
      <c r="F2" t="s">
        <v>229</v>
      </c>
      <c r="G2" t="s">
        <v>230</v>
      </c>
      <c r="H2" t="s">
        <v>231</v>
      </c>
      <c r="I2" t="s">
        <v>232</v>
      </c>
      <c r="J2" t="s">
        <v>233</v>
      </c>
      <c r="K2" t="s">
        <v>234</v>
      </c>
      <c r="L2" t="s">
        <v>235</v>
      </c>
      <c r="M2" t="s">
        <v>236</v>
      </c>
      <c r="N2" t="s">
        <v>237</v>
      </c>
      <c r="O2" t="s">
        <v>238</v>
      </c>
      <c r="P2" t="s">
        <v>239</v>
      </c>
      <c r="Q2" t="s">
        <v>240</v>
      </c>
      <c r="R2" t="s">
        <v>241</v>
      </c>
      <c r="S2" t="s">
        <v>242</v>
      </c>
      <c r="T2" t="s">
        <v>243</v>
      </c>
      <c r="U2" t="s">
        <v>244</v>
      </c>
      <c r="Z2">
        <v>1990</v>
      </c>
      <c r="AA2">
        <v>2000</v>
      </c>
      <c r="AB2">
        <v>2010</v>
      </c>
      <c r="AC2">
        <v>2015</v>
      </c>
      <c r="AD2">
        <v>2016</v>
      </c>
      <c r="AE2">
        <v>2017</v>
      </c>
      <c r="AF2">
        <v>2018</v>
      </c>
    </row>
    <row r="3" spans="1:32" x14ac:dyDescent="0.25">
      <c r="A3" t="s">
        <v>245</v>
      </c>
      <c r="B3">
        <v>2017</v>
      </c>
      <c r="C3" t="s">
        <v>246</v>
      </c>
      <c r="E3" t="s">
        <v>247</v>
      </c>
      <c r="F3" t="s">
        <v>248</v>
      </c>
      <c r="G3">
        <v>53</v>
      </c>
      <c r="H3" t="s">
        <v>249</v>
      </c>
      <c r="I3">
        <v>20</v>
      </c>
      <c r="J3" t="s">
        <v>250</v>
      </c>
      <c r="K3">
        <v>5</v>
      </c>
      <c r="N3">
        <v>0</v>
      </c>
      <c r="P3" t="s">
        <v>251</v>
      </c>
      <c r="Q3" t="s">
        <v>252</v>
      </c>
      <c r="R3" t="s">
        <v>253</v>
      </c>
      <c r="S3" t="s">
        <v>254</v>
      </c>
      <c r="T3" s="8">
        <v>347139</v>
      </c>
      <c r="U3">
        <v>4.7</v>
      </c>
      <c r="Y3" t="s">
        <v>312</v>
      </c>
      <c r="Z3">
        <v>2.62</v>
      </c>
      <c r="AA3">
        <v>2.57</v>
      </c>
      <c r="AB3">
        <v>2.4</v>
      </c>
      <c r="AC3">
        <v>2.58</v>
      </c>
      <c r="AD3">
        <v>2.62</v>
      </c>
      <c r="AE3">
        <v>2.62</v>
      </c>
      <c r="AF3">
        <v>2.65</v>
      </c>
    </row>
    <row r="4" spans="1:32" x14ac:dyDescent="0.25">
      <c r="A4" t="s">
        <v>245</v>
      </c>
      <c r="B4">
        <v>2017</v>
      </c>
      <c r="C4" t="s">
        <v>246</v>
      </c>
      <c r="E4" t="s">
        <v>247</v>
      </c>
      <c r="F4" t="s">
        <v>248</v>
      </c>
      <c r="G4">
        <v>53</v>
      </c>
      <c r="H4" t="s">
        <v>249</v>
      </c>
      <c r="I4">
        <v>20</v>
      </c>
      <c r="J4" t="s">
        <v>255</v>
      </c>
      <c r="K4">
        <v>7</v>
      </c>
      <c r="N4">
        <v>0</v>
      </c>
      <c r="P4" t="s">
        <v>251</v>
      </c>
      <c r="Q4" t="s">
        <v>252</v>
      </c>
      <c r="R4" t="s">
        <v>253</v>
      </c>
      <c r="S4" t="s">
        <v>254</v>
      </c>
      <c r="T4" s="8">
        <v>44393</v>
      </c>
      <c r="U4">
        <v>4.7</v>
      </c>
      <c r="Y4" t="s">
        <v>313</v>
      </c>
      <c r="Z4">
        <v>0.86</v>
      </c>
      <c r="AA4">
        <v>1.24</v>
      </c>
      <c r="AB4">
        <v>1.37</v>
      </c>
      <c r="AC4">
        <v>1.67</v>
      </c>
      <c r="AD4">
        <v>1.49</v>
      </c>
      <c r="AE4">
        <v>1.5</v>
      </c>
      <c r="AF4">
        <v>1.49</v>
      </c>
    </row>
    <row r="5" spans="1:32" x14ac:dyDescent="0.25">
      <c r="A5" t="s">
        <v>245</v>
      </c>
      <c r="B5">
        <v>2017</v>
      </c>
      <c r="C5" t="s">
        <v>246</v>
      </c>
      <c r="E5" t="s">
        <v>247</v>
      </c>
      <c r="F5" t="s">
        <v>248</v>
      </c>
      <c r="G5">
        <v>53</v>
      </c>
      <c r="H5" t="s">
        <v>249</v>
      </c>
      <c r="I5">
        <v>20</v>
      </c>
      <c r="J5" t="s">
        <v>256</v>
      </c>
      <c r="K5">
        <v>37</v>
      </c>
      <c r="N5">
        <v>0</v>
      </c>
      <c r="P5" t="s">
        <v>251</v>
      </c>
      <c r="Q5" t="s">
        <v>252</v>
      </c>
      <c r="R5" t="s">
        <v>253</v>
      </c>
      <c r="S5" t="s">
        <v>254</v>
      </c>
      <c r="T5" s="8">
        <v>149778</v>
      </c>
      <c r="U5">
        <v>4.7</v>
      </c>
      <c r="Y5" t="s">
        <v>314</v>
      </c>
      <c r="Z5">
        <v>2.86</v>
      </c>
      <c r="AA5">
        <v>2.94</v>
      </c>
      <c r="AB5">
        <v>2.68</v>
      </c>
      <c r="AC5">
        <v>2.52</v>
      </c>
      <c r="AD5">
        <v>2.66</v>
      </c>
      <c r="AE5">
        <v>2.58</v>
      </c>
      <c r="AF5">
        <v>2.58</v>
      </c>
    </row>
    <row r="6" spans="1:32" x14ac:dyDescent="0.25">
      <c r="A6" t="s">
        <v>245</v>
      </c>
      <c r="B6">
        <v>2017</v>
      </c>
      <c r="C6" t="s">
        <v>246</v>
      </c>
      <c r="E6" t="s">
        <v>247</v>
      </c>
      <c r="F6" t="s">
        <v>248</v>
      </c>
      <c r="G6">
        <v>53</v>
      </c>
      <c r="H6" t="s">
        <v>249</v>
      </c>
      <c r="I6">
        <v>20</v>
      </c>
      <c r="J6" t="s">
        <v>257</v>
      </c>
      <c r="K6">
        <v>39</v>
      </c>
      <c r="N6">
        <v>0</v>
      </c>
      <c r="P6" t="s">
        <v>251</v>
      </c>
      <c r="Q6" t="s">
        <v>252</v>
      </c>
      <c r="R6" t="s">
        <v>253</v>
      </c>
      <c r="S6" t="s">
        <v>254</v>
      </c>
      <c r="T6" s="8">
        <v>165125</v>
      </c>
      <c r="U6">
        <v>4.7</v>
      </c>
      <c r="Y6" t="s">
        <v>22</v>
      </c>
      <c r="Z6">
        <f>SUM(Z3:Z5)</f>
        <v>6.34</v>
      </c>
      <c r="AA6">
        <f t="shared" ref="AA6:AF6" si="0">SUM(AA3:AA5)</f>
        <v>6.75</v>
      </c>
      <c r="AB6">
        <f t="shared" si="0"/>
        <v>6.45</v>
      </c>
      <c r="AC6">
        <f t="shared" si="0"/>
        <v>6.77</v>
      </c>
      <c r="AD6">
        <f t="shared" si="0"/>
        <v>6.7700000000000005</v>
      </c>
      <c r="AE6">
        <f t="shared" si="0"/>
        <v>6.7</v>
      </c>
      <c r="AF6">
        <f t="shared" si="0"/>
        <v>6.72</v>
      </c>
    </row>
    <row r="7" spans="1:32" x14ac:dyDescent="0.25">
      <c r="A7" t="s">
        <v>245</v>
      </c>
      <c r="B7">
        <v>2017</v>
      </c>
      <c r="C7" t="s">
        <v>246</v>
      </c>
      <c r="E7" t="s">
        <v>247</v>
      </c>
      <c r="F7" t="s">
        <v>248</v>
      </c>
      <c r="G7">
        <v>53</v>
      </c>
      <c r="H7" t="s">
        <v>249</v>
      </c>
      <c r="I7">
        <v>20</v>
      </c>
      <c r="J7" t="s">
        <v>258</v>
      </c>
      <c r="K7">
        <v>47</v>
      </c>
      <c r="N7">
        <v>0</v>
      </c>
      <c r="P7" t="s">
        <v>251</v>
      </c>
      <c r="Q7" t="s">
        <v>252</v>
      </c>
      <c r="R7" t="s">
        <v>253</v>
      </c>
      <c r="S7" t="s">
        <v>254</v>
      </c>
      <c r="T7" s="8">
        <v>1045438</v>
      </c>
      <c r="U7">
        <v>4.7</v>
      </c>
    </row>
    <row r="8" spans="1:32" x14ac:dyDescent="0.25">
      <c r="A8" t="s">
        <v>245</v>
      </c>
      <c r="B8">
        <v>2017</v>
      </c>
      <c r="C8" t="s">
        <v>246</v>
      </c>
      <c r="E8" t="s">
        <v>247</v>
      </c>
      <c r="F8" t="s">
        <v>248</v>
      </c>
      <c r="G8">
        <v>53</v>
      </c>
      <c r="H8" t="s">
        <v>249</v>
      </c>
      <c r="I8">
        <v>20</v>
      </c>
      <c r="J8" t="s">
        <v>259</v>
      </c>
      <c r="K8">
        <v>77</v>
      </c>
      <c r="N8">
        <v>0</v>
      </c>
      <c r="P8" t="s">
        <v>251</v>
      </c>
      <c r="Q8" t="s">
        <v>252</v>
      </c>
      <c r="R8" t="s">
        <v>253</v>
      </c>
      <c r="S8" t="s">
        <v>254</v>
      </c>
      <c r="T8" s="8">
        <v>1654143</v>
      </c>
      <c r="U8">
        <v>4.7</v>
      </c>
      <c r="Y8" t="s">
        <v>320</v>
      </c>
      <c r="Z8">
        <f>Z3*$Z$19+Z4*$Z$19+Z5*$Z$13</f>
        <v>0.91016943357842384</v>
      </c>
      <c r="AA8">
        <f t="shared" ref="AA8:AF8" si="1">AA3*$Z$19+AA4*$Z$19+AA5*$Z$13</f>
        <v>0.96523315250112252</v>
      </c>
      <c r="AB8">
        <f t="shared" si="1"/>
        <v>0.91765630883253724</v>
      </c>
      <c r="AC8">
        <f t="shared" si="1"/>
        <v>0.95258792844613405</v>
      </c>
      <c r="AD8">
        <f t="shared" si="1"/>
        <v>0.9576513017127618</v>
      </c>
      <c r="AE8">
        <f t="shared" si="1"/>
        <v>0.94585081045327191</v>
      </c>
      <c r="AF8">
        <f t="shared" si="1"/>
        <v>0.94839570619816649</v>
      </c>
    </row>
    <row r="9" spans="1:32" x14ac:dyDescent="0.25">
      <c r="A9" t="s">
        <v>245</v>
      </c>
      <c r="B9">
        <v>2017</v>
      </c>
      <c r="C9" t="s">
        <v>246</v>
      </c>
      <c r="E9" t="s">
        <v>247</v>
      </c>
      <c r="F9" t="s">
        <v>248</v>
      </c>
      <c r="G9">
        <v>53</v>
      </c>
      <c r="H9" t="s">
        <v>260</v>
      </c>
      <c r="I9">
        <v>50</v>
      </c>
      <c r="J9" t="s">
        <v>261</v>
      </c>
      <c r="K9">
        <v>1</v>
      </c>
      <c r="N9">
        <v>0</v>
      </c>
      <c r="P9" t="s">
        <v>251</v>
      </c>
      <c r="Q9" t="s">
        <v>252</v>
      </c>
      <c r="R9" t="s">
        <v>253</v>
      </c>
      <c r="S9" t="s">
        <v>254</v>
      </c>
      <c r="T9" s="8">
        <v>413379</v>
      </c>
      <c r="U9">
        <v>4.7</v>
      </c>
    </row>
    <row r="10" spans="1:32" x14ac:dyDescent="0.25">
      <c r="A10" t="s">
        <v>245</v>
      </c>
      <c r="B10">
        <v>2017</v>
      </c>
      <c r="C10" t="s">
        <v>246</v>
      </c>
      <c r="E10" t="s">
        <v>247</v>
      </c>
      <c r="F10" t="s">
        <v>248</v>
      </c>
      <c r="G10">
        <v>53</v>
      </c>
      <c r="H10" t="s">
        <v>260</v>
      </c>
      <c r="I10">
        <v>50</v>
      </c>
      <c r="J10" t="s">
        <v>262</v>
      </c>
      <c r="K10">
        <v>17</v>
      </c>
      <c r="N10">
        <v>0</v>
      </c>
      <c r="P10" t="s">
        <v>251</v>
      </c>
      <c r="Q10" t="s">
        <v>252</v>
      </c>
      <c r="R10" t="s">
        <v>253</v>
      </c>
      <c r="S10" t="s">
        <v>254</v>
      </c>
      <c r="T10" s="8">
        <v>134564</v>
      </c>
      <c r="U10">
        <v>4.7</v>
      </c>
      <c r="Y10" t="s">
        <v>318</v>
      </c>
    </row>
    <row r="11" spans="1:32" x14ac:dyDescent="0.25">
      <c r="A11" t="s">
        <v>245</v>
      </c>
      <c r="B11">
        <v>2017</v>
      </c>
      <c r="C11" t="s">
        <v>246</v>
      </c>
      <c r="E11" t="s">
        <v>247</v>
      </c>
      <c r="F11" t="s">
        <v>248</v>
      </c>
      <c r="G11">
        <v>53</v>
      </c>
      <c r="H11" t="s">
        <v>260</v>
      </c>
      <c r="I11">
        <v>50</v>
      </c>
      <c r="J11" t="s">
        <v>263</v>
      </c>
      <c r="K11">
        <v>21</v>
      </c>
      <c r="N11">
        <v>0</v>
      </c>
      <c r="P11" t="s">
        <v>251</v>
      </c>
      <c r="Q11" t="s">
        <v>252</v>
      </c>
      <c r="R11" t="s">
        <v>253</v>
      </c>
      <c r="S11" t="s">
        <v>254</v>
      </c>
      <c r="T11" s="8">
        <v>331333</v>
      </c>
      <c r="U11">
        <v>4.7</v>
      </c>
      <c r="Y11" t="s">
        <v>316</v>
      </c>
      <c r="Z11" s="8">
        <f>T9+T13+T16+T17+T22+T18</f>
        <v>1044118</v>
      </c>
    </row>
    <row r="12" spans="1:32" x14ac:dyDescent="0.25">
      <c r="A12" t="s">
        <v>245</v>
      </c>
      <c r="B12">
        <v>2017</v>
      </c>
      <c r="C12" t="s">
        <v>246</v>
      </c>
      <c r="E12" t="s">
        <v>247</v>
      </c>
      <c r="F12" t="s">
        <v>248</v>
      </c>
      <c r="G12">
        <v>53</v>
      </c>
      <c r="H12" t="s">
        <v>260</v>
      </c>
      <c r="I12">
        <v>50</v>
      </c>
      <c r="J12" t="s">
        <v>264</v>
      </c>
      <c r="K12">
        <v>25</v>
      </c>
      <c r="N12">
        <v>0</v>
      </c>
      <c r="P12" t="s">
        <v>251</v>
      </c>
      <c r="Q12" t="s">
        <v>252</v>
      </c>
      <c r="R12" t="s">
        <v>253</v>
      </c>
      <c r="S12" t="s">
        <v>254</v>
      </c>
      <c r="T12" s="8">
        <v>718590</v>
      </c>
      <c r="U12">
        <v>4.7</v>
      </c>
      <c r="Y12" t="s">
        <v>315</v>
      </c>
      <c r="Z12" s="8">
        <f>SUM(T3:T41)</f>
        <v>6389492</v>
      </c>
    </row>
    <row r="13" spans="1:32" x14ac:dyDescent="0.25">
      <c r="A13" t="s">
        <v>245</v>
      </c>
      <c r="B13">
        <v>2017</v>
      </c>
      <c r="C13" t="s">
        <v>246</v>
      </c>
      <c r="E13" t="s">
        <v>247</v>
      </c>
      <c r="F13" t="s">
        <v>248</v>
      </c>
      <c r="G13">
        <v>53</v>
      </c>
      <c r="H13" t="s">
        <v>260</v>
      </c>
      <c r="I13">
        <v>50</v>
      </c>
      <c r="J13" t="s">
        <v>265</v>
      </c>
      <c r="K13">
        <v>43</v>
      </c>
      <c r="N13">
        <v>0</v>
      </c>
      <c r="P13" t="s">
        <v>251</v>
      </c>
      <c r="Q13" t="s">
        <v>252</v>
      </c>
      <c r="R13" t="s">
        <v>253</v>
      </c>
      <c r="S13" t="s">
        <v>254</v>
      </c>
      <c r="T13" s="8">
        <v>276059</v>
      </c>
      <c r="U13">
        <v>4.7</v>
      </c>
      <c r="Y13" t="s">
        <v>317</v>
      </c>
      <c r="Z13">
        <f>Z11/Z12</f>
        <v>0.16341173914921561</v>
      </c>
    </row>
    <row r="14" spans="1:32" x14ac:dyDescent="0.25">
      <c r="A14" t="s">
        <v>245</v>
      </c>
      <c r="B14">
        <v>2017</v>
      </c>
      <c r="C14" t="s">
        <v>246</v>
      </c>
      <c r="E14" t="s">
        <v>247</v>
      </c>
      <c r="F14" t="s">
        <v>248</v>
      </c>
      <c r="G14">
        <v>53</v>
      </c>
      <c r="H14" t="s">
        <v>266</v>
      </c>
      <c r="I14">
        <v>30</v>
      </c>
      <c r="J14" t="s">
        <v>267</v>
      </c>
      <c r="K14">
        <v>19</v>
      </c>
      <c r="N14">
        <v>0</v>
      </c>
      <c r="P14" t="s">
        <v>251</v>
      </c>
      <c r="Q14" t="s">
        <v>252</v>
      </c>
      <c r="R14" t="s">
        <v>253</v>
      </c>
      <c r="S14" t="s">
        <v>254</v>
      </c>
      <c r="T14" t="s">
        <v>268</v>
      </c>
      <c r="U14" t="s">
        <v>269</v>
      </c>
    </row>
    <row r="15" spans="1:32" x14ac:dyDescent="0.25">
      <c r="A15" t="s">
        <v>245</v>
      </c>
      <c r="B15">
        <v>2017</v>
      </c>
      <c r="C15" t="s">
        <v>246</v>
      </c>
      <c r="E15" t="s">
        <v>247</v>
      </c>
      <c r="F15" t="s">
        <v>248</v>
      </c>
      <c r="G15">
        <v>53</v>
      </c>
      <c r="H15" t="s">
        <v>266</v>
      </c>
      <c r="I15">
        <v>30</v>
      </c>
      <c r="J15" t="s">
        <v>270</v>
      </c>
      <c r="K15">
        <v>51</v>
      </c>
      <c r="N15">
        <v>0</v>
      </c>
      <c r="P15" t="s">
        <v>251</v>
      </c>
      <c r="Q15" t="s">
        <v>252</v>
      </c>
      <c r="R15" t="s">
        <v>253</v>
      </c>
      <c r="S15" t="s">
        <v>254</v>
      </c>
      <c r="T15" s="8">
        <v>12031</v>
      </c>
      <c r="U15">
        <v>4.7</v>
      </c>
    </row>
    <row r="16" spans="1:32" x14ac:dyDescent="0.25">
      <c r="A16" t="s">
        <v>245</v>
      </c>
      <c r="B16">
        <v>2017</v>
      </c>
      <c r="C16" t="s">
        <v>246</v>
      </c>
      <c r="E16" t="s">
        <v>247</v>
      </c>
      <c r="F16" t="s">
        <v>248</v>
      </c>
      <c r="G16">
        <v>53</v>
      </c>
      <c r="H16" t="s">
        <v>266</v>
      </c>
      <c r="I16">
        <v>30</v>
      </c>
      <c r="J16" t="s">
        <v>271</v>
      </c>
      <c r="K16">
        <v>63</v>
      </c>
      <c r="N16">
        <v>0</v>
      </c>
      <c r="P16" t="s">
        <v>251</v>
      </c>
      <c r="Q16" t="s">
        <v>252</v>
      </c>
      <c r="R16" t="s">
        <v>253</v>
      </c>
      <c r="S16" t="s">
        <v>254</v>
      </c>
      <c r="T16" s="8">
        <v>66573</v>
      </c>
      <c r="U16">
        <v>4.7</v>
      </c>
      <c r="Y16" t="s">
        <v>319</v>
      </c>
    </row>
    <row r="17" spans="1:26" x14ac:dyDescent="0.25">
      <c r="A17" t="s">
        <v>245</v>
      </c>
      <c r="B17">
        <v>2017</v>
      </c>
      <c r="C17" t="s">
        <v>246</v>
      </c>
      <c r="E17" t="s">
        <v>247</v>
      </c>
      <c r="F17" t="s">
        <v>248</v>
      </c>
      <c r="G17">
        <v>53</v>
      </c>
      <c r="H17" t="s">
        <v>266</v>
      </c>
      <c r="I17">
        <v>30</v>
      </c>
      <c r="J17" t="s">
        <v>272</v>
      </c>
      <c r="K17">
        <v>65</v>
      </c>
      <c r="N17">
        <v>0</v>
      </c>
      <c r="P17" t="s">
        <v>251</v>
      </c>
      <c r="Q17" t="s">
        <v>252</v>
      </c>
      <c r="R17" t="s">
        <v>253</v>
      </c>
      <c r="S17" t="s">
        <v>254</v>
      </c>
      <c r="T17" s="8">
        <v>48728</v>
      </c>
      <c r="U17">
        <v>4.7</v>
      </c>
      <c r="Y17" t="s">
        <v>316</v>
      </c>
      <c r="Z17" s="8">
        <f>SUM(T85:T91,T113:T119,T120:T125,T132:T138,T139:T145,T146:T152,T174:T180)</f>
        <v>138034</v>
      </c>
    </row>
    <row r="18" spans="1:26" x14ac:dyDescent="0.25">
      <c r="A18" t="s">
        <v>245</v>
      </c>
      <c r="B18">
        <v>2017</v>
      </c>
      <c r="C18" t="s">
        <v>246</v>
      </c>
      <c r="E18" t="s">
        <v>247</v>
      </c>
      <c r="F18" t="s">
        <v>248</v>
      </c>
      <c r="G18">
        <v>53</v>
      </c>
      <c r="H18" t="s">
        <v>273</v>
      </c>
      <c r="I18">
        <v>90</v>
      </c>
      <c r="J18" t="s">
        <v>274</v>
      </c>
      <c r="K18">
        <v>3</v>
      </c>
      <c r="N18">
        <v>0</v>
      </c>
      <c r="P18" t="s">
        <v>251</v>
      </c>
      <c r="Q18" t="s">
        <v>252</v>
      </c>
      <c r="R18" t="s">
        <v>253</v>
      </c>
      <c r="S18" t="s">
        <v>254</v>
      </c>
      <c r="T18" s="8">
        <v>20197</v>
      </c>
      <c r="U18">
        <v>4.7</v>
      </c>
      <c r="Y18" t="s">
        <v>315</v>
      </c>
      <c r="Z18" s="8">
        <f>SUM(T46:T294)</f>
        <v>1084791</v>
      </c>
    </row>
    <row r="19" spans="1:26" x14ac:dyDescent="0.25">
      <c r="A19" t="s">
        <v>245</v>
      </c>
      <c r="B19">
        <v>2017</v>
      </c>
      <c r="C19" t="s">
        <v>246</v>
      </c>
      <c r="E19" t="s">
        <v>247</v>
      </c>
      <c r="F19" t="s">
        <v>248</v>
      </c>
      <c r="G19">
        <v>53</v>
      </c>
      <c r="H19" t="s">
        <v>273</v>
      </c>
      <c r="I19">
        <v>90</v>
      </c>
      <c r="J19" t="s">
        <v>275</v>
      </c>
      <c r="K19">
        <v>13</v>
      </c>
      <c r="N19">
        <v>0</v>
      </c>
      <c r="P19" t="s">
        <v>251</v>
      </c>
      <c r="Q19" t="s">
        <v>252</v>
      </c>
      <c r="R19" t="s">
        <v>253</v>
      </c>
      <c r="S19" t="s">
        <v>254</v>
      </c>
      <c r="T19" s="8">
        <v>92783</v>
      </c>
      <c r="U19">
        <v>4.7</v>
      </c>
      <c r="Y19" t="s">
        <v>317</v>
      </c>
      <c r="Z19">
        <f>Z17/Z18</f>
        <v>0.12724478724473193</v>
      </c>
    </row>
    <row r="20" spans="1:26" x14ac:dyDescent="0.25">
      <c r="A20" t="s">
        <v>245</v>
      </c>
      <c r="B20">
        <v>2017</v>
      </c>
      <c r="C20" t="s">
        <v>246</v>
      </c>
      <c r="E20" t="s">
        <v>247</v>
      </c>
      <c r="F20" t="s">
        <v>248</v>
      </c>
      <c r="G20">
        <v>53</v>
      </c>
      <c r="H20" t="s">
        <v>273</v>
      </c>
      <c r="I20">
        <v>90</v>
      </c>
      <c r="J20" t="s">
        <v>276</v>
      </c>
      <c r="K20">
        <v>23</v>
      </c>
      <c r="N20">
        <v>0</v>
      </c>
      <c r="P20" t="s">
        <v>251</v>
      </c>
      <c r="Q20" t="s">
        <v>252</v>
      </c>
      <c r="R20" t="s">
        <v>253</v>
      </c>
      <c r="S20" t="s">
        <v>254</v>
      </c>
      <c r="T20" s="8">
        <v>75111</v>
      </c>
      <c r="U20">
        <v>4.7</v>
      </c>
    </row>
    <row r="21" spans="1:26" x14ac:dyDescent="0.25">
      <c r="A21" t="s">
        <v>245</v>
      </c>
      <c r="B21">
        <v>2017</v>
      </c>
      <c r="C21" t="s">
        <v>246</v>
      </c>
      <c r="E21" t="s">
        <v>247</v>
      </c>
      <c r="F21" t="s">
        <v>248</v>
      </c>
      <c r="G21">
        <v>53</v>
      </c>
      <c r="H21" t="s">
        <v>273</v>
      </c>
      <c r="I21">
        <v>90</v>
      </c>
      <c r="J21" t="s">
        <v>277</v>
      </c>
      <c r="K21">
        <v>71</v>
      </c>
      <c r="N21">
        <v>0</v>
      </c>
      <c r="P21" t="s">
        <v>251</v>
      </c>
      <c r="Q21" t="s">
        <v>252</v>
      </c>
      <c r="R21" t="s">
        <v>253</v>
      </c>
      <c r="S21" t="s">
        <v>254</v>
      </c>
      <c r="T21" s="8">
        <v>249421</v>
      </c>
      <c r="U21">
        <v>4.7</v>
      </c>
    </row>
    <row r="22" spans="1:26" x14ac:dyDescent="0.25">
      <c r="A22" t="s">
        <v>245</v>
      </c>
      <c r="B22">
        <v>2017</v>
      </c>
      <c r="C22" t="s">
        <v>246</v>
      </c>
      <c r="E22" t="s">
        <v>247</v>
      </c>
      <c r="F22" t="s">
        <v>248</v>
      </c>
      <c r="G22">
        <v>53</v>
      </c>
      <c r="H22" t="s">
        <v>273</v>
      </c>
      <c r="I22">
        <v>90</v>
      </c>
      <c r="J22" t="s">
        <v>278</v>
      </c>
      <c r="K22">
        <v>75</v>
      </c>
      <c r="N22">
        <v>0</v>
      </c>
      <c r="P22" t="s">
        <v>251</v>
      </c>
      <c r="Q22" t="s">
        <v>252</v>
      </c>
      <c r="R22" t="s">
        <v>253</v>
      </c>
      <c r="S22" t="s">
        <v>254</v>
      </c>
      <c r="T22" s="8">
        <v>219182</v>
      </c>
      <c r="U22">
        <v>4.7</v>
      </c>
    </row>
    <row r="23" spans="1:26" x14ac:dyDescent="0.25">
      <c r="A23" t="s">
        <v>245</v>
      </c>
      <c r="B23">
        <v>2017</v>
      </c>
      <c r="C23" t="s">
        <v>246</v>
      </c>
      <c r="E23" t="s">
        <v>247</v>
      </c>
      <c r="F23" t="s">
        <v>248</v>
      </c>
      <c r="G23">
        <v>53</v>
      </c>
      <c r="H23" t="s">
        <v>279</v>
      </c>
      <c r="I23">
        <v>10</v>
      </c>
      <c r="J23" t="s">
        <v>280</v>
      </c>
      <c r="K23">
        <v>9</v>
      </c>
      <c r="N23">
        <v>0</v>
      </c>
      <c r="P23" t="s">
        <v>251</v>
      </c>
      <c r="Q23" t="s">
        <v>252</v>
      </c>
      <c r="R23" t="s">
        <v>253</v>
      </c>
      <c r="S23" t="s">
        <v>254</v>
      </c>
      <c r="T23" s="8">
        <v>7593</v>
      </c>
      <c r="U23">
        <v>4.7</v>
      </c>
    </row>
    <row r="24" spans="1:26" x14ac:dyDescent="0.25">
      <c r="A24" t="s">
        <v>245</v>
      </c>
      <c r="B24">
        <v>2017</v>
      </c>
      <c r="C24" t="s">
        <v>246</v>
      </c>
      <c r="E24" t="s">
        <v>247</v>
      </c>
      <c r="F24" t="s">
        <v>248</v>
      </c>
      <c r="G24">
        <v>53</v>
      </c>
      <c r="H24" t="s">
        <v>279</v>
      </c>
      <c r="I24">
        <v>10</v>
      </c>
      <c r="J24" t="s">
        <v>281</v>
      </c>
      <c r="K24">
        <v>11</v>
      </c>
      <c r="N24">
        <v>0</v>
      </c>
      <c r="P24" t="s">
        <v>251</v>
      </c>
      <c r="Q24" t="s">
        <v>252</v>
      </c>
      <c r="R24" t="s">
        <v>253</v>
      </c>
      <c r="S24" t="s">
        <v>254</v>
      </c>
      <c r="T24" s="8">
        <v>40918</v>
      </c>
      <c r="U24">
        <v>4.7</v>
      </c>
    </row>
    <row r="25" spans="1:26" x14ac:dyDescent="0.25">
      <c r="A25" t="s">
        <v>245</v>
      </c>
      <c r="B25">
        <v>2017</v>
      </c>
      <c r="C25" t="s">
        <v>246</v>
      </c>
      <c r="E25" t="s">
        <v>247</v>
      </c>
      <c r="F25" t="s">
        <v>248</v>
      </c>
      <c r="G25">
        <v>53</v>
      </c>
      <c r="H25" t="s">
        <v>279</v>
      </c>
      <c r="I25">
        <v>10</v>
      </c>
      <c r="J25" t="s">
        <v>282</v>
      </c>
      <c r="K25">
        <v>15</v>
      </c>
      <c r="N25">
        <v>0</v>
      </c>
      <c r="P25" t="s">
        <v>251</v>
      </c>
      <c r="Q25" t="s">
        <v>252</v>
      </c>
      <c r="R25" t="s">
        <v>253</v>
      </c>
      <c r="S25" t="s">
        <v>254</v>
      </c>
      <c r="T25" s="8">
        <v>6672</v>
      </c>
      <c r="U25">
        <v>4.7</v>
      </c>
    </row>
    <row r="26" spans="1:26" x14ac:dyDescent="0.25">
      <c r="A26" t="s">
        <v>245</v>
      </c>
      <c r="B26">
        <v>2017</v>
      </c>
      <c r="C26" t="s">
        <v>246</v>
      </c>
      <c r="E26" t="s">
        <v>247</v>
      </c>
      <c r="F26" t="s">
        <v>248</v>
      </c>
      <c r="G26">
        <v>53</v>
      </c>
      <c r="H26" t="s">
        <v>279</v>
      </c>
      <c r="I26">
        <v>10</v>
      </c>
      <c r="J26" t="s">
        <v>283</v>
      </c>
      <c r="K26">
        <v>27</v>
      </c>
      <c r="N26">
        <v>0</v>
      </c>
      <c r="P26" t="s">
        <v>251</v>
      </c>
      <c r="Q26" t="s">
        <v>252</v>
      </c>
      <c r="R26" t="s">
        <v>253</v>
      </c>
      <c r="S26" t="s">
        <v>254</v>
      </c>
      <c r="T26" s="8">
        <v>20118</v>
      </c>
      <c r="U26">
        <v>4.7</v>
      </c>
    </row>
    <row r="27" spans="1:26" x14ac:dyDescent="0.25">
      <c r="A27" t="s">
        <v>245</v>
      </c>
      <c r="B27">
        <v>2017</v>
      </c>
      <c r="C27" t="s">
        <v>246</v>
      </c>
      <c r="E27" t="s">
        <v>247</v>
      </c>
      <c r="F27" t="s">
        <v>248</v>
      </c>
      <c r="G27">
        <v>53</v>
      </c>
      <c r="H27" t="s">
        <v>279</v>
      </c>
      <c r="I27">
        <v>10</v>
      </c>
      <c r="J27" t="s">
        <v>284</v>
      </c>
      <c r="K27">
        <v>29</v>
      </c>
      <c r="N27">
        <v>0</v>
      </c>
      <c r="P27" t="s">
        <v>251</v>
      </c>
      <c r="Q27" t="s">
        <v>252</v>
      </c>
      <c r="R27" t="s">
        <v>253</v>
      </c>
      <c r="S27" t="s">
        <v>254</v>
      </c>
      <c r="T27" t="s">
        <v>268</v>
      </c>
      <c r="U27" t="s">
        <v>269</v>
      </c>
    </row>
    <row r="28" spans="1:26" x14ac:dyDescent="0.25">
      <c r="A28" t="s">
        <v>245</v>
      </c>
      <c r="B28">
        <v>2017</v>
      </c>
      <c r="C28" t="s">
        <v>246</v>
      </c>
      <c r="E28" t="s">
        <v>247</v>
      </c>
      <c r="F28" t="s">
        <v>248</v>
      </c>
      <c r="G28">
        <v>53</v>
      </c>
      <c r="H28" t="s">
        <v>279</v>
      </c>
      <c r="I28">
        <v>10</v>
      </c>
      <c r="J28" t="s">
        <v>285</v>
      </c>
      <c r="K28">
        <v>31</v>
      </c>
      <c r="N28">
        <v>0</v>
      </c>
      <c r="P28" t="s">
        <v>251</v>
      </c>
      <c r="Q28" t="s">
        <v>252</v>
      </c>
      <c r="R28" t="s">
        <v>253</v>
      </c>
      <c r="S28" t="s">
        <v>254</v>
      </c>
      <c r="T28" s="8">
        <v>4554</v>
      </c>
      <c r="U28">
        <v>4.7</v>
      </c>
    </row>
    <row r="29" spans="1:26" x14ac:dyDescent="0.25">
      <c r="A29" t="s">
        <v>245</v>
      </c>
      <c r="B29">
        <v>2017</v>
      </c>
      <c r="C29" t="s">
        <v>246</v>
      </c>
      <c r="E29" t="s">
        <v>247</v>
      </c>
      <c r="F29" t="s">
        <v>248</v>
      </c>
      <c r="G29">
        <v>53</v>
      </c>
      <c r="H29" t="s">
        <v>279</v>
      </c>
      <c r="I29">
        <v>10</v>
      </c>
      <c r="J29" t="s">
        <v>286</v>
      </c>
      <c r="K29">
        <v>33</v>
      </c>
      <c r="N29">
        <v>0</v>
      </c>
      <c r="P29" t="s">
        <v>251</v>
      </c>
      <c r="Q29" t="s">
        <v>252</v>
      </c>
      <c r="R29" t="s">
        <v>253</v>
      </c>
      <c r="S29" t="s">
        <v>254</v>
      </c>
      <c r="T29" s="8">
        <v>15930</v>
      </c>
      <c r="U29">
        <v>4.7</v>
      </c>
    </row>
    <row r="30" spans="1:26" x14ac:dyDescent="0.25">
      <c r="A30" t="s">
        <v>245</v>
      </c>
      <c r="B30">
        <v>2017</v>
      </c>
      <c r="C30" t="s">
        <v>246</v>
      </c>
      <c r="E30" t="s">
        <v>247</v>
      </c>
      <c r="F30" t="s">
        <v>248</v>
      </c>
      <c r="G30">
        <v>53</v>
      </c>
      <c r="H30" t="s">
        <v>279</v>
      </c>
      <c r="I30">
        <v>10</v>
      </c>
      <c r="J30" t="s">
        <v>287</v>
      </c>
      <c r="K30">
        <v>35</v>
      </c>
      <c r="N30">
        <v>0</v>
      </c>
      <c r="P30" t="s">
        <v>251</v>
      </c>
      <c r="Q30" t="s">
        <v>252</v>
      </c>
      <c r="R30" t="s">
        <v>253</v>
      </c>
      <c r="S30" t="s">
        <v>254</v>
      </c>
      <c r="T30" s="8">
        <v>2146</v>
      </c>
      <c r="U30">
        <v>4.7</v>
      </c>
    </row>
    <row r="31" spans="1:26" x14ac:dyDescent="0.25">
      <c r="A31" t="s">
        <v>245</v>
      </c>
      <c r="B31">
        <v>2017</v>
      </c>
      <c r="C31" t="s">
        <v>246</v>
      </c>
      <c r="E31" t="s">
        <v>247</v>
      </c>
      <c r="F31" t="s">
        <v>248</v>
      </c>
      <c r="G31">
        <v>53</v>
      </c>
      <c r="H31" t="s">
        <v>279</v>
      </c>
      <c r="I31">
        <v>10</v>
      </c>
      <c r="J31" t="s">
        <v>288</v>
      </c>
      <c r="K31">
        <v>41</v>
      </c>
      <c r="N31">
        <v>0</v>
      </c>
      <c r="P31" t="s">
        <v>251</v>
      </c>
      <c r="Q31" t="s">
        <v>252</v>
      </c>
      <c r="R31" t="s">
        <v>253</v>
      </c>
      <c r="S31" t="s">
        <v>254</v>
      </c>
      <c r="T31" s="8">
        <v>42324</v>
      </c>
      <c r="U31">
        <v>4.7</v>
      </c>
    </row>
    <row r="32" spans="1:26" x14ac:dyDescent="0.25">
      <c r="A32" t="s">
        <v>245</v>
      </c>
      <c r="B32">
        <v>2017</v>
      </c>
      <c r="C32" t="s">
        <v>246</v>
      </c>
      <c r="E32" t="s">
        <v>247</v>
      </c>
      <c r="F32" t="s">
        <v>248</v>
      </c>
      <c r="G32">
        <v>53</v>
      </c>
      <c r="H32" t="s">
        <v>279</v>
      </c>
      <c r="I32">
        <v>10</v>
      </c>
      <c r="J32" t="s">
        <v>289</v>
      </c>
      <c r="K32">
        <v>45</v>
      </c>
      <c r="N32">
        <v>0</v>
      </c>
      <c r="P32" t="s">
        <v>251</v>
      </c>
      <c r="Q32" t="s">
        <v>252</v>
      </c>
      <c r="R32" t="s">
        <v>253</v>
      </c>
      <c r="S32" t="s">
        <v>254</v>
      </c>
      <c r="T32" s="8">
        <v>4645</v>
      </c>
      <c r="U32">
        <v>4.7</v>
      </c>
    </row>
    <row r="33" spans="1:21" x14ac:dyDescent="0.25">
      <c r="A33" t="s">
        <v>245</v>
      </c>
      <c r="B33">
        <v>2017</v>
      </c>
      <c r="C33" t="s">
        <v>246</v>
      </c>
      <c r="E33" t="s">
        <v>247</v>
      </c>
      <c r="F33" t="s">
        <v>248</v>
      </c>
      <c r="G33">
        <v>53</v>
      </c>
      <c r="H33" t="s">
        <v>279</v>
      </c>
      <c r="I33">
        <v>10</v>
      </c>
      <c r="J33" t="s">
        <v>290</v>
      </c>
      <c r="K33">
        <v>49</v>
      </c>
      <c r="N33">
        <v>0</v>
      </c>
      <c r="P33" t="s">
        <v>251</v>
      </c>
      <c r="Q33" t="s">
        <v>252</v>
      </c>
      <c r="R33" t="s">
        <v>253</v>
      </c>
      <c r="S33" t="s">
        <v>254</v>
      </c>
      <c r="T33" s="8">
        <v>7545</v>
      </c>
      <c r="U33">
        <v>4.7</v>
      </c>
    </row>
    <row r="34" spans="1:21" x14ac:dyDescent="0.25">
      <c r="A34" t="s">
        <v>245</v>
      </c>
      <c r="B34">
        <v>2017</v>
      </c>
      <c r="C34" t="s">
        <v>246</v>
      </c>
      <c r="E34" t="s">
        <v>247</v>
      </c>
      <c r="F34" t="s">
        <v>248</v>
      </c>
      <c r="G34">
        <v>53</v>
      </c>
      <c r="H34" t="s">
        <v>279</v>
      </c>
      <c r="I34">
        <v>10</v>
      </c>
      <c r="J34" t="s">
        <v>291</v>
      </c>
      <c r="K34">
        <v>53</v>
      </c>
      <c r="N34">
        <v>0</v>
      </c>
      <c r="P34" t="s">
        <v>251</v>
      </c>
      <c r="Q34" t="s">
        <v>252</v>
      </c>
      <c r="R34" t="s">
        <v>253</v>
      </c>
      <c r="S34" t="s">
        <v>254</v>
      </c>
      <c r="T34" s="8">
        <v>9821</v>
      </c>
      <c r="U34">
        <v>4.7</v>
      </c>
    </row>
    <row r="35" spans="1:21" x14ac:dyDescent="0.25">
      <c r="A35" t="s">
        <v>245</v>
      </c>
      <c r="B35">
        <v>2017</v>
      </c>
      <c r="C35" t="s">
        <v>246</v>
      </c>
      <c r="E35" t="s">
        <v>247</v>
      </c>
      <c r="F35" t="s">
        <v>248</v>
      </c>
      <c r="G35">
        <v>53</v>
      </c>
      <c r="H35" t="s">
        <v>279</v>
      </c>
      <c r="I35">
        <v>10</v>
      </c>
      <c r="J35" t="s">
        <v>292</v>
      </c>
      <c r="K35">
        <v>55</v>
      </c>
      <c r="N35">
        <v>0</v>
      </c>
      <c r="P35" t="s">
        <v>251</v>
      </c>
      <c r="Q35" t="s">
        <v>252</v>
      </c>
      <c r="R35" t="s">
        <v>253</v>
      </c>
      <c r="S35" t="s">
        <v>254</v>
      </c>
      <c r="T35" s="8">
        <v>5373</v>
      </c>
      <c r="U35">
        <v>4.7</v>
      </c>
    </row>
    <row r="36" spans="1:21" x14ac:dyDescent="0.25">
      <c r="A36" t="s">
        <v>245</v>
      </c>
      <c r="B36">
        <v>2017</v>
      </c>
      <c r="C36" t="s">
        <v>246</v>
      </c>
      <c r="E36" t="s">
        <v>247</v>
      </c>
      <c r="F36" t="s">
        <v>248</v>
      </c>
      <c r="G36">
        <v>53</v>
      </c>
      <c r="H36" t="s">
        <v>279</v>
      </c>
      <c r="I36">
        <v>10</v>
      </c>
      <c r="J36" t="s">
        <v>293</v>
      </c>
      <c r="K36">
        <v>57</v>
      </c>
      <c r="N36">
        <v>0</v>
      </c>
      <c r="P36" t="s">
        <v>251</v>
      </c>
      <c r="Q36" t="s">
        <v>252</v>
      </c>
      <c r="R36" t="s">
        <v>253</v>
      </c>
      <c r="S36" t="s">
        <v>254</v>
      </c>
      <c r="T36" s="8">
        <v>52699</v>
      </c>
      <c r="U36">
        <v>4.7</v>
      </c>
    </row>
    <row r="37" spans="1:21" x14ac:dyDescent="0.25">
      <c r="A37" t="s">
        <v>245</v>
      </c>
      <c r="B37">
        <v>2017</v>
      </c>
      <c r="C37" t="s">
        <v>246</v>
      </c>
      <c r="E37" t="s">
        <v>247</v>
      </c>
      <c r="F37" t="s">
        <v>248</v>
      </c>
      <c r="G37">
        <v>53</v>
      </c>
      <c r="H37" t="s">
        <v>279</v>
      </c>
      <c r="I37">
        <v>10</v>
      </c>
      <c r="J37" t="s">
        <v>294</v>
      </c>
      <c r="K37">
        <v>59</v>
      </c>
      <c r="N37">
        <v>0</v>
      </c>
      <c r="P37" t="s">
        <v>251</v>
      </c>
      <c r="Q37" t="s">
        <v>252</v>
      </c>
      <c r="R37" t="s">
        <v>253</v>
      </c>
      <c r="S37" t="s">
        <v>254</v>
      </c>
      <c r="T37" s="8">
        <v>1012</v>
      </c>
      <c r="U37">
        <v>4.7</v>
      </c>
    </row>
    <row r="38" spans="1:21" x14ac:dyDescent="0.25">
      <c r="A38" t="s">
        <v>245</v>
      </c>
      <c r="B38">
        <v>2017</v>
      </c>
      <c r="C38" t="s">
        <v>246</v>
      </c>
      <c r="E38" t="s">
        <v>247</v>
      </c>
      <c r="F38" t="s">
        <v>248</v>
      </c>
      <c r="G38">
        <v>53</v>
      </c>
      <c r="H38" t="s">
        <v>279</v>
      </c>
      <c r="I38">
        <v>10</v>
      </c>
      <c r="J38" t="s">
        <v>295</v>
      </c>
      <c r="K38">
        <v>61</v>
      </c>
      <c r="N38">
        <v>0</v>
      </c>
      <c r="P38" t="s">
        <v>251</v>
      </c>
      <c r="Q38" t="s">
        <v>252</v>
      </c>
      <c r="R38" t="s">
        <v>253</v>
      </c>
      <c r="S38" t="s">
        <v>254</v>
      </c>
      <c r="T38" s="8">
        <v>22643</v>
      </c>
      <c r="U38">
        <v>4.7</v>
      </c>
    </row>
    <row r="39" spans="1:21" x14ac:dyDescent="0.25">
      <c r="A39" t="s">
        <v>245</v>
      </c>
      <c r="B39">
        <v>2017</v>
      </c>
      <c r="C39" t="s">
        <v>246</v>
      </c>
      <c r="E39" t="s">
        <v>247</v>
      </c>
      <c r="F39" t="s">
        <v>248</v>
      </c>
      <c r="G39">
        <v>53</v>
      </c>
      <c r="H39" t="s">
        <v>279</v>
      </c>
      <c r="I39">
        <v>10</v>
      </c>
      <c r="J39" t="s">
        <v>296</v>
      </c>
      <c r="K39">
        <v>67</v>
      </c>
      <c r="N39">
        <v>0</v>
      </c>
      <c r="P39" t="s">
        <v>251</v>
      </c>
      <c r="Q39" t="s">
        <v>252</v>
      </c>
      <c r="R39" t="s">
        <v>253</v>
      </c>
      <c r="S39" t="s">
        <v>254</v>
      </c>
      <c r="T39" s="8">
        <v>20466</v>
      </c>
      <c r="U39">
        <v>4.7</v>
      </c>
    </row>
    <row r="40" spans="1:21" x14ac:dyDescent="0.25">
      <c r="A40" t="s">
        <v>245</v>
      </c>
      <c r="B40">
        <v>2017</v>
      </c>
      <c r="C40" t="s">
        <v>246</v>
      </c>
      <c r="E40" t="s">
        <v>247</v>
      </c>
      <c r="F40" t="s">
        <v>248</v>
      </c>
      <c r="G40">
        <v>53</v>
      </c>
      <c r="H40" t="s">
        <v>279</v>
      </c>
      <c r="I40">
        <v>10</v>
      </c>
      <c r="J40" t="s">
        <v>297</v>
      </c>
      <c r="K40">
        <v>69</v>
      </c>
      <c r="N40">
        <v>0</v>
      </c>
      <c r="P40" t="s">
        <v>251</v>
      </c>
      <c r="Q40" t="s">
        <v>252</v>
      </c>
      <c r="R40" t="s">
        <v>253</v>
      </c>
      <c r="S40" t="s">
        <v>254</v>
      </c>
      <c r="T40">
        <v>638</v>
      </c>
      <c r="U40">
        <v>4.7</v>
      </c>
    </row>
    <row r="41" spans="1:21" x14ac:dyDescent="0.25">
      <c r="A41" t="s">
        <v>245</v>
      </c>
      <c r="B41">
        <v>2017</v>
      </c>
      <c r="C41" t="s">
        <v>246</v>
      </c>
      <c r="E41" t="s">
        <v>247</v>
      </c>
      <c r="F41" t="s">
        <v>248</v>
      </c>
      <c r="G41">
        <v>53</v>
      </c>
      <c r="H41" t="s">
        <v>279</v>
      </c>
      <c r="I41">
        <v>10</v>
      </c>
      <c r="J41" t="s">
        <v>298</v>
      </c>
      <c r="K41">
        <v>73</v>
      </c>
      <c r="N41">
        <v>0</v>
      </c>
      <c r="P41" t="s">
        <v>251</v>
      </c>
      <c r="Q41" t="s">
        <v>252</v>
      </c>
      <c r="R41" t="s">
        <v>253</v>
      </c>
      <c r="S41" t="s">
        <v>254</v>
      </c>
      <c r="T41" s="8">
        <v>60428</v>
      </c>
      <c r="U41">
        <v>4.7</v>
      </c>
    </row>
    <row r="44" spans="1:21" x14ac:dyDescent="0.25">
      <c r="A44" s="22" t="s">
        <v>301</v>
      </c>
    </row>
    <row r="45" spans="1:21" x14ac:dyDescent="0.25">
      <c r="A45" t="s">
        <v>225</v>
      </c>
      <c r="B45" t="s">
        <v>180</v>
      </c>
      <c r="C45" t="s">
        <v>226</v>
      </c>
      <c r="D45" t="s">
        <v>227</v>
      </c>
      <c r="E45" t="s">
        <v>228</v>
      </c>
      <c r="F45" t="s">
        <v>229</v>
      </c>
      <c r="G45" t="s">
        <v>230</v>
      </c>
      <c r="H45" t="s">
        <v>231</v>
      </c>
      <c r="I45" t="s">
        <v>232</v>
      </c>
      <c r="J45" t="s">
        <v>233</v>
      </c>
      <c r="K45" t="s">
        <v>234</v>
      </c>
      <c r="L45" t="s">
        <v>235</v>
      </c>
      <c r="M45" t="s">
        <v>236</v>
      </c>
      <c r="N45" t="s">
        <v>237</v>
      </c>
      <c r="O45" t="s">
        <v>238</v>
      </c>
      <c r="P45" t="s">
        <v>239</v>
      </c>
      <c r="Q45" t="s">
        <v>240</v>
      </c>
      <c r="R45" t="s">
        <v>241</v>
      </c>
      <c r="S45" t="s">
        <v>242</v>
      </c>
      <c r="T45" t="s">
        <v>243</v>
      </c>
      <c r="U45" t="s">
        <v>244</v>
      </c>
    </row>
    <row r="46" spans="1:21" x14ac:dyDescent="0.25">
      <c r="A46" t="s">
        <v>245</v>
      </c>
      <c r="B46">
        <v>2017</v>
      </c>
      <c r="C46" t="s">
        <v>299</v>
      </c>
      <c r="E46" t="s">
        <v>247</v>
      </c>
      <c r="F46" t="s">
        <v>248</v>
      </c>
      <c r="G46">
        <v>53</v>
      </c>
      <c r="H46" t="s">
        <v>249</v>
      </c>
      <c r="I46">
        <v>20</v>
      </c>
      <c r="J46" t="s">
        <v>250</v>
      </c>
      <c r="K46">
        <v>5</v>
      </c>
      <c r="N46">
        <v>0</v>
      </c>
      <c r="P46" t="s">
        <v>300</v>
      </c>
      <c r="Q46" t="s">
        <v>302</v>
      </c>
      <c r="R46" t="s">
        <v>303</v>
      </c>
      <c r="S46" t="s">
        <v>304</v>
      </c>
      <c r="T46" s="8">
        <v>1536</v>
      </c>
      <c r="U46">
        <v>46.1</v>
      </c>
    </row>
    <row r="47" spans="1:21" x14ac:dyDescent="0.25">
      <c r="A47" t="s">
        <v>245</v>
      </c>
      <c r="B47">
        <v>2017</v>
      </c>
      <c r="C47" t="s">
        <v>299</v>
      </c>
      <c r="E47" t="s">
        <v>247</v>
      </c>
      <c r="F47" t="s">
        <v>248</v>
      </c>
      <c r="G47">
        <v>53</v>
      </c>
      <c r="H47" t="s">
        <v>249</v>
      </c>
      <c r="I47">
        <v>20</v>
      </c>
      <c r="J47" t="s">
        <v>250</v>
      </c>
      <c r="K47">
        <v>5</v>
      </c>
      <c r="N47">
        <v>0</v>
      </c>
      <c r="P47" t="s">
        <v>300</v>
      </c>
      <c r="Q47" t="s">
        <v>302</v>
      </c>
      <c r="R47" t="s">
        <v>303</v>
      </c>
      <c r="S47" t="s">
        <v>305</v>
      </c>
      <c r="T47" s="8">
        <v>1645</v>
      </c>
      <c r="U47">
        <v>38</v>
      </c>
    </row>
    <row r="48" spans="1:21" x14ac:dyDescent="0.25">
      <c r="A48" t="s">
        <v>245</v>
      </c>
      <c r="B48">
        <v>2017</v>
      </c>
      <c r="C48" t="s">
        <v>299</v>
      </c>
      <c r="E48" t="s">
        <v>247</v>
      </c>
      <c r="F48" t="s">
        <v>248</v>
      </c>
      <c r="G48">
        <v>53</v>
      </c>
      <c r="H48" t="s">
        <v>249</v>
      </c>
      <c r="I48">
        <v>20</v>
      </c>
      <c r="J48" t="s">
        <v>250</v>
      </c>
      <c r="K48">
        <v>5</v>
      </c>
      <c r="N48">
        <v>0</v>
      </c>
      <c r="P48" t="s">
        <v>300</v>
      </c>
      <c r="Q48" t="s">
        <v>302</v>
      </c>
      <c r="R48" t="s">
        <v>303</v>
      </c>
      <c r="S48" t="s">
        <v>306</v>
      </c>
      <c r="T48" t="s">
        <v>268</v>
      </c>
      <c r="U48" t="s">
        <v>269</v>
      </c>
    </row>
    <row r="49" spans="1:21" x14ac:dyDescent="0.25">
      <c r="A49" t="s">
        <v>245</v>
      </c>
      <c r="B49">
        <v>2017</v>
      </c>
      <c r="C49" t="s">
        <v>299</v>
      </c>
      <c r="E49" t="s">
        <v>247</v>
      </c>
      <c r="F49" t="s">
        <v>248</v>
      </c>
      <c r="G49">
        <v>53</v>
      </c>
      <c r="H49" t="s">
        <v>249</v>
      </c>
      <c r="I49">
        <v>20</v>
      </c>
      <c r="J49" t="s">
        <v>250</v>
      </c>
      <c r="K49">
        <v>5</v>
      </c>
      <c r="N49">
        <v>0</v>
      </c>
      <c r="P49" t="s">
        <v>300</v>
      </c>
      <c r="Q49" t="s">
        <v>302</v>
      </c>
      <c r="R49" t="s">
        <v>303</v>
      </c>
      <c r="S49" t="s">
        <v>307</v>
      </c>
      <c r="T49" s="8">
        <v>2128</v>
      </c>
      <c r="U49">
        <v>40.200000000000003</v>
      </c>
    </row>
    <row r="50" spans="1:21" x14ac:dyDescent="0.25">
      <c r="A50" t="s">
        <v>245</v>
      </c>
      <c r="B50">
        <v>2017</v>
      </c>
      <c r="C50" t="s">
        <v>299</v>
      </c>
      <c r="E50" t="s">
        <v>247</v>
      </c>
      <c r="F50" t="s">
        <v>248</v>
      </c>
      <c r="G50">
        <v>53</v>
      </c>
      <c r="H50" t="s">
        <v>249</v>
      </c>
      <c r="I50">
        <v>20</v>
      </c>
      <c r="J50" t="s">
        <v>250</v>
      </c>
      <c r="K50">
        <v>5</v>
      </c>
      <c r="N50">
        <v>0</v>
      </c>
      <c r="P50" t="s">
        <v>300</v>
      </c>
      <c r="Q50" t="s">
        <v>302</v>
      </c>
      <c r="R50" t="s">
        <v>303</v>
      </c>
      <c r="S50" t="s">
        <v>308</v>
      </c>
      <c r="T50" t="s">
        <v>268</v>
      </c>
      <c r="U50" t="s">
        <v>269</v>
      </c>
    </row>
    <row r="51" spans="1:21" x14ac:dyDescent="0.25">
      <c r="A51" t="s">
        <v>245</v>
      </c>
      <c r="B51">
        <v>2017</v>
      </c>
      <c r="C51" t="s">
        <v>299</v>
      </c>
      <c r="E51" t="s">
        <v>247</v>
      </c>
      <c r="F51" t="s">
        <v>248</v>
      </c>
      <c r="G51">
        <v>53</v>
      </c>
      <c r="H51" t="s">
        <v>249</v>
      </c>
      <c r="I51">
        <v>20</v>
      </c>
      <c r="J51" t="s">
        <v>250</v>
      </c>
      <c r="K51">
        <v>5</v>
      </c>
      <c r="N51">
        <v>0</v>
      </c>
      <c r="P51" t="s">
        <v>300</v>
      </c>
      <c r="Q51" t="s">
        <v>302</v>
      </c>
      <c r="R51" t="s">
        <v>303</v>
      </c>
      <c r="S51" t="s">
        <v>309</v>
      </c>
      <c r="T51" s="8">
        <v>1050</v>
      </c>
      <c r="U51">
        <v>57.9</v>
      </c>
    </row>
    <row r="52" spans="1:21" x14ac:dyDescent="0.25">
      <c r="A52" t="s">
        <v>245</v>
      </c>
      <c r="B52">
        <v>2017</v>
      </c>
      <c r="C52" t="s">
        <v>299</v>
      </c>
      <c r="E52" t="s">
        <v>247</v>
      </c>
      <c r="F52" t="s">
        <v>248</v>
      </c>
      <c r="G52">
        <v>53</v>
      </c>
      <c r="H52" t="s">
        <v>249</v>
      </c>
      <c r="I52">
        <v>20</v>
      </c>
      <c r="J52" t="s">
        <v>250</v>
      </c>
      <c r="K52">
        <v>5</v>
      </c>
      <c r="N52">
        <v>0</v>
      </c>
      <c r="P52" t="s">
        <v>300</v>
      </c>
      <c r="Q52" t="s">
        <v>302</v>
      </c>
      <c r="R52" t="s">
        <v>303</v>
      </c>
      <c r="S52" t="s">
        <v>310</v>
      </c>
      <c r="T52" s="8">
        <v>71017</v>
      </c>
      <c r="U52">
        <v>4.7</v>
      </c>
    </row>
    <row r="53" spans="1:21" x14ac:dyDescent="0.25">
      <c r="A53" t="s">
        <v>245</v>
      </c>
      <c r="B53">
        <v>2017</v>
      </c>
      <c r="C53" t="s">
        <v>299</v>
      </c>
      <c r="E53" t="s">
        <v>247</v>
      </c>
      <c r="F53" t="s">
        <v>248</v>
      </c>
      <c r="G53">
        <v>53</v>
      </c>
      <c r="H53" t="s">
        <v>249</v>
      </c>
      <c r="I53">
        <v>20</v>
      </c>
      <c r="J53" t="s">
        <v>255</v>
      </c>
      <c r="K53">
        <v>7</v>
      </c>
      <c r="N53">
        <v>0</v>
      </c>
      <c r="P53" t="s">
        <v>300</v>
      </c>
      <c r="Q53" t="s">
        <v>302</v>
      </c>
      <c r="R53" t="s">
        <v>303</v>
      </c>
      <c r="S53" t="s">
        <v>304</v>
      </c>
      <c r="T53" t="s">
        <v>268</v>
      </c>
      <c r="U53" t="s">
        <v>269</v>
      </c>
    </row>
    <row r="54" spans="1:21" x14ac:dyDescent="0.25">
      <c r="A54" t="s">
        <v>245</v>
      </c>
      <c r="B54">
        <v>2017</v>
      </c>
      <c r="C54" t="s">
        <v>299</v>
      </c>
      <c r="E54" t="s">
        <v>247</v>
      </c>
      <c r="F54" t="s">
        <v>248</v>
      </c>
      <c r="G54">
        <v>53</v>
      </c>
      <c r="H54" t="s">
        <v>249</v>
      </c>
      <c r="I54">
        <v>20</v>
      </c>
      <c r="J54" t="s">
        <v>255</v>
      </c>
      <c r="K54">
        <v>7</v>
      </c>
      <c r="N54">
        <v>0</v>
      </c>
      <c r="P54" t="s">
        <v>300</v>
      </c>
      <c r="Q54" t="s">
        <v>302</v>
      </c>
      <c r="R54" t="s">
        <v>303</v>
      </c>
      <c r="S54" t="s">
        <v>305</v>
      </c>
      <c r="T54">
        <v>35</v>
      </c>
      <c r="U54">
        <v>38</v>
      </c>
    </row>
    <row r="55" spans="1:21" x14ac:dyDescent="0.25">
      <c r="A55" t="s">
        <v>245</v>
      </c>
      <c r="B55">
        <v>2017</v>
      </c>
      <c r="C55" t="s">
        <v>299</v>
      </c>
      <c r="E55" t="s">
        <v>247</v>
      </c>
      <c r="F55" t="s">
        <v>248</v>
      </c>
      <c r="G55">
        <v>53</v>
      </c>
      <c r="H55" t="s">
        <v>249</v>
      </c>
      <c r="I55">
        <v>20</v>
      </c>
      <c r="J55" t="s">
        <v>255</v>
      </c>
      <c r="K55">
        <v>7</v>
      </c>
      <c r="N55">
        <v>0</v>
      </c>
      <c r="P55" t="s">
        <v>300</v>
      </c>
      <c r="Q55" t="s">
        <v>302</v>
      </c>
      <c r="R55" t="s">
        <v>303</v>
      </c>
      <c r="S55" t="s">
        <v>307</v>
      </c>
      <c r="T55">
        <v>88</v>
      </c>
      <c r="U55">
        <v>40.200000000000003</v>
      </c>
    </row>
    <row r="56" spans="1:21" x14ac:dyDescent="0.25">
      <c r="A56" t="s">
        <v>245</v>
      </c>
      <c r="B56">
        <v>2017</v>
      </c>
      <c r="C56" t="s">
        <v>299</v>
      </c>
      <c r="E56" t="s">
        <v>247</v>
      </c>
      <c r="F56" t="s">
        <v>248</v>
      </c>
      <c r="G56">
        <v>53</v>
      </c>
      <c r="H56" t="s">
        <v>249</v>
      </c>
      <c r="I56">
        <v>20</v>
      </c>
      <c r="J56" t="s">
        <v>255</v>
      </c>
      <c r="K56">
        <v>7</v>
      </c>
      <c r="N56">
        <v>0</v>
      </c>
      <c r="P56" t="s">
        <v>300</v>
      </c>
      <c r="Q56" t="s">
        <v>302</v>
      </c>
      <c r="R56" t="s">
        <v>303</v>
      </c>
      <c r="S56" t="s">
        <v>309</v>
      </c>
      <c r="T56" t="s">
        <v>268</v>
      </c>
      <c r="U56" t="s">
        <v>269</v>
      </c>
    </row>
    <row r="57" spans="1:21" x14ac:dyDescent="0.25">
      <c r="A57" t="s">
        <v>245</v>
      </c>
      <c r="B57">
        <v>2017</v>
      </c>
      <c r="C57" t="s">
        <v>299</v>
      </c>
      <c r="E57" t="s">
        <v>247</v>
      </c>
      <c r="F57" t="s">
        <v>248</v>
      </c>
      <c r="G57">
        <v>53</v>
      </c>
      <c r="H57" t="s">
        <v>249</v>
      </c>
      <c r="I57">
        <v>20</v>
      </c>
      <c r="J57" t="s">
        <v>256</v>
      </c>
      <c r="K57">
        <v>37</v>
      </c>
      <c r="N57">
        <v>0</v>
      </c>
      <c r="P57" t="s">
        <v>300</v>
      </c>
      <c r="Q57" t="s">
        <v>302</v>
      </c>
      <c r="R57" t="s">
        <v>303</v>
      </c>
      <c r="S57" t="s">
        <v>304</v>
      </c>
      <c r="T57">
        <v>801</v>
      </c>
      <c r="U57">
        <v>46.1</v>
      </c>
    </row>
    <row r="58" spans="1:21" x14ac:dyDescent="0.25">
      <c r="A58" t="s">
        <v>245</v>
      </c>
      <c r="B58">
        <v>2017</v>
      </c>
      <c r="C58" t="s">
        <v>299</v>
      </c>
      <c r="E58" t="s">
        <v>247</v>
      </c>
      <c r="F58" t="s">
        <v>248</v>
      </c>
      <c r="G58">
        <v>53</v>
      </c>
      <c r="H58" t="s">
        <v>249</v>
      </c>
      <c r="I58">
        <v>20</v>
      </c>
      <c r="J58" t="s">
        <v>256</v>
      </c>
      <c r="K58">
        <v>37</v>
      </c>
      <c r="N58">
        <v>0</v>
      </c>
      <c r="P58" t="s">
        <v>300</v>
      </c>
      <c r="Q58" t="s">
        <v>302</v>
      </c>
      <c r="R58" t="s">
        <v>303</v>
      </c>
      <c r="S58" t="s">
        <v>305</v>
      </c>
      <c r="T58">
        <v>942</v>
      </c>
      <c r="U58">
        <v>38</v>
      </c>
    </row>
    <row r="59" spans="1:21" x14ac:dyDescent="0.25">
      <c r="A59" t="s">
        <v>245</v>
      </c>
      <c r="B59">
        <v>2017</v>
      </c>
      <c r="C59" t="s">
        <v>299</v>
      </c>
      <c r="E59" t="s">
        <v>247</v>
      </c>
      <c r="F59" t="s">
        <v>248</v>
      </c>
      <c r="G59">
        <v>53</v>
      </c>
      <c r="H59" t="s">
        <v>249</v>
      </c>
      <c r="I59">
        <v>20</v>
      </c>
      <c r="J59" t="s">
        <v>256</v>
      </c>
      <c r="K59">
        <v>37</v>
      </c>
      <c r="N59">
        <v>0</v>
      </c>
      <c r="P59" t="s">
        <v>300</v>
      </c>
      <c r="Q59" t="s">
        <v>302</v>
      </c>
      <c r="R59" t="s">
        <v>303</v>
      </c>
      <c r="S59" t="s">
        <v>306</v>
      </c>
      <c r="T59" s="8">
        <v>3831</v>
      </c>
      <c r="U59">
        <v>62.4</v>
      </c>
    </row>
    <row r="60" spans="1:21" x14ac:dyDescent="0.25">
      <c r="A60" t="s">
        <v>245</v>
      </c>
      <c r="B60">
        <v>2017</v>
      </c>
      <c r="C60" t="s">
        <v>299</v>
      </c>
      <c r="E60" t="s">
        <v>247</v>
      </c>
      <c r="F60" t="s">
        <v>248</v>
      </c>
      <c r="G60">
        <v>53</v>
      </c>
      <c r="H60" t="s">
        <v>249</v>
      </c>
      <c r="I60">
        <v>20</v>
      </c>
      <c r="J60" t="s">
        <v>256</v>
      </c>
      <c r="K60">
        <v>37</v>
      </c>
      <c r="N60">
        <v>0</v>
      </c>
      <c r="P60" t="s">
        <v>300</v>
      </c>
      <c r="Q60" t="s">
        <v>302</v>
      </c>
      <c r="R60" t="s">
        <v>303</v>
      </c>
      <c r="S60" t="s">
        <v>307</v>
      </c>
      <c r="T60" s="8">
        <v>1716</v>
      </c>
      <c r="U60">
        <v>40.200000000000003</v>
      </c>
    </row>
    <row r="61" spans="1:21" x14ac:dyDescent="0.25">
      <c r="A61" t="s">
        <v>245</v>
      </c>
      <c r="B61">
        <v>2017</v>
      </c>
      <c r="C61" t="s">
        <v>299</v>
      </c>
      <c r="E61" t="s">
        <v>247</v>
      </c>
      <c r="F61" t="s">
        <v>248</v>
      </c>
      <c r="G61">
        <v>53</v>
      </c>
      <c r="H61" t="s">
        <v>249</v>
      </c>
      <c r="I61">
        <v>20</v>
      </c>
      <c r="J61" t="s">
        <v>256</v>
      </c>
      <c r="K61">
        <v>37</v>
      </c>
      <c r="N61">
        <v>0</v>
      </c>
      <c r="P61" t="s">
        <v>300</v>
      </c>
      <c r="Q61" t="s">
        <v>302</v>
      </c>
      <c r="R61" t="s">
        <v>303</v>
      </c>
      <c r="S61" t="s">
        <v>308</v>
      </c>
      <c r="T61" s="8">
        <v>5137</v>
      </c>
      <c r="U61">
        <v>67.400000000000006</v>
      </c>
    </row>
    <row r="62" spans="1:21" x14ac:dyDescent="0.25">
      <c r="A62" t="s">
        <v>245</v>
      </c>
      <c r="B62">
        <v>2017</v>
      </c>
      <c r="C62" t="s">
        <v>299</v>
      </c>
      <c r="E62" t="s">
        <v>247</v>
      </c>
      <c r="F62" t="s">
        <v>248</v>
      </c>
      <c r="G62">
        <v>53</v>
      </c>
      <c r="H62" t="s">
        <v>249</v>
      </c>
      <c r="I62">
        <v>20</v>
      </c>
      <c r="J62" t="s">
        <v>256</v>
      </c>
      <c r="K62">
        <v>37</v>
      </c>
      <c r="N62">
        <v>0</v>
      </c>
      <c r="P62" t="s">
        <v>300</v>
      </c>
      <c r="Q62" t="s">
        <v>302</v>
      </c>
      <c r="R62" t="s">
        <v>303</v>
      </c>
      <c r="S62" t="s">
        <v>309</v>
      </c>
      <c r="T62" s="8">
        <v>2469</v>
      </c>
      <c r="U62">
        <v>57.9</v>
      </c>
    </row>
    <row r="63" spans="1:21" x14ac:dyDescent="0.25">
      <c r="A63" t="s">
        <v>245</v>
      </c>
      <c r="B63">
        <v>2017</v>
      </c>
      <c r="C63" t="s">
        <v>299</v>
      </c>
      <c r="E63" t="s">
        <v>247</v>
      </c>
      <c r="F63" t="s">
        <v>248</v>
      </c>
      <c r="G63">
        <v>53</v>
      </c>
      <c r="H63" t="s">
        <v>249</v>
      </c>
      <c r="I63">
        <v>20</v>
      </c>
      <c r="J63" t="s">
        <v>256</v>
      </c>
      <c r="K63">
        <v>37</v>
      </c>
      <c r="N63">
        <v>0</v>
      </c>
      <c r="P63" t="s">
        <v>300</v>
      </c>
      <c r="Q63" t="s">
        <v>302</v>
      </c>
      <c r="R63" t="s">
        <v>303</v>
      </c>
      <c r="S63" t="s">
        <v>310</v>
      </c>
      <c r="T63" s="8">
        <v>11862</v>
      </c>
      <c r="U63">
        <v>4.7</v>
      </c>
    </row>
    <row r="64" spans="1:21" x14ac:dyDescent="0.25">
      <c r="A64" t="s">
        <v>245</v>
      </c>
      <c r="B64">
        <v>2017</v>
      </c>
      <c r="C64" t="s">
        <v>299</v>
      </c>
      <c r="E64" t="s">
        <v>247</v>
      </c>
      <c r="F64" t="s">
        <v>248</v>
      </c>
      <c r="G64">
        <v>53</v>
      </c>
      <c r="H64" t="s">
        <v>249</v>
      </c>
      <c r="I64">
        <v>20</v>
      </c>
      <c r="J64" t="s">
        <v>257</v>
      </c>
      <c r="K64">
        <v>39</v>
      </c>
      <c r="N64">
        <v>0</v>
      </c>
      <c r="P64" t="s">
        <v>300</v>
      </c>
      <c r="Q64" t="s">
        <v>302</v>
      </c>
      <c r="R64" t="s">
        <v>303</v>
      </c>
      <c r="S64" t="s">
        <v>304</v>
      </c>
      <c r="T64">
        <v>323</v>
      </c>
      <c r="U64">
        <v>46.1</v>
      </c>
    </row>
    <row r="65" spans="1:21" x14ac:dyDescent="0.25">
      <c r="A65" t="s">
        <v>245</v>
      </c>
      <c r="B65">
        <v>2017</v>
      </c>
      <c r="C65" t="s">
        <v>299</v>
      </c>
      <c r="E65" t="s">
        <v>247</v>
      </c>
      <c r="F65" t="s">
        <v>248</v>
      </c>
      <c r="G65">
        <v>53</v>
      </c>
      <c r="H65" t="s">
        <v>249</v>
      </c>
      <c r="I65">
        <v>20</v>
      </c>
      <c r="J65" t="s">
        <v>257</v>
      </c>
      <c r="K65">
        <v>39</v>
      </c>
      <c r="N65">
        <v>0</v>
      </c>
      <c r="P65" t="s">
        <v>300</v>
      </c>
      <c r="Q65" t="s">
        <v>302</v>
      </c>
      <c r="R65" t="s">
        <v>303</v>
      </c>
      <c r="S65" t="s">
        <v>305</v>
      </c>
      <c r="T65">
        <v>660</v>
      </c>
      <c r="U65">
        <v>38</v>
      </c>
    </row>
    <row r="66" spans="1:21" x14ac:dyDescent="0.25">
      <c r="A66" t="s">
        <v>245</v>
      </c>
      <c r="B66">
        <v>2017</v>
      </c>
      <c r="C66" t="s">
        <v>299</v>
      </c>
      <c r="E66" t="s">
        <v>247</v>
      </c>
      <c r="F66" t="s">
        <v>248</v>
      </c>
      <c r="G66">
        <v>53</v>
      </c>
      <c r="H66" t="s">
        <v>249</v>
      </c>
      <c r="I66">
        <v>20</v>
      </c>
      <c r="J66" t="s">
        <v>257</v>
      </c>
      <c r="K66">
        <v>39</v>
      </c>
      <c r="N66">
        <v>0</v>
      </c>
      <c r="P66" t="s">
        <v>300</v>
      </c>
      <c r="Q66" t="s">
        <v>302</v>
      </c>
      <c r="R66" t="s">
        <v>303</v>
      </c>
      <c r="S66" t="s">
        <v>306</v>
      </c>
      <c r="T66" s="8">
        <v>1836</v>
      </c>
      <c r="U66">
        <v>62.4</v>
      </c>
    </row>
    <row r="67" spans="1:21" x14ac:dyDescent="0.25">
      <c r="A67" t="s">
        <v>245</v>
      </c>
      <c r="B67">
        <v>2017</v>
      </c>
      <c r="C67" t="s">
        <v>299</v>
      </c>
      <c r="E67" t="s">
        <v>247</v>
      </c>
      <c r="F67" t="s">
        <v>248</v>
      </c>
      <c r="G67">
        <v>53</v>
      </c>
      <c r="H67" t="s">
        <v>249</v>
      </c>
      <c r="I67">
        <v>20</v>
      </c>
      <c r="J67" t="s">
        <v>257</v>
      </c>
      <c r="K67">
        <v>39</v>
      </c>
      <c r="N67">
        <v>0</v>
      </c>
      <c r="P67" t="s">
        <v>300</v>
      </c>
      <c r="Q67" t="s">
        <v>302</v>
      </c>
      <c r="R67" t="s">
        <v>303</v>
      </c>
      <c r="S67" t="s">
        <v>307</v>
      </c>
      <c r="T67" s="8">
        <v>1468</v>
      </c>
      <c r="U67">
        <v>40.200000000000003</v>
      </c>
    </row>
    <row r="68" spans="1:21" x14ac:dyDescent="0.25">
      <c r="A68" t="s">
        <v>245</v>
      </c>
      <c r="B68">
        <v>2017</v>
      </c>
      <c r="C68" t="s">
        <v>299</v>
      </c>
      <c r="E68" t="s">
        <v>247</v>
      </c>
      <c r="F68" t="s">
        <v>248</v>
      </c>
      <c r="G68">
        <v>53</v>
      </c>
      <c r="H68" t="s">
        <v>249</v>
      </c>
      <c r="I68">
        <v>20</v>
      </c>
      <c r="J68" t="s">
        <v>257</v>
      </c>
      <c r="K68">
        <v>39</v>
      </c>
      <c r="N68">
        <v>0</v>
      </c>
      <c r="P68" t="s">
        <v>300</v>
      </c>
      <c r="Q68" t="s">
        <v>302</v>
      </c>
      <c r="R68" t="s">
        <v>303</v>
      </c>
      <c r="S68" t="s">
        <v>308</v>
      </c>
      <c r="T68" s="8">
        <v>8748</v>
      </c>
      <c r="U68">
        <v>67.400000000000006</v>
      </c>
    </row>
    <row r="69" spans="1:21" x14ac:dyDescent="0.25">
      <c r="A69" t="s">
        <v>245</v>
      </c>
      <c r="B69">
        <v>2017</v>
      </c>
      <c r="C69" t="s">
        <v>299</v>
      </c>
      <c r="E69" t="s">
        <v>247</v>
      </c>
      <c r="F69" t="s">
        <v>248</v>
      </c>
      <c r="G69">
        <v>53</v>
      </c>
      <c r="H69" t="s">
        <v>249</v>
      </c>
      <c r="I69">
        <v>20</v>
      </c>
      <c r="J69" t="s">
        <v>257</v>
      </c>
      <c r="K69">
        <v>39</v>
      </c>
      <c r="N69">
        <v>0</v>
      </c>
      <c r="P69" t="s">
        <v>300</v>
      </c>
      <c r="Q69" t="s">
        <v>302</v>
      </c>
      <c r="R69" t="s">
        <v>303</v>
      </c>
      <c r="S69" t="s">
        <v>309</v>
      </c>
      <c r="T69" s="8">
        <v>2506</v>
      </c>
      <c r="U69">
        <v>57.9</v>
      </c>
    </row>
    <row r="70" spans="1:21" x14ac:dyDescent="0.25">
      <c r="A70" t="s">
        <v>245</v>
      </c>
      <c r="B70">
        <v>2017</v>
      </c>
      <c r="C70" t="s">
        <v>299</v>
      </c>
      <c r="E70" t="s">
        <v>247</v>
      </c>
      <c r="F70" t="s">
        <v>248</v>
      </c>
      <c r="G70">
        <v>53</v>
      </c>
      <c r="H70" t="s">
        <v>249</v>
      </c>
      <c r="I70">
        <v>20</v>
      </c>
      <c r="J70" t="s">
        <v>257</v>
      </c>
      <c r="K70">
        <v>39</v>
      </c>
      <c r="N70">
        <v>0</v>
      </c>
      <c r="P70" t="s">
        <v>300</v>
      </c>
      <c r="Q70" t="s">
        <v>302</v>
      </c>
      <c r="R70" t="s">
        <v>303</v>
      </c>
      <c r="S70" t="s">
        <v>310</v>
      </c>
      <c r="T70" s="8">
        <v>4898</v>
      </c>
      <c r="U70">
        <v>4.7</v>
      </c>
    </row>
    <row r="71" spans="1:21" x14ac:dyDescent="0.25">
      <c r="A71" t="s">
        <v>245</v>
      </c>
      <c r="B71">
        <v>2017</v>
      </c>
      <c r="C71" t="s">
        <v>299</v>
      </c>
      <c r="E71" t="s">
        <v>247</v>
      </c>
      <c r="F71" t="s">
        <v>248</v>
      </c>
      <c r="G71">
        <v>53</v>
      </c>
      <c r="H71" t="s">
        <v>249</v>
      </c>
      <c r="I71">
        <v>20</v>
      </c>
      <c r="J71" t="s">
        <v>258</v>
      </c>
      <c r="K71">
        <v>47</v>
      </c>
      <c r="N71">
        <v>0</v>
      </c>
      <c r="P71" t="s">
        <v>300</v>
      </c>
      <c r="Q71" t="s">
        <v>302</v>
      </c>
      <c r="R71" t="s">
        <v>303</v>
      </c>
      <c r="S71" t="s">
        <v>304</v>
      </c>
      <c r="T71">
        <v>590</v>
      </c>
      <c r="U71">
        <v>46.1</v>
      </c>
    </row>
    <row r="72" spans="1:21" x14ac:dyDescent="0.25">
      <c r="A72" t="s">
        <v>245</v>
      </c>
      <c r="B72">
        <v>2017</v>
      </c>
      <c r="C72" t="s">
        <v>299</v>
      </c>
      <c r="E72" t="s">
        <v>247</v>
      </c>
      <c r="F72" t="s">
        <v>248</v>
      </c>
      <c r="G72">
        <v>53</v>
      </c>
      <c r="H72" t="s">
        <v>249</v>
      </c>
      <c r="I72">
        <v>20</v>
      </c>
      <c r="J72" t="s">
        <v>258</v>
      </c>
      <c r="K72">
        <v>47</v>
      </c>
      <c r="N72">
        <v>0</v>
      </c>
      <c r="P72" t="s">
        <v>300</v>
      </c>
      <c r="Q72" t="s">
        <v>302</v>
      </c>
      <c r="R72" t="s">
        <v>303</v>
      </c>
      <c r="S72" t="s">
        <v>305</v>
      </c>
      <c r="T72">
        <v>926</v>
      </c>
      <c r="U72">
        <v>38</v>
      </c>
    </row>
    <row r="73" spans="1:21" x14ac:dyDescent="0.25">
      <c r="A73" t="s">
        <v>245</v>
      </c>
      <c r="B73">
        <v>2017</v>
      </c>
      <c r="C73" t="s">
        <v>299</v>
      </c>
      <c r="E73" t="s">
        <v>247</v>
      </c>
      <c r="F73" t="s">
        <v>248</v>
      </c>
      <c r="G73">
        <v>53</v>
      </c>
      <c r="H73" t="s">
        <v>249</v>
      </c>
      <c r="I73">
        <v>20</v>
      </c>
      <c r="J73" t="s">
        <v>258</v>
      </c>
      <c r="K73">
        <v>47</v>
      </c>
      <c r="N73">
        <v>0</v>
      </c>
      <c r="P73" t="s">
        <v>300</v>
      </c>
      <c r="Q73" t="s">
        <v>302</v>
      </c>
      <c r="R73" t="s">
        <v>303</v>
      </c>
      <c r="S73" t="s">
        <v>306</v>
      </c>
      <c r="T73" s="8">
        <v>3418</v>
      </c>
      <c r="U73">
        <v>62.4</v>
      </c>
    </row>
    <row r="74" spans="1:21" x14ac:dyDescent="0.25">
      <c r="A74" t="s">
        <v>245</v>
      </c>
      <c r="B74">
        <v>2017</v>
      </c>
      <c r="C74" t="s">
        <v>299</v>
      </c>
      <c r="E74" t="s">
        <v>247</v>
      </c>
      <c r="F74" t="s">
        <v>248</v>
      </c>
      <c r="G74">
        <v>53</v>
      </c>
      <c r="H74" t="s">
        <v>249</v>
      </c>
      <c r="I74">
        <v>20</v>
      </c>
      <c r="J74" t="s">
        <v>258</v>
      </c>
      <c r="K74">
        <v>47</v>
      </c>
      <c r="N74">
        <v>0</v>
      </c>
      <c r="P74" t="s">
        <v>300</v>
      </c>
      <c r="Q74" t="s">
        <v>302</v>
      </c>
      <c r="R74" t="s">
        <v>303</v>
      </c>
      <c r="S74" t="s">
        <v>307</v>
      </c>
      <c r="T74" s="8">
        <v>2066</v>
      </c>
      <c r="U74">
        <v>40.200000000000003</v>
      </c>
    </row>
    <row r="75" spans="1:21" x14ac:dyDescent="0.25">
      <c r="A75" t="s">
        <v>245</v>
      </c>
      <c r="B75">
        <v>2017</v>
      </c>
      <c r="C75" t="s">
        <v>299</v>
      </c>
      <c r="E75" t="s">
        <v>247</v>
      </c>
      <c r="F75" t="s">
        <v>248</v>
      </c>
      <c r="G75">
        <v>53</v>
      </c>
      <c r="H75" t="s">
        <v>249</v>
      </c>
      <c r="I75">
        <v>20</v>
      </c>
      <c r="J75" t="s">
        <v>258</v>
      </c>
      <c r="K75">
        <v>47</v>
      </c>
      <c r="N75">
        <v>0</v>
      </c>
      <c r="P75" t="s">
        <v>300</v>
      </c>
      <c r="Q75" t="s">
        <v>302</v>
      </c>
      <c r="R75" t="s">
        <v>303</v>
      </c>
      <c r="S75" t="s">
        <v>308</v>
      </c>
      <c r="T75" s="8">
        <v>8216</v>
      </c>
      <c r="U75">
        <v>67.400000000000006</v>
      </c>
    </row>
    <row r="76" spans="1:21" x14ac:dyDescent="0.25">
      <c r="A76" t="s">
        <v>245</v>
      </c>
      <c r="B76">
        <v>2017</v>
      </c>
      <c r="C76" t="s">
        <v>299</v>
      </c>
      <c r="E76" t="s">
        <v>247</v>
      </c>
      <c r="F76" t="s">
        <v>248</v>
      </c>
      <c r="G76">
        <v>53</v>
      </c>
      <c r="H76" t="s">
        <v>249</v>
      </c>
      <c r="I76">
        <v>20</v>
      </c>
      <c r="J76" t="s">
        <v>258</v>
      </c>
      <c r="K76">
        <v>47</v>
      </c>
      <c r="N76">
        <v>0</v>
      </c>
      <c r="P76" t="s">
        <v>300</v>
      </c>
      <c r="Q76" t="s">
        <v>302</v>
      </c>
      <c r="R76" t="s">
        <v>303</v>
      </c>
      <c r="S76" t="s">
        <v>309</v>
      </c>
      <c r="T76" s="8">
        <v>2519</v>
      </c>
      <c r="U76">
        <v>57.9</v>
      </c>
    </row>
    <row r="77" spans="1:21" x14ac:dyDescent="0.25">
      <c r="A77" t="s">
        <v>245</v>
      </c>
      <c r="B77">
        <v>2017</v>
      </c>
      <c r="C77" t="s">
        <v>299</v>
      </c>
      <c r="E77" t="s">
        <v>247</v>
      </c>
      <c r="F77" t="s">
        <v>248</v>
      </c>
      <c r="G77">
        <v>53</v>
      </c>
      <c r="H77" t="s">
        <v>249</v>
      </c>
      <c r="I77">
        <v>20</v>
      </c>
      <c r="J77" t="s">
        <v>258</v>
      </c>
      <c r="K77">
        <v>47</v>
      </c>
      <c r="N77">
        <v>0</v>
      </c>
      <c r="P77" t="s">
        <v>300</v>
      </c>
      <c r="Q77" t="s">
        <v>302</v>
      </c>
      <c r="R77" t="s">
        <v>303</v>
      </c>
      <c r="S77" t="s">
        <v>310</v>
      </c>
      <c r="T77" s="8">
        <v>22066</v>
      </c>
      <c r="U77">
        <v>4.7</v>
      </c>
    </row>
    <row r="78" spans="1:21" x14ac:dyDescent="0.25">
      <c r="A78" t="s">
        <v>245</v>
      </c>
      <c r="B78">
        <v>2017</v>
      </c>
      <c r="C78" t="s">
        <v>299</v>
      </c>
      <c r="E78" t="s">
        <v>247</v>
      </c>
      <c r="F78" t="s">
        <v>248</v>
      </c>
      <c r="G78">
        <v>53</v>
      </c>
      <c r="H78" t="s">
        <v>249</v>
      </c>
      <c r="I78">
        <v>20</v>
      </c>
      <c r="J78" t="s">
        <v>259</v>
      </c>
      <c r="K78">
        <v>77</v>
      </c>
      <c r="N78">
        <v>0</v>
      </c>
      <c r="P78" t="s">
        <v>300</v>
      </c>
      <c r="Q78" t="s">
        <v>302</v>
      </c>
      <c r="R78" t="s">
        <v>303</v>
      </c>
      <c r="S78" t="s">
        <v>304</v>
      </c>
      <c r="T78" s="8">
        <v>1946</v>
      </c>
      <c r="U78">
        <v>46.1</v>
      </c>
    </row>
    <row r="79" spans="1:21" x14ac:dyDescent="0.25">
      <c r="A79" t="s">
        <v>245</v>
      </c>
      <c r="B79">
        <v>2017</v>
      </c>
      <c r="C79" t="s">
        <v>299</v>
      </c>
      <c r="E79" t="s">
        <v>247</v>
      </c>
      <c r="F79" t="s">
        <v>248</v>
      </c>
      <c r="G79">
        <v>53</v>
      </c>
      <c r="H79" t="s">
        <v>249</v>
      </c>
      <c r="I79">
        <v>20</v>
      </c>
      <c r="J79" t="s">
        <v>259</v>
      </c>
      <c r="K79">
        <v>77</v>
      </c>
      <c r="N79">
        <v>0</v>
      </c>
      <c r="P79" t="s">
        <v>300</v>
      </c>
      <c r="Q79" t="s">
        <v>302</v>
      </c>
      <c r="R79" t="s">
        <v>303</v>
      </c>
      <c r="S79" t="s">
        <v>305</v>
      </c>
      <c r="T79" s="8">
        <v>1422</v>
      </c>
      <c r="U79">
        <v>38</v>
      </c>
    </row>
    <row r="80" spans="1:21" x14ac:dyDescent="0.25">
      <c r="A80" t="s">
        <v>245</v>
      </c>
      <c r="B80">
        <v>2017</v>
      </c>
      <c r="C80" t="s">
        <v>299</v>
      </c>
      <c r="E80" t="s">
        <v>247</v>
      </c>
      <c r="F80" t="s">
        <v>248</v>
      </c>
      <c r="G80">
        <v>53</v>
      </c>
      <c r="H80" t="s">
        <v>249</v>
      </c>
      <c r="I80">
        <v>20</v>
      </c>
      <c r="J80" t="s">
        <v>259</v>
      </c>
      <c r="K80">
        <v>77</v>
      </c>
      <c r="N80">
        <v>0</v>
      </c>
      <c r="P80" t="s">
        <v>300</v>
      </c>
      <c r="Q80" t="s">
        <v>302</v>
      </c>
      <c r="R80" t="s">
        <v>303</v>
      </c>
      <c r="S80" t="s">
        <v>306</v>
      </c>
      <c r="T80" s="8">
        <v>3440</v>
      </c>
      <c r="U80">
        <v>62.4</v>
      </c>
    </row>
    <row r="81" spans="1:21" x14ac:dyDescent="0.25">
      <c r="A81" t="s">
        <v>245</v>
      </c>
      <c r="B81">
        <v>2017</v>
      </c>
      <c r="C81" t="s">
        <v>299</v>
      </c>
      <c r="E81" t="s">
        <v>247</v>
      </c>
      <c r="F81" t="s">
        <v>248</v>
      </c>
      <c r="G81">
        <v>53</v>
      </c>
      <c r="H81" t="s">
        <v>249</v>
      </c>
      <c r="I81">
        <v>20</v>
      </c>
      <c r="J81" t="s">
        <v>259</v>
      </c>
      <c r="K81">
        <v>77</v>
      </c>
      <c r="N81">
        <v>0</v>
      </c>
      <c r="P81" t="s">
        <v>300</v>
      </c>
      <c r="Q81" t="s">
        <v>302</v>
      </c>
      <c r="R81" t="s">
        <v>303</v>
      </c>
      <c r="S81" t="s">
        <v>307</v>
      </c>
      <c r="T81" s="8">
        <v>3056</v>
      </c>
      <c r="U81">
        <v>40.200000000000003</v>
      </c>
    </row>
    <row r="82" spans="1:21" x14ac:dyDescent="0.25">
      <c r="A82" t="s">
        <v>245</v>
      </c>
      <c r="B82">
        <v>2017</v>
      </c>
      <c r="C82" t="s">
        <v>299</v>
      </c>
      <c r="E82" t="s">
        <v>247</v>
      </c>
      <c r="F82" t="s">
        <v>248</v>
      </c>
      <c r="G82">
        <v>53</v>
      </c>
      <c r="H82" t="s">
        <v>249</v>
      </c>
      <c r="I82">
        <v>20</v>
      </c>
      <c r="J82" t="s">
        <v>259</v>
      </c>
      <c r="K82">
        <v>77</v>
      </c>
      <c r="N82">
        <v>0</v>
      </c>
      <c r="P82" t="s">
        <v>300</v>
      </c>
      <c r="Q82" t="s">
        <v>302</v>
      </c>
      <c r="R82" t="s">
        <v>303</v>
      </c>
      <c r="S82" t="s">
        <v>308</v>
      </c>
      <c r="T82" s="8">
        <v>7644</v>
      </c>
      <c r="U82">
        <v>67.400000000000006</v>
      </c>
    </row>
    <row r="83" spans="1:21" x14ac:dyDescent="0.25">
      <c r="A83" t="s">
        <v>245</v>
      </c>
      <c r="B83">
        <v>2017</v>
      </c>
      <c r="C83" t="s">
        <v>299</v>
      </c>
      <c r="E83" t="s">
        <v>247</v>
      </c>
      <c r="F83" t="s">
        <v>248</v>
      </c>
      <c r="G83">
        <v>53</v>
      </c>
      <c r="H83" t="s">
        <v>249</v>
      </c>
      <c r="I83">
        <v>20</v>
      </c>
      <c r="J83" t="s">
        <v>259</v>
      </c>
      <c r="K83">
        <v>77</v>
      </c>
      <c r="N83">
        <v>0</v>
      </c>
      <c r="P83" t="s">
        <v>300</v>
      </c>
      <c r="Q83" t="s">
        <v>302</v>
      </c>
      <c r="R83" t="s">
        <v>303</v>
      </c>
      <c r="S83" t="s">
        <v>309</v>
      </c>
      <c r="T83" s="8">
        <v>2372</v>
      </c>
      <c r="U83">
        <v>57.9</v>
      </c>
    </row>
    <row r="84" spans="1:21" x14ac:dyDescent="0.25">
      <c r="A84" t="s">
        <v>245</v>
      </c>
      <c r="B84">
        <v>2017</v>
      </c>
      <c r="C84" t="s">
        <v>299</v>
      </c>
      <c r="E84" t="s">
        <v>247</v>
      </c>
      <c r="F84" t="s">
        <v>248</v>
      </c>
      <c r="G84">
        <v>53</v>
      </c>
      <c r="H84" t="s">
        <v>249</v>
      </c>
      <c r="I84">
        <v>20</v>
      </c>
      <c r="J84" t="s">
        <v>259</v>
      </c>
      <c r="K84">
        <v>77</v>
      </c>
      <c r="N84">
        <v>0</v>
      </c>
      <c r="P84" t="s">
        <v>300</v>
      </c>
      <c r="Q84" t="s">
        <v>302</v>
      </c>
      <c r="R84" t="s">
        <v>303</v>
      </c>
      <c r="S84" t="s">
        <v>310</v>
      </c>
      <c r="T84" s="8">
        <v>219767</v>
      </c>
      <c r="U84">
        <v>4.7</v>
      </c>
    </row>
    <row r="85" spans="1:21" x14ac:dyDescent="0.25">
      <c r="A85" t="s">
        <v>245</v>
      </c>
      <c r="B85">
        <v>2017</v>
      </c>
      <c r="C85" t="s">
        <v>299</v>
      </c>
      <c r="E85" t="s">
        <v>247</v>
      </c>
      <c r="F85" t="s">
        <v>248</v>
      </c>
      <c r="G85">
        <v>53</v>
      </c>
      <c r="H85" t="s">
        <v>260</v>
      </c>
      <c r="I85">
        <v>50</v>
      </c>
      <c r="J85" t="s">
        <v>261</v>
      </c>
      <c r="K85">
        <v>1</v>
      </c>
      <c r="N85">
        <v>0</v>
      </c>
      <c r="P85" t="s">
        <v>300</v>
      </c>
      <c r="Q85" t="s">
        <v>302</v>
      </c>
      <c r="R85" t="s">
        <v>303</v>
      </c>
      <c r="S85" t="s">
        <v>304</v>
      </c>
      <c r="T85">
        <v>165</v>
      </c>
      <c r="U85">
        <v>46.1</v>
      </c>
    </row>
    <row r="86" spans="1:21" x14ac:dyDescent="0.25">
      <c r="A86" t="s">
        <v>245</v>
      </c>
      <c r="B86">
        <v>2017</v>
      </c>
      <c r="C86" t="s">
        <v>299</v>
      </c>
      <c r="E86" t="s">
        <v>247</v>
      </c>
      <c r="F86" t="s">
        <v>248</v>
      </c>
      <c r="G86">
        <v>53</v>
      </c>
      <c r="H86" t="s">
        <v>260</v>
      </c>
      <c r="I86">
        <v>50</v>
      </c>
      <c r="J86" t="s">
        <v>261</v>
      </c>
      <c r="K86">
        <v>1</v>
      </c>
      <c r="N86">
        <v>0</v>
      </c>
      <c r="P86" t="s">
        <v>300</v>
      </c>
      <c r="Q86" t="s">
        <v>302</v>
      </c>
      <c r="R86" t="s">
        <v>303</v>
      </c>
      <c r="S86" t="s">
        <v>305</v>
      </c>
      <c r="T86">
        <v>156</v>
      </c>
      <c r="U86">
        <v>38</v>
      </c>
    </row>
    <row r="87" spans="1:21" x14ac:dyDescent="0.25">
      <c r="A87" t="s">
        <v>245</v>
      </c>
      <c r="B87">
        <v>2017</v>
      </c>
      <c r="C87" t="s">
        <v>299</v>
      </c>
      <c r="E87" t="s">
        <v>247</v>
      </c>
      <c r="F87" t="s">
        <v>248</v>
      </c>
      <c r="G87">
        <v>53</v>
      </c>
      <c r="H87" t="s">
        <v>260</v>
      </c>
      <c r="I87">
        <v>50</v>
      </c>
      <c r="J87" t="s">
        <v>261</v>
      </c>
      <c r="K87">
        <v>1</v>
      </c>
      <c r="N87">
        <v>0</v>
      </c>
      <c r="P87" t="s">
        <v>300</v>
      </c>
      <c r="Q87" t="s">
        <v>302</v>
      </c>
      <c r="R87" t="s">
        <v>303</v>
      </c>
      <c r="S87" t="s">
        <v>306</v>
      </c>
      <c r="T87" s="8">
        <v>1706</v>
      </c>
      <c r="U87">
        <v>62.4</v>
      </c>
    </row>
    <row r="88" spans="1:21" x14ac:dyDescent="0.25">
      <c r="A88" t="s">
        <v>245</v>
      </c>
      <c r="B88">
        <v>2017</v>
      </c>
      <c r="C88" t="s">
        <v>299</v>
      </c>
      <c r="E88" t="s">
        <v>247</v>
      </c>
      <c r="F88" t="s">
        <v>248</v>
      </c>
      <c r="G88">
        <v>53</v>
      </c>
      <c r="H88" t="s">
        <v>260</v>
      </c>
      <c r="I88">
        <v>50</v>
      </c>
      <c r="J88" t="s">
        <v>261</v>
      </c>
      <c r="K88">
        <v>1</v>
      </c>
      <c r="N88">
        <v>0</v>
      </c>
      <c r="P88" t="s">
        <v>300</v>
      </c>
      <c r="Q88" t="s">
        <v>302</v>
      </c>
      <c r="R88" t="s">
        <v>303</v>
      </c>
      <c r="S88" t="s">
        <v>307</v>
      </c>
      <c r="T88">
        <v>621</v>
      </c>
      <c r="U88">
        <v>40.200000000000003</v>
      </c>
    </row>
    <row r="89" spans="1:21" x14ac:dyDescent="0.25">
      <c r="A89" t="s">
        <v>245</v>
      </c>
      <c r="B89">
        <v>2017</v>
      </c>
      <c r="C89" t="s">
        <v>299</v>
      </c>
      <c r="E89" t="s">
        <v>247</v>
      </c>
      <c r="F89" t="s">
        <v>248</v>
      </c>
      <c r="G89">
        <v>53</v>
      </c>
      <c r="H89" t="s">
        <v>260</v>
      </c>
      <c r="I89">
        <v>50</v>
      </c>
      <c r="J89" t="s">
        <v>261</v>
      </c>
      <c r="K89">
        <v>1</v>
      </c>
      <c r="N89">
        <v>0</v>
      </c>
      <c r="P89" t="s">
        <v>300</v>
      </c>
      <c r="Q89" t="s">
        <v>302</v>
      </c>
      <c r="R89" t="s">
        <v>303</v>
      </c>
      <c r="S89" t="s">
        <v>308</v>
      </c>
      <c r="T89" s="8">
        <v>2443</v>
      </c>
      <c r="U89">
        <v>67.400000000000006</v>
      </c>
    </row>
    <row r="90" spans="1:21" x14ac:dyDescent="0.25">
      <c r="A90" t="s">
        <v>245</v>
      </c>
      <c r="B90">
        <v>2017</v>
      </c>
      <c r="C90" t="s">
        <v>299</v>
      </c>
      <c r="E90" t="s">
        <v>247</v>
      </c>
      <c r="F90" t="s">
        <v>248</v>
      </c>
      <c r="G90">
        <v>53</v>
      </c>
      <c r="H90" t="s">
        <v>260</v>
      </c>
      <c r="I90">
        <v>50</v>
      </c>
      <c r="J90" t="s">
        <v>261</v>
      </c>
      <c r="K90">
        <v>1</v>
      </c>
      <c r="N90">
        <v>0</v>
      </c>
      <c r="P90" t="s">
        <v>300</v>
      </c>
      <c r="Q90" t="s">
        <v>302</v>
      </c>
      <c r="R90" t="s">
        <v>303</v>
      </c>
      <c r="S90" t="s">
        <v>309</v>
      </c>
      <c r="T90">
        <v>670</v>
      </c>
      <c r="U90">
        <v>57.9</v>
      </c>
    </row>
    <row r="91" spans="1:21" x14ac:dyDescent="0.25">
      <c r="A91" t="s">
        <v>245</v>
      </c>
      <c r="B91">
        <v>2017</v>
      </c>
      <c r="C91" t="s">
        <v>299</v>
      </c>
      <c r="E91" t="s">
        <v>247</v>
      </c>
      <c r="F91" t="s">
        <v>248</v>
      </c>
      <c r="G91">
        <v>53</v>
      </c>
      <c r="H91" t="s">
        <v>260</v>
      </c>
      <c r="I91">
        <v>50</v>
      </c>
      <c r="J91" t="s">
        <v>261</v>
      </c>
      <c r="K91">
        <v>1</v>
      </c>
      <c r="N91">
        <v>0</v>
      </c>
      <c r="P91" t="s">
        <v>300</v>
      </c>
      <c r="Q91" t="s">
        <v>302</v>
      </c>
      <c r="R91" t="s">
        <v>303</v>
      </c>
      <c r="S91" t="s">
        <v>310</v>
      </c>
      <c r="T91" s="8">
        <v>41540</v>
      </c>
      <c r="U91">
        <v>4.7</v>
      </c>
    </row>
    <row r="92" spans="1:21" x14ac:dyDescent="0.25">
      <c r="A92" t="s">
        <v>245</v>
      </c>
      <c r="B92">
        <v>2017</v>
      </c>
      <c r="C92" t="s">
        <v>299</v>
      </c>
      <c r="E92" t="s">
        <v>247</v>
      </c>
      <c r="F92" t="s">
        <v>248</v>
      </c>
      <c r="G92">
        <v>53</v>
      </c>
      <c r="H92" t="s">
        <v>260</v>
      </c>
      <c r="I92">
        <v>50</v>
      </c>
      <c r="J92" t="s">
        <v>262</v>
      </c>
      <c r="K92">
        <v>17</v>
      </c>
      <c r="N92">
        <v>0</v>
      </c>
      <c r="P92" t="s">
        <v>300</v>
      </c>
      <c r="Q92" t="s">
        <v>302</v>
      </c>
      <c r="R92" t="s">
        <v>303</v>
      </c>
      <c r="S92" t="s">
        <v>304</v>
      </c>
      <c r="T92">
        <v>148</v>
      </c>
      <c r="U92">
        <v>46.1</v>
      </c>
    </row>
    <row r="93" spans="1:21" x14ac:dyDescent="0.25">
      <c r="A93" t="s">
        <v>245</v>
      </c>
      <c r="B93">
        <v>2017</v>
      </c>
      <c r="C93" t="s">
        <v>299</v>
      </c>
      <c r="E93" t="s">
        <v>247</v>
      </c>
      <c r="F93" t="s">
        <v>248</v>
      </c>
      <c r="G93">
        <v>53</v>
      </c>
      <c r="H93" t="s">
        <v>260</v>
      </c>
      <c r="I93">
        <v>50</v>
      </c>
      <c r="J93" t="s">
        <v>262</v>
      </c>
      <c r="K93">
        <v>17</v>
      </c>
      <c r="N93">
        <v>0</v>
      </c>
      <c r="P93" t="s">
        <v>300</v>
      </c>
      <c r="Q93" t="s">
        <v>302</v>
      </c>
      <c r="R93" t="s">
        <v>303</v>
      </c>
      <c r="S93" t="s">
        <v>305</v>
      </c>
      <c r="T93">
        <v>200</v>
      </c>
      <c r="U93">
        <v>38</v>
      </c>
    </row>
    <row r="94" spans="1:21" x14ac:dyDescent="0.25">
      <c r="A94" t="s">
        <v>245</v>
      </c>
      <c r="B94">
        <v>2017</v>
      </c>
      <c r="C94" t="s">
        <v>299</v>
      </c>
      <c r="E94" t="s">
        <v>247</v>
      </c>
      <c r="F94" t="s">
        <v>248</v>
      </c>
      <c r="G94">
        <v>53</v>
      </c>
      <c r="H94" t="s">
        <v>260</v>
      </c>
      <c r="I94">
        <v>50</v>
      </c>
      <c r="J94" t="s">
        <v>262</v>
      </c>
      <c r="K94">
        <v>17</v>
      </c>
      <c r="N94">
        <v>0</v>
      </c>
      <c r="P94" t="s">
        <v>300</v>
      </c>
      <c r="Q94" t="s">
        <v>302</v>
      </c>
      <c r="R94" t="s">
        <v>303</v>
      </c>
      <c r="S94" t="s">
        <v>306</v>
      </c>
      <c r="T94" s="8">
        <v>2596</v>
      </c>
      <c r="U94">
        <v>62.4</v>
      </c>
    </row>
    <row r="95" spans="1:21" x14ac:dyDescent="0.25">
      <c r="A95" t="s">
        <v>245</v>
      </c>
      <c r="B95">
        <v>2017</v>
      </c>
      <c r="C95" t="s">
        <v>299</v>
      </c>
      <c r="E95" t="s">
        <v>247</v>
      </c>
      <c r="F95" t="s">
        <v>248</v>
      </c>
      <c r="G95">
        <v>53</v>
      </c>
      <c r="H95" t="s">
        <v>260</v>
      </c>
      <c r="I95">
        <v>50</v>
      </c>
      <c r="J95" t="s">
        <v>262</v>
      </c>
      <c r="K95">
        <v>17</v>
      </c>
      <c r="N95">
        <v>0</v>
      </c>
      <c r="P95" t="s">
        <v>300</v>
      </c>
      <c r="Q95" t="s">
        <v>302</v>
      </c>
      <c r="R95" t="s">
        <v>303</v>
      </c>
      <c r="S95" t="s">
        <v>307</v>
      </c>
      <c r="T95">
        <v>338</v>
      </c>
      <c r="U95">
        <v>40.200000000000003</v>
      </c>
    </row>
    <row r="96" spans="1:21" x14ac:dyDescent="0.25">
      <c r="A96" t="s">
        <v>245</v>
      </c>
      <c r="B96">
        <v>2017</v>
      </c>
      <c r="C96" t="s">
        <v>299</v>
      </c>
      <c r="E96" t="s">
        <v>247</v>
      </c>
      <c r="F96" t="s">
        <v>248</v>
      </c>
      <c r="G96">
        <v>53</v>
      </c>
      <c r="H96" t="s">
        <v>260</v>
      </c>
      <c r="I96">
        <v>50</v>
      </c>
      <c r="J96" t="s">
        <v>262</v>
      </c>
      <c r="K96">
        <v>17</v>
      </c>
      <c r="N96">
        <v>0</v>
      </c>
      <c r="P96" t="s">
        <v>300</v>
      </c>
      <c r="Q96" t="s">
        <v>302</v>
      </c>
      <c r="R96" t="s">
        <v>303</v>
      </c>
      <c r="S96" t="s">
        <v>308</v>
      </c>
      <c r="T96" s="8">
        <v>2883</v>
      </c>
      <c r="U96">
        <v>67.400000000000006</v>
      </c>
    </row>
    <row r="97" spans="1:21" x14ac:dyDescent="0.25">
      <c r="A97" t="s">
        <v>245</v>
      </c>
      <c r="B97">
        <v>2017</v>
      </c>
      <c r="C97" t="s">
        <v>299</v>
      </c>
      <c r="E97" t="s">
        <v>247</v>
      </c>
      <c r="F97" t="s">
        <v>248</v>
      </c>
      <c r="G97">
        <v>53</v>
      </c>
      <c r="H97" t="s">
        <v>260</v>
      </c>
      <c r="I97">
        <v>50</v>
      </c>
      <c r="J97" t="s">
        <v>262</v>
      </c>
      <c r="K97">
        <v>17</v>
      </c>
      <c r="N97">
        <v>0</v>
      </c>
      <c r="P97" t="s">
        <v>300</v>
      </c>
      <c r="Q97" t="s">
        <v>302</v>
      </c>
      <c r="R97" t="s">
        <v>303</v>
      </c>
      <c r="S97" t="s">
        <v>309</v>
      </c>
      <c r="T97">
        <v>451</v>
      </c>
      <c r="U97">
        <v>57.9</v>
      </c>
    </row>
    <row r="98" spans="1:21" x14ac:dyDescent="0.25">
      <c r="A98" t="s">
        <v>245</v>
      </c>
      <c r="B98">
        <v>2017</v>
      </c>
      <c r="C98" t="s">
        <v>299</v>
      </c>
      <c r="E98" t="s">
        <v>247</v>
      </c>
      <c r="F98" t="s">
        <v>248</v>
      </c>
      <c r="G98">
        <v>53</v>
      </c>
      <c r="H98" t="s">
        <v>260</v>
      </c>
      <c r="I98">
        <v>50</v>
      </c>
      <c r="J98" t="s">
        <v>262</v>
      </c>
      <c r="K98">
        <v>17</v>
      </c>
      <c r="N98">
        <v>0</v>
      </c>
      <c r="P98" t="s">
        <v>300</v>
      </c>
      <c r="Q98" t="s">
        <v>302</v>
      </c>
      <c r="R98" t="s">
        <v>303</v>
      </c>
      <c r="S98" t="s">
        <v>310</v>
      </c>
      <c r="T98" s="8">
        <v>3696</v>
      </c>
      <c r="U98">
        <v>4.7</v>
      </c>
    </row>
    <row r="99" spans="1:21" x14ac:dyDescent="0.25">
      <c r="A99" t="s">
        <v>245</v>
      </c>
      <c r="B99">
        <v>2017</v>
      </c>
      <c r="C99" t="s">
        <v>299</v>
      </c>
      <c r="E99" t="s">
        <v>247</v>
      </c>
      <c r="F99" t="s">
        <v>248</v>
      </c>
      <c r="G99">
        <v>53</v>
      </c>
      <c r="H99" t="s">
        <v>260</v>
      </c>
      <c r="I99">
        <v>50</v>
      </c>
      <c r="J99" t="s">
        <v>263</v>
      </c>
      <c r="K99">
        <v>21</v>
      </c>
      <c r="N99">
        <v>0</v>
      </c>
      <c r="P99" t="s">
        <v>300</v>
      </c>
      <c r="Q99" t="s">
        <v>302</v>
      </c>
      <c r="R99" t="s">
        <v>303</v>
      </c>
      <c r="S99" t="s">
        <v>304</v>
      </c>
      <c r="T99">
        <v>323</v>
      </c>
      <c r="U99">
        <v>46.1</v>
      </c>
    </row>
    <row r="100" spans="1:21" x14ac:dyDescent="0.25">
      <c r="A100" t="s">
        <v>245</v>
      </c>
      <c r="B100">
        <v>2017</v>
      </c>
      <c r="C100" t="s">
        <v>299</v>
      </c>
      <c r="E100" t="s">
        <v>247</v>
      </c>
      <c r="F100" t="s">
        <v>248</v>
      </c>
      <c r="G100">
        <v>53</v>
      </c>
      <c r="H100" t="s">
        <v>260</v>
      </c>
      <c r="I100">
        <v>50</v>
      </c>
      <c r="J100" t="s">
        <v>263</v>
      </c>
      <c r="K100">
        <v>21</v>
      </c>
      <c r="N100">
        <v>0</v>
      </c>
      <c r="P100" t="s">
        <v>300</v>
      </c>
      <c r="Q100" t="s">
        <v>302</v>
      </c>
      <c r="R100" t="s">
        <v>303</v>
      </c>
      <c r="S100" t="s">
        <v>305</v>
      </c>
      <c r="T100">
        <v>390</v>
      </c>
      <c r="U100">
        <v>38</v>
      </c>
    </row>
    <row r="101" spans="1:21" x14ac:dyDescent="0.25">
      <c r="A101" t="s">
        <v>245</v>
      </c>
      <c r="B101">
        <v>2017</v>
      </c>
      <c r="C101" t="s">
        <v>299</v>
      </c>
      <c r="E101" t="s">
        <v>247</v>
      </c>
      <c r="F101" t="s">
        <v>248</v>
      </c>
      <c r="G101">
        <v>53</v>
      </c>
      <c r="H101" t="s">
        <v>260</v>
      </c>
      <c r="I101">
        <v>50</v>
      </c>
      <c r="J101" t="s">
        <v>263</v>
      </c>
      <c r="K101">
        <v>21</v>
      </c>
      <c r="N101">
        <v>0</v>
      </c>
      <c r="P101" t="s">
        <v>300</v>
      </c>
      <c r="Q101" t="s">
        <v>302</v>
      </c>
      <c r="R101" t="s">
        <v>303</v>
      </c>
      <c r="S101" t="s">
        <v>306</v>
      </c>
      <c r="T101">
        <v>820</v>
      </c>
      <c r="U101">
        <v>62.4</v>
      </c>
    </row>
    <row r="102" spans="1:21" x14ac:dyDescent="0.25">
      <c r="A102" t="s">
        <v>245</v>
      </c>
      <c r="B102">
        <v>2017</v>
      </c>
      <c r="C102" t="s">
        <v>299</v>
      </c>
      <c r="E102" t="s">
        <v>247</v>
      </c>
      <c r="F102" t="s">
        <v>248</v>
      </c>
      <c r="G102">
        <v>53</v>
      </c>
      <c r="H102" t="s">
        <v>260</v>
      </c>
      <c r="I102">
        <v>50</v>
      </c>
      <c r="J102" t="s">
        <v>263</v>
      </c>
      <c r="K102">
        <v>21</v>
      </c>
      <c r="N102">
        <v>0</v>
      </c>
      <c r="P102" t="s">
        <v>300</v>
      </c>
      <c r="Q102" t="s">
        <v>302</v>
      </c>
      <c r="R102" t="s">
        <v>303</v>
      </c>
      <c r="S102" t="s">
        <v>307</v>
      </c>
      <c r="T102" s="8">
        <v>1279</v>
      </c>
      <c r="U102">
        <v>40.200000000000003</v>
      </c>
    </row>
    <row r="103" spans="1:21" x14ac:dyDescent="0.25">
      <c r="A103" t="s">
        <v>245</v>
      </c>
      <c r="B103">
        <v>2017</v>
      </c>
      <c r="C103" t="s">
        <v>299</v>
      </c>
      <c r="E103" t="s">
        <v>247</v>
      </c>
      <c r="F103" t="s">
        <v>248</v>
      </c>
      <c r="G103">
        <v>53</v>
      </c>
      <c r="H103" t="s">
        <v>260</v>
      </c>
      <c r="I103">
        <v>50</v>
      </c>
      <c r="J103" t="s">
        <v>263</v>
      </c>
      <c r="K103">
        <v>21</v>
      </c>
      <c r="N103">
        <v>0</v>
      </c>
      <c r="P103" t="s">
        <v>300</v>
      </c>
      <c r="Q103" t="s">
        <v>302</v>
      </c>
      <c r="R103" t="s">
        <v>303</v>
      </c>
      <c r="S103" t="s">
        <v>308</v>
      </c>
      <c r="T103" s="8">
        <v>5583</v>
      </c>
      <c r="U103">
        <v>67.400000000000006</v>
      </c>
    </row>
    <row r="104" spans="1:21" x14ac:dyDescent="0.25">
      <c r="A104" t="s">
        <v>245</v>
      </c>
      <c r="B104">
        <v>2017</v>
      </c>
      <c r="C104" t="s">
        <v>299</v>
      </c>
      <c r="E104" t="s">
        <v>247</v>
      </c>
      <c r="F104" t="s">
        <v>248</v>
      </c>
      <c r="G104">
        <v>53</v>
      </c>
      <c r="H104" t="s">
        <v>260</v>
      </c>
      <c r="I104">
        <v>50</v>
      </c>
      <c r="J104" t="s">
        <v>263</v>
      </c>
      <c r="K104">
        <v>21</v>
      </c>
      <c r="N104">
        <v>0</v>
      </c>
      <c r="P104" t="s">
        <v>300</v>
      </c>
      <c r="Q104" t="s">
        <v>302</v>
      </c>
      <c r="R104" t="s">
        <v>303</v>
      </c>
      <c r="S104" t="s">
        <v>309</v>
      </c>
      <c r="T104" s="8">
        <v>1220</v>
      </c>
      <c r="U104">
        <v>57.9</v>
      </c>
    </row>
    <row r="105" spans="1:21" x14ac:dyDescent="0.25">
      <c r="A105" t="s">
        <v>245</v>
      </c>
      <c r="B105">
        <v>2017</v>
      </c>
      <c r="C105" t="s">
        <v>299</v>
      </c>
      <c r="E105" t="s">
        <v>247</v>
      </c>
      <c r="F105" t="s">
        <v>248</v>
      </c>
      <c r="G105">
        <v>53</v>
      </c>
      <c r="H105" t="s">
        <v>260</v>
      </c>
      <c r="I105">
        <v>50</v>
      </c>
      <c r="J105" t="s">
        <v>263</v>
      </c>
      <c r="K105">
        <v>21</v>
      </c>
      <c r="N105">
        <v>0</v>
      </c>
      <c r="P105" t="s">
        <v>300</v>
      </c>
      <c r="Q105" t="s">
        <v>302</v>
      </c>
      <c r="R105" t="s">
        <v>303</v>
      </c>
      <c r="S105" t="s">
        <v>310</v>
      </c>
      <c r="T105" s="8">
        <v>69910</v>
      </c>
      <c r="U105">
        <v>4.7</v>
      </c>
    </row>
    <row r="106" spans="1:21" x14ac:dyDescent="0.25">
      <c r="A106" t="s">
        <v>245</v>
      </c>
      <c r="B106">
        <v>2017</v>
      </c>
      <c r="C106" t="s">
        <v>299</v>
      </c>
      <c r="E106" t="s">
        <v>247</v>
      </c>
      <c r="F106" t="s">
        <v>248</v>
      </c>
      <c r="G106">
        <v>53</v>
      </c>
      <c r="H106" t="s">
        <v>260</v>
      </c>
      <c r="I106">
        <v>50</v>
      </c>
      <c r="J106" t="s">
        <v>264</v>
      </c>
      <c r="K106">
        <v>25</v>
      </c>
      <c r="N106">
        <v>0</v>
      </c>
      <c r="P106" t="s">
        <v>300</v>
      </c>
      <c r="Q106" t="s">
        <v>302</v>
      </c>
      <c r="R106" t="s">
        <v>303</v>
      </c>
      <c r="S106" t="s">
        <v>304</v>
      </c>
      <c r="T106">
        <v>471</v>
      </c>
      <c r="U106">
        <v>46.1</v>
      </c>
    </row>
    <row r="107" spans="1:21" x14ac:dyDescent="0.25">
      <c r="A107" t="s">
        <v>245</v>
      </c>
      <c r="B107">
        <v>2017</v>
      </c>
      <c r="C107" t="s">
        <v>299</v>
      </c>
      <c r="E107" t="s">
        <v>247</v>
      </c>
      <c r="F107" t="s">
        <v>248</v>
      </c>
      <c r="G107">
        <v>53</v>
      </c>
      <c r="H107" t="s">
        <v>260</v>
      </c>
      <c r="I107">
        <v>50</v>
      </c>
      <c r="J107" t="s">
        <v>264</v>
      </c>
      <c r="K107">
        <v>25</v>
      </c>
      <c r="N107">
        <v>0</v>
      </c>
      <c r="P107" t="s">
        <v>300</v>
      </c>
      <c r="Q107" t="s">
        <v>302</v>
      </c>
      <c r="R107" t="s">
        <v>303</v>
      </c>
      <c r="S107" t="s">
        <v>305</v>
      </c>
      <c r="T107">
        <v>814</v>
      </c>
      <c r="U107">
        <v>38</v>
      </c>
    </row>
    <row r="108" spans="1:21" x14ac:dyDescent="0.25">
      <c r="A108" t="s">
        <v>245</v>
      </c>
      <c r="B108">
        <v>2017</v>
      </c>
      <c r="C108" t="s">
        <v>299</v>
      </c>
      <c r="E108" t="s">
        <v>247</v>
      </c>
      <c r="F108" t="s">
        <v>248</v>
      </c>
      <c r="G108">
        <v>53</v>
      </c>
      <c r="H108" t="s">
        <v>260</v>
      </c>
      <c r="I108">
        <v>50</v>
      </c>
      <c r="J108" t="s">
        <v>264</v>
      </c>
      <c r="K108">
        <v>25</v>
      </c>
      <c r="N108">
        <v>0</v>
      </c>
      <c r="P108" t="s">
        <v>300</v>
      </c>
      <c r="Q108" t="s">
        <v>302</v>
      </c>
      <c r="R108" t="s">
        <v>303</v>
      </c>
      <c r="S108" t="s">
        <v>306</v>
      </c>
      <c r="T108" s="8">
        <v>2909</v>
      </c>
      <c r="U108">
        <v>62.4</v>
      </c>
    </row>
    <row r="109" spans="1:21" x14ac:dyDescent="0.25">
      <c r="A109" t="s">
        <v>245</v>
      </c>
      <c r="B109">
        <v>2017</v>
      </c>
      <c r="C109" t="s">
        <v>299</v>
      </c>
      <c r="E109" t="s">
        <v>247</v>
      </c>
      <c r="F109" t="s">
        <v>248</v>
      </c>
      <c r="G109">
        <v>53</v>
      </c>
      <c r="H109" t="s">
        <v>260</v>
      </c>
      <c r="I109">
        <v>50</v>
      </c>
      <c r="J109" t="s">
        <v>264</v>
      </c>
      <c r="K109">
        <v>25</v>
      </c>
      <c r="N109">
        <v>0</v>
      </c>
      <c r="P109" t="s">
        <v>300</v>
      </c>
      <c r="Q109" t="s">
        <v>302</v>
      </c>
      <c r="R109" t="s">
        <v>303</v>
      </c>
      <c r="S109" t="s">
        <v>307</v>
      </c>
      <c r="T109" s="8">
        <v>1815</v>
      </c>
      <c r="U109">
        <v>40.200000000000003</v>
      </c>
    </row>
    <row r="110" spans="1:21" x14ac:dyDescent="0.25">
      <c r="A110" t="s">
        <v>245</v>
      </c>
      <c r="B110">
        <v>2017</v>
      </c>
      <c r="C110" t="s">
        <v>299</v>
      </c>
      <c r="E110" t="s">
        <v>247</v>
      </c>
      <c r="F110" t="s">
        <v>248</v>
      </c>
      <c r="G110">
        <v>53</v>
      </c>
      <c r="H110" t="s">
        <v>260</v>
      </c>
      <c r="I110">
        <v>50</v>
      </c>
      <c r="J110" t="s">
        <v>264</v>
      </c>
      <c r="K110">
        <v>25</v>
      </c>
      <c r="N110">
        <v>0</v>
      </c>
      <c r="P110" t="s">
        <v>300</v>
      </c>
      <c r="Q110" t="s">
        <v>302</v>
      </c>
      <c r="R110" t="s">
        <v>303</v>
      </c>
      <c r="S110" t="s">
        <v>308</v>
      </c>
      <c r="T110" s="8">
        <v>14488</v>
      </c>
      <c r="U110">
        <v>67.400000000000006</v>
      </c>
    </row>
    <row r="111" spans="1:21" x14ac:dyDescent="0.25">
      <c r="A111" t="s">
        <v>245</v>
      </c>
      <c r="B111">
        <v>2017</v>
      </c>
      <c r="C111" t="s">
        <v>299</v>
      </c>
      <c r="E111" t="s">
        <v>247</v>
      </c>
      <c r="F111" t="s">
        <v>248</v>
      </c>
      <c r="G111">
        <v>53</v>
      </c>
      <c r="H111" t="s">
        <v>260</v>
      </c>
      <c r="I111">
        <v>50</v>
      </c>
      <c r="J111" t="s">
        <v>264</v>
      </c>
      <c r="K111">
        <v>25</v>
      </c>
      <c r="N111">
        <v>0</v>
      </c>
      <c r="P111" t="s">
        <v>300</v>
      </c>
      <c r="Q111" t="s">
        <v>302</v>
      </c>
      <c r="R111" t="s">
        <v>303</v>
      </c>
      <c r="S111" t="s">
        <v>309</v>
      </c>
      <c r="T111" s="8">
        <v>2632</v>
      </c>
      <c r="U111">
        <v>57.9</v>
      </c>
    </row>
    <row r="112" spans="1:21" x14ac:dyDescent="0.25">
      <c r="A112" t="s">
        <v>245</v>
      </c>
      <c r="B112">
        <v>2017</v>
      </c>
      <c r="C112" t="s">
        <v>299</v>
      </c>
      <c r="E112" t="s">
        <v>247</v>
      </c>
      <c r="F112" t="s">
        <v>248</v>
      </c>
      <c r="G112">
        <v>53</v>
      </c>
      <c r="H112" t="s">
        <v>260</v>
      </c>
      <c r="I112">
        <v>50</v>
      </c>
      <c r="J112" t="s">
        <v>264</v>
      </c>
      <c r="K112">
        <v>25</v>
      </c>
      <c r="N112">
        <v>0</v>
      </c>
      <c r="P112" t="s">
        <v>300</v>
      </c>
      <c r="Q112" t="s">
        <v>302</v>
      </c>
      <c r="R112" t="s">
        <v>303</v>
      </c>
      <c r="S112" t="s">
        <v>310</v>
      </c>
      <c r="T112" s="8">
        <v>154020</v>
      </c>
      <c r="U112">
        <v>4.7</v>
      </c>
    </row>
    <row r="113" spans="1:21" x14ac:dyDescent="0.25">
      <c r="A113" t="s">
        <v>245</v>
      </c>
      <c r="B113">
        <v>2017</v>
      </c>
      <c r="C113" t="s">
        <v>299</v>
      </c>
      <c r="E113" t="s">
        <v>247</v>
      </c>
      <c r="F113" t="s">
        <v>248</v>
      </c>
      <c r="G113">
        <v>53</v>
      </c>
      <c r="H113" t="s">
        <v>260</v>
      </c>
      <c r="I113">
        <v>50</v>
      </c>
      <c r="J113" t="s">
        <v>265</v>
      </c>
      <c r="K113">
        <v>43</v>
      </c>
      <c r="N113">
        <v>0</v>
      </c>
      <c r="P113" t="s">
        <v>300</v>
      </c>
      <c r="Q113" t="s">
        <v>302</v>
      </c>
      <c r="R113" t="s">
        <v>303</v>
      </c>
      <c r="S113" t="s">
        <v>304</v>
      </c>
      <c r="T113">
        <v>110</v>
      </c>
      <c r="U113">
        <v>46.1</v>
      </c>
    </row>
    <row r="114" spans="1:21" x14ac:dyDescent="0.25">
      <c r="A114" t="s">
        <v>245</v>
      </c>
      <c r="B114">
        <v>2017</v>
      </c>
      <c r="C114" t="s">
        <v>299</v>
      </c>
      <c r="E114" t="s">
        <v>247</v>
      </c>
      <c r="F114" t="s">
        <v>248</v>
      </c>
      <c r="G114">
        <v>53</v>
      </c>
      <c r="H114" t="s">
        <v>260</v>
      </c>
      <c r="I114">
        <v>50</v>
      </c>
      <c r="J114" t="s">
        <v>265</v>
      </c>
      <c r="K114">
        <v>43</v>
      </c>
      <c r="N114">
        <v>0</v>
      </c>
      <c r="P114" t="s">
        <v>300</v>
      </c>
      <c r="Q114" t="s">
        <v>302</v>
      </c>
      <c r="R114" t="s">
        <v>303</v>
      </c>
      <c r="S114" t="s">
        <v>305</v>
      </c>
      <c r="T114">
        <v>233</v>
      </c>
      <c r="U114">
        <v>38</v>
      </c>
    </row>
    <row r="115" spans="1:21" x14ac:dyDescent="0.25">
      <c r="A115" t="s">
        <v>245</v>
      </c>
      <c r="B115">
        <v>2017</v>
      </c>
      <c r="C115" t="s">
        <v>299</v>
      </c>
      <c r="E115" t="s">
        <v>247</v>
      </c>
      <c r="F115" t="s">
        <v>248</v>
      </c>
      <c r="G115">
        <v>53</v>
      </c>
      <c r="H115" t="s">
        <v>260</v>
      </c>
      <c r="I115">
        <v>50</v>
      </c>
      <c r="J115" t="s">
        <v>265</v>
      </c>
      <c r="K115">
        <v>43</v>
      </c>
      <c r="N115">
        <v>0</v>
      </c>
      <c r="P115" t="s">
        <v>300</v>
      </c>
      <c r="Q115" t="s">
        <v>302</v>
      </c>
      <c r="R115" t="s">
        <v>303</v>
      </c>
      <c r="S115" t="s">
        <v>306</v>
      </c>
      <c r="T115" s="8">
        <v>4648</v>
      </c>
      <c r="U115">
        <v>62.4</v>
      </c>
    </row>
    <row r="116" spans="1:21" x14ac:dyDescent="0.25">
      <c r="A116" t="s">
        <v>245</v>
      </c>
      <c r="B116">
        <v>2017</v>
      </c>
      <c r="C116" t="s">
        <v>299</v>
      </c>
      <c r="E116" t="s">
        <v>247</v>
      </c>
      <c r="F116" t="s">
        <v>248</v>
      </c>
      <c r="G116">
        <v>53</v>
      </c>
      <c r="H116" t="s">
        <v>260</v>
      </c>
      <c r="I116">
        <v>50</v>
      </c>
      <c r="J116" t="s">
        <v>265</v>
      </c>
      <c r="K116">
        <v>43</v>
      </c>
      <c r="N116">
        <v>0</v>
      </c>
      <c r="P116" t="s">
        <v>300</v>
      </c>
      <c r="Q116" t="s">
        <v>302</v>
      </c>
      <c r="R116" t="s">
        <v>303</v>
      </c>
      <c r="S116" t="s">
        <v>307</v>
      </c>
      <c r="T116" s="8">
        <v>1026</v>
      </c>
      <c r="U116">
        <v>40.200000000000003</v>
      </c>
    </row>
    <row r="117" spans="1:21" x14ac:dyDescent="0.25">
      <c r="A117" t="s">
        <v>245</v>
      </c>
      <c r="B117">
        <v>2017</v>
      </c>
      <c r="C117" t="s">
        <v>299</v>
      </c>
      <c r="E117" t="s">
        <v>247</v>
      </c>
      <c r="F117" t="s">
        <v>248</v>
      </c>
      <c r="G117">
        <v>53</v>
      </c>
      <c r="H117" t="s">
        <v>260</v>
      </c>
      <c r="I117">
        <v>50</v>
      </c>
      <c r="J117" t="s">
        <v>265</v>
      </c>
      <c r="K117">
        <v>43</v>
      </c>
      <c r="N117">
        <v>0</v>
      </c>
      <c r="P117" t="s">
        <v>300</v>
      </c>
      <c r="Q117" t="s">
        <v>302</v>
      </c>
      <c r="R117" t="s">
        <v>303</v>
      </c>
      <c r="S117" t="s">
        <v>308</v>
      </c>
      <c r="T117" s="8">
        <v>7119</v>
      </c>
      <c r="U117">
        <v>67.400000000000006</v>
      </c>
    </row>
    <row r="118" spans="1:21" x14ac:dyDescent="0.25">
      <c r="A118" t="s">
        <v>245</v>
      </c>
      <c r="B118">
        <v>2017</v>
      </c>
      <c r="C118" t="s">
        <v>299</v>
      </c>
      <c r="E118" t="s">
        <v>247</v>
      </c>
      <c r="F118" t="s">
        <v>248</v>
      </c>
      <c r="G118">
        <v>53</v>
      </c>
      <c r="H118" t="s">
        <v>260</v>
      </c>
      <c r="I118">
        <v>50</v>
      </c>
      <c r="J118" t="s">
        <v>265</v>
      </c>
      <c r="K118">
        <v>43</v>
      </c>
      <c r="N118">
        <v>0</v>
      </c>
      <c r="P118" t="s">
        <v>300</v>
      </c>
      <c r="Q118" t="s">
        <v>302</v>
      </c>
      <c r="R118" t="s">
        <v>303</v>
      </c>
      <c r="S118" t="s">
        <v>309</v>
      </c>
      <c r="T118" s="8">
        <v>1961</v>
      </c>
      <c r="U118">
        <v>57.9</v>
      </c>
    </row>
    <row r="119" spans="1:21" x14ac:dyDescent="0.25">
      <c r="A119" t="s">
        <v>245</v>
      </c>
      <c r="B119">
        <v>2017</v>
      </c>
      <c r="C119" t="s">
        <v>299</v>
      </c>
      <c r="E119" t="s">
        <v>247</v>
      </c>
      <c r="F119" t="s">
        <v>248</v>
      </c>
      <c r="G119">
        <v>53</v>
      </c>
      <c r="H119" t="s">
        <v>260</v>
      </c>
      <c r="I119">
        <v>50</v>
      </c>
      <c r="J119" t="s">
        <v>265</v>
      </c>
      <c r="K119">
        <v>43</v>
      </c>
      <c r="N119">
        <v>0</v>
      </c>
      <c r="P119" t="s">
        <v>300</v>
      </c>
      <c r="Q119" t="s">
        <v>302</v>
      </c>
      <c r="R119" t="s">
        <v>303</v>
      </c>
      <c r="S119" t="s">
        <v>310</v>
      </c>
      <c r="T119" s="8">
        <v>2435</v>
      </c>
      <c r="U119">
        <v>4.7</v>
      </c>
    </row>
    <row r="120" spans="1:21" x14ac:dyDescent="0.25">
      <c r="A120" t="s">
        <v>245</v>
      </c>
      <c r="B120">
        <v>2017</v>
      </c>
      <c r="C120" t="s">
        <v>299</v>
      </c>
      <c r="E120" t="s">
        <v>247</v>
      </c>
      <c r="F120" t="s">
        <v>248</v>
      </c>
      <c r="G120">
        <v>53</v>
      </c>
      <c r="H120" t="s">
        <v>266</v>
      </c>
      <c r="I120">
        <v>30</v>
      </c>
      <c r="J120" t="s">
        <v>267</v>
      </c>
      <c r="K120">
        <v>19</v>
      </c>
      <c r="N120">
        <v>0</v>
      </c>
      <c r="P120" t="s">
        <v>300</v>
      </c>
      <c r="Q120" t="s">
        <v>302</v>
      </c>
      <c r="R120" t="s">
        <v>303</v>
      </c>
      <c r="S120" t="s">
        <v>304</v>
      </c>
      <c r="T120">
        <v>236</v>
      </c>
      <c r="U120">
        <v>46.1</v>
      </c>
    </row>
    <row r="121" spans="1:21" x14ac:dyDescent="0.25">
      <c r="A121" t="s">
        <v>245</v>
      </c>
      <c r="B121">
        <v>2017</v>
      </c>
      <c r="C121" t="s">
        <v>299</v>
      </c>
      <c r="E121" t="s">
        <v>247</v>
      </c>
      <c r="F121" t="s">
        <v>248</v>
      </c>
      <c r="G121">
        <v>53</v>
      </c>
      <c r="H121" t="s">
        <v>266</v>
      </c>
      <c r="I121">
        <v>30</v>
      </c>
      <c r="J121" t="s">
        <v>267</v>
      </c>
      <c r="K121">
        <v>19</v>
      </c>
      <c r="N121">
        <v>0</v>
      </c>
      <c r="P121" t="s">
        <v>300</v>
      </c>
      <c r="Q121" t="s">
        <v>302</v>
      </c>
      <c r="R121" t="s">
        <v>303</v>
      </c>
      <c r="S121" t="s">
        <v>305</v>
      </c>
      <c r="T121">
        <v>302</v>
      </c>
      <c r="U121">
        <v>38</v>
      </c>
    </row>
    <row r="122" spans="1:21" x14ac:dyDescent="0.25">
      <c r="A122" t="s">
        <v>245</v>
      </c>
      <c r="B122">
        <v>2017</v>
      </c>
      <c r="C122" t="s">
        <v>299</v>
      </c>
      <c r="E122" t="s">
        <v>247</v>
      </c>
      <c r="F122" t="s">
        <v>248</v>
      </c>
      <c r="G122">
        <v>53</v>
      </c>
      <c r="H122" t="s">
        <v>266</v>
      </c>
      <c r="I122">
        <v>30</v>
      </c>
      <c r="J122" t="s">
        <v>267</v>
      </c>
      <c r="K122">
        <v>19</v>
      </c>
      <c r="N122">
        <v>0</v>
      </c>
      <c r="P122" t="s">
        <v>300</v>
      </c>
      <c r="Q122" t="s">
        <v>302</v>
      </c>
      <c r="R122" t="s">
        <v>303</v>
      </c>
      <c r="S122" t="s">
        <v>306</v>
      </c>
      <c r="T122" s="8">
        <v>1336</v>
      </c>
      <c r="U122">
        <v>62.4</v>
      </c>
    </row>
    <row r="123" spans="1:21" x14ac:dyDescent="0.25">
      <c r="A123" t="s">
        <v>245</v>
      </c>
      <c r="B123">
        <v>2017</v>
      </c>
      <c r="C123" t="s">
        <v>299</v>
      </c>
      <c r="E123" t="s">
        <v>247</v>
      </c>
      <c r="F123" t="s">
        <v>248</v>
      </c>
      <c r="G123">
        <v>53</v>
      </c>
      <c r="H123" t="s">
        <v>266</v>
      </c>
      <c r="I123">
        <v>30</v>
      </c>
      <c r="J123" t="s">
        <v>267</v>
      </c>
      <c r="K123">
        <v>19</v>
      </c>
      <c r="N123">
        <v>0</v>
      </c>
      <c r="P123" t="s">
        <v>300</v>
      </c>
      <c r="Q123" t="s">
        <v>302</v>
      </c>
      <c r="R123" t="s">
        <v>303</v>
      </c>
      <c r="S123" t="s">
        <v>307</v>
      </c>
      <c r="T123">
        <v>717</v>
      </c>
      <c r="U123">
        <v>40.200000000000003</v>
      </c>
    </row>
    <row r="124" spans="1:21" x14ac:dyDescent="0.25">
      <c r="A124" t="s">
        <v>245</v>
      </c>
      <c r="B124">
        <v>2017</v>
      </c>
      <c r="C124" t="s">
        <v>299</v>
      </c>
      <c r="E124" t="s">
        <v>247</v>
      </c>
      <c r="F124" t="s">
        <v>248</v>
      </c>
      <c r="G124">
        <v>53</v>
      </c>
      <c r="H124" t="s">
        <v>266</v>
      </c>
      <c r="I124">
        <v>30</v>
      </c>
      <c r="J124" t="s">
        <v>267</v>
      </c>
      <c r="K124">
        <v>19</v>
      </c>
      <c r="N124">
        <v>0</v>
      </c>
      <c r="P124" t="s">
        <v>300</v>
      </c>
      <c r="Q124" t="s">
        <v>302</v>
      </c>
      <c r="R124" t="s">
        <v>303</v>
      </c>
      <c r="S124" t="s">
        <v>308</v>
      </c>
      <c r="T124" s="8">
        <v>1604</v>
      </c>
      <c r="U124">
        <v>67.400000000000006</v>
      </c>
    </row>
    <row r="125" spans="1:21" x14ac:dyDescent="0.25">
      <c r="A125" t="s">
        <v>245</v>
      </c>
      <c r="B125">
        <v>2017</v>
      </c>
      <c r="C125" t="s">
        <v>299</v>
      </c>
      <c r="E125" t="s">
        <v>247</v>
      </c>
      <c r="F125" t="s">
        <v>248</v>
      </c>
      <c r="G125">
        <v>53</v>
      </c>
      <c r="H125" t="s">
        <v>266</v>
      </c>
      <c r="I125">
        <v>30</v>
      </c>
      <c r="J125" t="s">
        <v>267</v>
      </c>
      <c r="K125">
        <v>19</v>
      </c>
      <c r="N125">
        <v>0</v>
      </c>
      <c r="P125" t="s">
        <v>300</v>
      </c>
      <c r="Q125" t="s">
        <v>302</v>
      </c>
      <c r="R125" t="s">
        <v>303</v>
      </c>
      <c r="S125" t="s">
        <v>309</v>
      </c>
      <c r="T125">
        <v>416</v>
      </c>
      <c r="U125">
        <v>57.9</v>
      </c>
    </row>
    <row r="126" spans="1:21" x14ac:dyDescent="0.25">
      <c r="A126" t="s">
        <v>245</v>
      </c>
      <c r="B126">
        <v>2017</v>
      </c>
      <c r="C126" t="s">
        <v>299</v>
      </c>
      <c r="E126" t="s">
        <v>247</v>
      </c>
      <c r="F126" t="s">
        <v>248</v>
      </c>
      <c r="G126">
        <v>53</v>
      </c>
      <c r="H126" t="s">
        <v>266</v>
      </c>
      <c r="I126">
        <v>30</v>
      </c>
      <c r="J126" t="s">
        <v>270</v>
      </c>
      <c r="K126">
        <v>51</v>
      </c>
      <c r="N126">
        <v>0</v>
      </c>
      <c r="P126" t="s">
        <v>300</v>
      </c>
      <c r="Q126" t="s">
        <v>302</v>
      </c>
      <c r="R126" t="s">
        <v>303</v>
      </c>
      <c r="S126" t="s">
        <v>304</v>
      </c>
      <c r="T126" t="s">
        <v>268</v>
      </c>
      <c r="U126" t="s">
        <v>269</v>
      </c>
    </row>
    <row r="127" spans="1:21" x14ac:dyDescent="0.25">
      <c r="A127" t="s">
        <v>245</v>
      </c>
      <c r="B127">
        <v>2017</v>
      </c>
      <c r="C127" t="s">
        <v>299</v>
      </c>
      <c r="E127" t="s">
        <v>247</v>
      </c>
      <c r="F127" t="s">
        <v>248</v>
      </c>
      <c r="G127">
        <v>53</v>
      </c>
      <c r="H127" t="s">
        <v>266</v>
      </c>
      <c r="I127">
        <v>30</v>
      </c>
      <c r="J127" t="s">
        <v>270</v>
      </c>
      <c r="K127">
        <v>51</v>
      </c>
      <c r="N127">
        <v>0</v>
      </c>
      <c r="P127" t="s">
        <v>300</v>
      </c>
      <c r="Q127" t="s">
        <v>302</v>
      </c>
      <c r="R127" t="s">
        <v>303</v>
      </c>
      <c r="S127" t="s">
        <v>305</v>
      </c>
      <c r="T127">
        <v>296</v>
      </c>
      <c r="U127">
        <v>38</v>
      </c>
    </row>
    <row r="128" spans="1:21" x14ac:dyDescent="0.25">
      <c r="A128" t="s">
        <v>245</v>
      </c>
      <c r="B128">
        <v>2017</v>
      </c>
      <c r="C128" t="s">
        <v>299</v>
      </c>
      <c r="E128" t="s">
        <v>247</v>
      </c>
      <c r="F128" t="s">
        <v>248</v>
      </c>
      <c r="G128">
        <v>53</v>
      </c>
      <c r="H128" t="s">
        <v>266</v>
      </c>
      <c r="I128">
        <v>30</v>
      </c>
      <c r="J128" t="s">
        <v>270</v>
      </c>
      <c r="K128">
        <v>51</v>
      </c>
      <c r="N128">
        <v>0</v>
      </c>
      <c r="P128" t="s">
        <v>300</v>
      </c>
      <c r="Q128" t="s">
        <v>302</v>
      </c>
      <c r="R128" t="s">
        <v>303</v>
      </c>
      <c r="S128" t="s">
        <v>306</v>
      </c>
      <c r="T128" t="s">
        <v>268</v>
      </c>
      <c r="U128" t="s">
        <v>269</v>
      </c>
    </row>
    <row r="129" spans="1:21" x14ac:dyDescent="0.25">
      <c r="A129" t="s">
        <v>245</v>
      </c>
      <c r="B129">
        <v>2017</v>
      </c>
      <c r="C129" t="s">
        <v>299</v>
      </c>
      <c r="E129" t="s">
        <v>247</v>
      </c>
      <c r="F129" t="s">
        <v>248</v>
      </c>
      <c r="G129">
        <v>53</v>
      </c>
      <c r="H129" t="s">
        <v>266</v>
      </c>
      <c r="I129">
        <v>30</v>
      </c>
      <c r="J129" t="s">
        <v>270</v>
      </c>
      <c r="K129">
        <v>51</v>
      </c>
      <c r="N129">
        <v>0</v>
      </c>
      <c r="P129" t="s">
        <v>300</v>
      </c>
      <c r="Q129" t="s">
        <v>302</v>
      </c>
      <c r="R129" t="s">
        <v>303</v>
      </c>
      <c r="S129" t="s">
        <v>307</v>
      </c>
      <c r="T129">
        <v>278</v>
      </c>
      <c r="U129">
        <v>40.200000000000003</v>
      </c>
    </row>
    <row r="130" spans="1:21" x14ac:dyDescent="0.25">
      <c r="A130" t="s">
        <v>245</v>
      </c>
      <c r="B130">
        <v>2017</v>
      </c>
      <c r="C130" t="s">
        <v>299</v>
      </c>
      <c r="E130" t="s">
        <v>247</v>
      </c>
      <c r="F130" t="s">
        <v>248</v>
      </c>
      <c r="G130">
        <v>53</v>
      </c>
      <c r="H130" t="s">
        <v>266</v>
      </c>
      <c r="I130">
        <v>30</v>
      </c>
      <c r="J130" t="s">
        <v>270</v>
      </c>
      <c r="K130">
        <v>51</v>
      </c>
      <c r="N130">
        <v>0</v>
      </c>
      <c r="P130" t="s">
        <v>300</v>
      </c>
      <c r="Q130" t="s">
        <v>302</v>
      </c>
      <c r="R130" t="s">
        <v>303</v>
      </c>
      <c r="S130" t="s">
        <v>309</v>
      </c>
      <c r="T130">
        <v>418</v>
      </c>
      <c r="U130">
        <v>57.9</v>
      </c>
    </row>
    <row r="131" spans="1:21" x14ac:dyDescent="0.25">
      <c r="A131" t="s">
        <v>245</v>
      </c>
      <c r="B131">
        <v>2017</v>
      </c>
      <c r="C131" t="s">
        <v>299</v>
      </c>
      <c r="E131" t="s">
        <v>247</v>
      </c>
      <c r="F131" t="s">
        <v>248</v>
      </c>
      <c r="G131">
        <v>53</v>
      </c>
      <c r="H131" t="s">
        <v>266</v>
      </c>
      <c r="I131">
        <v>30</v>
      </c>
      <c r="J131" t="s">
        <v>270</v>
      </c>
      <c r="K131">
        <v>51</v>
      </c>
      <c r="N131">
        <v>0</v>
      </c>
      <c r="P131" t="s">
        <v>300</v>
      </c>
      <c r="Q131" t="s">
        <v>302</v>
      </c>
      <c r="R131" t="s">
        <v>303</v>
      </c>
      <c r="S131" t="s">
        <v>310</v>
      </c>
      <c r="T131" s="8">
        <v>2900</v>
      </c>
      <c r="U131">
        <v>4.7</v>
      </c>
    </row>
    <row r="132" spans="1:21" x14ac:dyDescent="0.25">
      <c r="A132" t="s">
        <v>245</v>
      </c>
      <c r="B132">
        <v>2017</v>
      </c>
      <c r="C132" t="s">
        <v>299</v>
      </c>
      <c r="E132" t="s">
        <v>247</v>
      </c>
      <c r="F132" t="s">
        <v>248</v>
      </c>
      <c r="G132">
        <v>53</v>
      </c>
      <c r="H132" t="s">
        <v>266</v>
      </c>
      <c r="I132">
        <v>30</v>
      </c>
      <c r="J132" t="s">
        <v>271</v>
      </c>
      <c r="K132">
        <v>63</v>
      </c>
      <c r="N132">
        <v>0</v>
      </c>
      <c r="P132" t="s">
        <v>300</v>
      </c>
      <c r="Q132" t="s">
        <v>302</v>
      </c>
      <c r="R132" t="s">
        <v>303</v>
      </c>
      <c r="S132" t="s">
        <v>304</v>
      </c>
      <c r="T132" s="8">
        <v>1433</v>
      </c>
      <c r="U132">
        <v>46.1</v>
      </c>
    </row>
    <row r="133" spans="1:21" x14ac:dyDescent="0.25">
      <c r="A133" t="s">
        <v>245</v>
      </c>
      <c r="B133">
        <v>2017</v>
      </c>
      <c r="C133" t="s">
        <v>299</v>
      </c>
      <c r="E133" t="s">
        <v>247</v>
      </c>
      <c r="F133" t="s">
        <v>248</v>
      </c>
      <c r="G133">
        <v>53</v>
      </c>
      <c r="H133" t="s">
        <v>266</v>
      </c>
      <c r="I133">
        <v>30</v>
      </c>
      <c r="J133" t="s">
        <v>271</v>
      </c>
      <c r="K133">
        <v>63</v>
      </c>
      <c r="N133">
        <v>0</v>
      </c>
      <c r="P133" t="s">
        <v>300</v>
      </c>
      <c r="Q133" t="s">
        <v>302</v>
      </c>
      <c r="R133" t="s">
        <v>303</v>
      </c>
      <c r="S133" t="s">
        <v>305</v>
      </c>
      <c r="T133" s="8">
        <v>1616</v>
      </c>
      <c r="U133">
        <v>38</v>
      </c>
    </row>
    <row r="134" spans="1:21" x14ac:dyDescent="0.25">
      <c r="A134" t="s">
        <v>245</v>
      </c>
      <c r="B134">
        <v>2017</v>
      </c>
      <c r="C134" t="s">
        <v>299</v>
      </c>
      <c r="E134" t="s">
        <v>247</v>
      </c>
      <c r="F134" t="s">
        <v>248</v>
      </c>
      <c r="G134">
        <v>53</v>
      </c>
      <c r="H134" t="s">
        <v>266</v>
      </c>
      <c r="I134">
        <v>30</v>
      </c>
      <c r="J134" t="s">
        <v>271</v>
      </c>
      <c r="K134">
        <v>63</v>
      </c>
      <c r="N134">
        <v>0</v>
      </c>
      <c r="P134" t="s">
        <v>300</v>
      </c>
      <c r="Q134" t="s">
        <v>302</v>
      </c>
      <c r="R134" t="s">
        <v>303</v>
      </c>
      <c r="S134" t="s">
        <v>306</v>
      </c>
      <c r="T134" s="8">
        <v>2264</v>
      </c>
      <c r="U134">
        <v>62.4</v>
      </c>
    </row>
    <row r="135" spans="1:21" x14ac:dyDescent="0.25">
      <c r="A135" t="s">
        <v>245</v>
      </c>
      <c r="B135">
        <v>2017</v>
      </c>
      <c r="C135" t="s">
        <v>299</v>
      </c>
      <c r="E135" t="s">
        <v>247</v>
      </c>
      <c r="F135" t="s">
        <v>248</v>
      </c>
      <c r="G135">
        <v>53</v>
      </c>
      <c r="H135" t="s">
        <v>266</v>
      </c>
      <c r="I135">
        <v>30</v>
      </c>
      <c r="J135" t="s">
        <v>271</v>
      </c>
      <c r="K135">
        <v>63</v>
      </c>
      <c r="N135">
        <v>0</v>
      </c>
      <c r="P135" t="s">
        <v>300</v>
      </c>
      <c r="Q135" t="s">
        <v>302</v>
      </c>
      <c r="R135" t="s">
        <v>303</v>
      </c>
      <c r="S135" t="s">
        <v>307</v>
      </c>
      <c r="T135" s="8">
        <v>2594</v>
      </c>
      <c r="U135">
        <v>40.200000000000003</v>
      </c>
    </row>
    <row r="136" spans="1:21" x14ac:dyDescent="0.25">
      <c r="A136" t="s">
        <v>245</v>
      </c>
      <c r="B136">
        <v>2017</v>
      </c>
      <c r="C136" t="s">
        <v>299</v>
      </c>
      <c r="E136" t="s">
        <v>247</v>
      </c>
      <c r="F136" t="s">
        <v>248</v>
      </c>
      <c r="G136">
        <v>53</v>
      </c>
      <c r="H136" t="s">
        <v>266</v>
      </c>
      <c r="I136">
        <v>30</v>
      </c>
      <c r="J136" t="s">
        <v>271</v>
      </c>
      <c r="K136">
        <v>63</v>
      </c>
      <c r="N136">
        <v>0</v>
      </c>
      <c r="P136" t="s">
        <v>300</v>
      </c>
      <c r="Q136" t="s">
        <v>302</v>
      </c>
      <c r="R136" t="s">
        <v>303</v>
      </c>
      <c r="S136" t="s">
        <v>308</v>
      </c>
      <c r="T136" s="8">
        <v>6477</v>
      </c>
      <c r="U136">
        <v>67.400000000000006</v>
      </c>
    </row>
    <row r="137" spans="1:21" x14ac:dyDescent="0.25">
      <c r="A137" t="s">
        <v>245</v>
      </c>
      <c r="B137">
        <v>2017</v>
      </c>
      <c r="C137" t="s">
        <v>299</v>
      </c>
      <c r="E137" t="s">
        <v>247</v>
      </c>
      <c r="F137" t="s">
        <v>248</v>
      </c>
      <c r="G137">
        <v>53</v>
      </c>
      <c r="H137" t="s">
        <v>266</v>
      </c>
      <c r="I137">
        <v>30</v>
      </c>
      <c r="J137" t="s">
        <v>271</v>
      </c>
      <c r="K137">
        <v>63</v>
      </c>
      <c r="N137">
        <v>0</v>
      </c>
      <c r="P137" t="s">
        <v>300</v>
      </c>
      <c r="Q137" t="s">
        <v>302</v>
      </c>
      <c r="R137" t="s">
        <v>303</v>
      </c>
      <c r="S137" t="s">
        <v>309</v>
      </c>
      <c r="T137" s="8">
        <v>2845</v>
      </c>
      <c r="U137">
        <v>57.9</v>
      </c>
    </row>
    <row r="138" spans="1:21" x14ac:dyDescent="0.25">
      <c r="A138" t="s">
        <v>245</v>
      </c>
      <c r="B138">
        <v>2017</v>
      </c>
      <c r="C138" t="s">
        <v>299</v>
      </c>
      <c r="E138" t="s">
        <v>247</v>
      </c>
      <c r="F138" t="s">
        <v>248</v>
      </c>
      <c r="G138">
        <v>53</v>
      </c>
      <c r="H138" t="s">
        <v>266</v>
      </c>
      <c r="I138">
        <v>30</v>
      </c>
      <c r="J138" t="s">
        <v>271</v>
      </c>
      <c r="K138">
        <v>63</v>
      </c>
      <c r="N138">
        <v>0</v>
      </c>
      <c r="P138" t="s">
        <v>300</v>
      </c>
      <c r="Q138" t="s">
        <v>302</v>
      </c>
      <c r="R138" t="s">
        <v>303</v>
      </c>
      <c r="S138" t="s">
        <v>310</v>
      </c>
      <c r="T138" s="8">
        <v>1799</v>
      </c>
      <c r="U138">
        <v>4.7</v>
      </c>
    </row>
    <row r="139" spans="1:21" x14ac:dyDescent="0.25">
      <c r="A139" t="s">
        <v>245</v>
      </c>
      <c r="B139">
        <v>2017</v>
      </c>
      <c r="C139" t="s">
        <v>299</v>
      </c>
      <c r="E139" t="s">
        <v>247</v>
      </c>
      <c r="F139" t="s">
        <v>248</v>
      </c>
      <c r="G139">
        <v>53</v>
      </c>
      <c r="H139" t="s">
        <v>266</v>
      </c>
      <c r="I139">
        <v>30</v>
      </c>
      <c r="J139" t="s">
        <v>272</v>
      </c>
      <c r="K139">
        <v>65</v>
      </c>
      <c r="N139">
        <v>0</v>
      </c>
      <c r="P139" t="s">
        <v>300</v>
      </c>
      <c r="Q139" t="s">
        <v>302</v>
      </c>
      <c r="R139" t="s">
        <v>303</v>
      </c>
      <c r="S139" t="s">
        <v>304</v>
      </c>
      <c r="T139">
        <v>713</v>
      </c>
      <c r="U139">
        <v>46.1</v>
      </c>
    </row>
    <row r="140" spans="1:21" x14ac:dyDescent="0.25">
      <c r="A140" t="s">
        <v>245</v>
      </c>
      <c r="B140">
        <v>2017</v>
      </c>
      <c r="C140" t="s">
        <v>299</v>
      </c>
      <c r="E140" t="s">
        <v>247</v>
      </c>
      <c r="F140" t="s">
        <v>248</v>
      </c>
      <c r="G140">
        <v>53</v>
      </c>
      <c r="H140" t="s">
        <v>266</v>
      </c>
      <c r="I140">
        <v>30</v>
      </c>
      <c r="J140" t="s">
        <v>272</v>
      </c>
      <c r="K140">
        <v>65</v>
      </c>
      <c r="N140">
        <v>0</v>
      </c>
      <c r="P140" t="s">
        <v>300</v>
      </c>
      <c r="Q140" t="s">
        <v>302</v>
      </c>
      <c r="R140" t="s">
        <v>303</v>
      </c>
      <c r="S140" t="s">
        <v>305</v>
      </c>
      <c r="T140">
        <v>984</v>
      </c>
      <c r="U140">
        <v>38</v>
      </c>
    </row>
    <row r="141" spans="1:21" x14ac:dyDescent="0.25">
      <c r="A141" t="s">
        <v>245</v>
      </c>
      <c r="B141">
        <v>2017</v>
      </c>
      <c r="C141" t="s">
        <v>299</v>
      </c>
      <c r="E141" t="s">
        <v>247</v>
      </c>
      <c r="F141" t="s">
        <v>248</v>
      </c>
      <c r="G141">
        <v>53</v>
      </c>
      <c r="H141" t="s">
        <v>266</v>
      </c>
      <c r="I141">
        <v>30</v>
      </c>
      <c r="J141" t="s">
        <v>272</v>
      </c>
      <c r="K141">
        <v>65</v>
      </c>
      <c r="N141">
        <v>0</v>
      </c>
      <c r="P141" t="s">
        <v>300</v>
      </c>
      <c r="Q141" t="s">
        <v>302</v>
      </c>
      <c r="R141" t="s">
        <v>303</v>
      </c>
      <c r="S141" t="s">
        <v>306</v>
      </c>
      <c r="T141" s="8">
        <v>3391</v>
      </c>
      <c r="U141">
        <v>62.4</v>
      </c>
    </row>
    <row r="142" spans="1:21" x14ac:dyDescent="0.25">
      <c r="A142" t="s">
        <v>245</v>
      </c>
      <c r="B142">
        <v>2017</v>
      </c>
      <c r="C142" t="s">
        <v>299</v>
      </c>
      <c r="E142" t="s">
        <v>247</v>
      </c>
      <c r="F142" t="s">
        <v>248</v>
      </c>
      <c r="G142">
        <v>53</v>
      </c>
      <c r="H142" t="s">
        <v>266</v>
      </c>
      <c r="I142">
        <v>30</v>
      </c>
      <c r="J142" t="s">
        <v>272</v>
      </c>
      <c r="K142">
        <v>65</v>
      </c>
      <c r="N142">
        <v>0</v>
      </c>
      <c r="P142" t="s">
        <v>300</v>
      </c>
      <c r="Q142" t="s">
        <v>302</v>
      </c>
      <c r="R142" t="s">
        <v>303</v>
      </c>
      <c r="S142" t="s">
        <v>307</v>
      </c>
      <c r="T142" s="8">
        <v>3102</v>
      </c>
      <c r="U142">
        <v>40.200000000000003</v>
      </c>
    </row>
    <row r="143" spans="1:21" x14ac:dyDescent="0.25">
      <c r="A143" t="s">
        <v>245</v>
      </c>
      <c r="B143">
        <v>2017</v>
      </c>
      <c r="C143" t="s">
        <v>299</v>
      </c>
      <c r="E143" t="s">
        <v>247</v>
      </c>
      <c r="F143" t="s">
        <v>248</v>
      </c>
      <c r="G143">
        <v>53</v>
      </c>
      <c r="H143" t="s">
        <v>266</v>
      </c>
      <c r="I143">
        <v>30</v>
      </c>
      <c r="J143" t="s">
        <v>272</v>
      </c>
      <c r="K143">
        <v>65</v>
      </c>
      <c r="N143">
        <v>0</v>
      </c>
      <c r="P143" t="s">
        <v>300</v>
      </c>
      <c r="Q143" t="s">
        <v>302</v>
      </c>
      <c r="R143" t="s">
        <v>303</v>
      </c>
      <c r="S143" t="s">
        <v>308</v>
      </c>
      <c r="T143" s="8">
        <v>2852</v>
      </c>
      <c r="U143">
        <v>67.400000000000006</v>
      </c>
    </row>
    <row r="144" spans="1:21" x14ac:dyDescent="0.25">
      <c r="A144" t="s">
        <v>245</v>
      </c>
      <c r="B144">
        <v>2017</v>
      </c>
      <c r="C144" t="s">
        <v>299</v>
      </c>
      <c r="E144" t="s">
        <v>247</v>
      </c>
      <c r="F144" t="s">
        <v>248</v>
      </c>
      <c r="G144">
        <v>53</v>
      </c>
      <c r="H144" t="s">
        <v>266</v>
      </c>
      <c r="I144">
        <v>30</v>
      </c>
      <c r="J144" t="s">
        <v>272</v>
      </c>
      <c r="K144">
        <v>65</v>
      </c>
      <c r="N144">
        <v>0</v>
      </c>
      <c r="P144" t="s">
        <v>300</v>
      </c>
      <c r="Q144" t="s">
        <v>302</v>
      </c>
      <c r="R144" t="s">
        <v>303</v>
      </c>
      <c r="S144" t="s">
        <v>309</v>
      </c>
      <c r="T144" s="8">
        <v>3510</v>
      </c>
      <c r="U144">
        <v>57.9</v>
      </c>
    </row>
    <row r="145" spans="1:21" x14ac:dyDescent="0.25">
      <c r="A145" t="s">
        <v>245</v>
      </c>
      <c r="B145">
        <v>2017</v>
      </c>
      <c r="C145" t="s">
        <v>299</v>
      </c>
      <c r="E145" t="s">
        <v>247</v>
      </c>
      <c r="F145" t="s">
        <v>248</v>
      </c>
      <c r="G145">
        <v>53</v>
      </c>
      <c r="H145" t="s">
        <v>266</v>
      </c>
      <c r="I145">
        <v>30</v>
      </c>
      <c r="J145" t="s">
        <v>272</v>
      </c>
      <c r="K145">
        <v>65</v>
      </c>
      <c r="N145">
        <v>0</v>
      </c>
      <c r="P145" t="s">
        <v>300</v>
      </c>
      <c r="Q145" t="s">
        <v>302</v>
      </c>
      <c r="R145" t="s">
        <v>303</v>
      </c>
      <c r="S145" t="s">
        <v>310</v>
      </c>
      <c r="T145" s="8">
        <v>5440</v>
      </c>
      <c r="U145">
        <v>4.7</v>
      </c>
    </row>
    <row r="146" spans="1:21" x14ac:dyDescent="0.25">
      <c r="A146" t="s">
        <v>245</v>
      </c>
      <c r="B146">
        <v>2017</v>
      </c>
      <c r="C146" t="s">
        <v>299</v>
      </c>
      <c r="E146" t="s">
        <v>247</v>
      </c>
      <c r="F146" t="s">
        <v>248</v>
      </c>
      <c r="G146">
        <v>53</v>
      </c>
      <c r="H146" t="s">
        <v>273</v>
      </c>
      <c r="I146">
        <v>90</v>
      </c>
      <c r="J146" t="s">
        <v>274</v>
      </c>
      <c r="K146">
        <v>3</v>
      </c>
      <c r="N146">
        <v>0</v>
      </c>
      <c r="P146" t="s">
        <v>300</v>
      </c>
      <c r="Q146" t="s">
        <v>302</v>
      </c>
      <c r="R146" t="s">
        <v>303</v>
      </c>
      <c r="S146" t="s">
        <v>304</v>
      </c>
      <c r="T146">
        <v>81</v>
      </c>
      <c r="U146">
        <v>46.1</v>
      </c>
    </row>
    <row r="147" spans="1:21" x14ac:dyDescent="0.25">
      <c r="A147" t="s">
        <v>245</v>
      </c>
      <c r="B147">
        <v>2017</v>
      </c>
      <c r="C147" t="s">
        <v>299</v>
      </c>
      <c r="E147" t="s">
        <v>247</v>
      </c>
      <c r="F147" t="s">
        <v>248</v>
      </c>
      <c r="G147">
        <v>53</v>
      </c>
      <c r="H147" t="s">
        <v>273</v>
      </c>
      <c r="I147">
        <v>90</v>
      </c>
      <c r="J147" t="s">
        <v>274</v>
      </c>
      <c r="K147">
        <v>3</v>
      </c>
      <c r="N147">
        <v>0</v>
      </c>
      <c r="P147" t="s">
        <v>300</v>
      </c>
      <c r="Q147" t="s">
        <v>302</v>
      </c>
      <c r="R147" t="s">
        <v>303</v>
      </c>
      <c r="S147" t="s">
        <v>305</v>
      </c>
      <c r="T147">
        <v>74</v>
      </c>
      <c r="U147">
        <v>38</v>
      </c>
    </row>
    <row r="148" spans="1:21" x14ac:dyDescent="0.25">
      <c r="A148" t="s">
        <v>245</v>
      </c>
      <c r="B148">
        <v>2017</v>
      </c>
      <c r="C148" t="s">
        <v>299</v>
      </c>
      <c r="E148" t="s">
        <v>247</v>
      </c>
      <c r="F148" t="s">
        <v>248</v>
      </c>
      <c r="G148">
        <v>53</v>
      </c>
      <c r="H148" t="s">
        <v>273</v>
      </c>
      <c r="I148">
        <v>90</v>
      </c>
      <c r="J148" t="s">
        <v>274</v>
      </c>
      <c r="K148">
        <v>3</v>
      </c>
      <c r="N148">
        <v>0</v>
      </c>
      <c r="P148" t="s">
        <v>300</v>
      </c>
      <c r="Q148" t="s">
        <v>302</v>
      </c>
      <c r="R148" t="s">
        <v>303</v>
      </c>
      <c r="S148" t="s">
        <v>306</v>
      </c>
      <c r="T148">
        <v>683</v>
      </c>
      <c r="U148">
        <v>62.4</v>
      </c>
    </row>
    <row r="149" spans="1:21" x14ac:dyDescent="0.25">
      <c r="A149" t="s">
        <v>245</v>
      </c>
      <c r="B149">
        <v>2017</v>
      </c>
      <c r="C149" t="s">
        <v>299</v>
      </c>
      <c r="E149" t="s">
        <v>247</v>
      </c>
      <c r="F149" t="s">
        <v>248</v>
      </c>
      <c r="G149">
        <v>53</v>
      </c>
      <c r="H149" t="s">
        <v>273</v>
      </c>
      <c r="I149">
        <v>90</v>
      </c>
      <c r="J149" t="s">
        <v>274</v>
      </c>
      <c r="K149">
        <v>3</v>
      </c>
      <c r="N149">
        <v>0</v>
      </c>
      <c r="P149" t="s">
        <v>300</v>
      </c>
      <c r="Q149" t="s">
        <v>302</v>
      </c>
      <c r="R149" t="s">
        <v>303</v>
      </c>
      <c r="S149" t="s">
        <v>307</v>
      </c>
      <c r="T149">
        <v>465</v>
      </c>
      <c r="U149">
        <v>40.200000000000003</v>
      </c>
    </row>
    <row r="150" spans="1:21" x14ac:dyDescent="0.25">
      <c r="A150" t="s">
        <v>245</v>
      </c>
      <c r="B150">
        <v>2017</v>
      </c>
      <c r="C150" t="s">
        <v>299</v>
      </c>
      <c r="E150" t="s">
        <v>247</v>
      </c>
      <c r="F150" t="s">
        <v>248</v>
      </c>
      <c r="G150">
        <v>53</v>
      </c>
      <c r="H150" t="s">
        <v>273</v>
      </c>
      <c r="I150">
        <v>90</v>
      </c>
      <c r="J150" t="s">
        <v>274</v>
      </c>
      <c r="K150">
        <v>3</v>
      </c>
      <c r="N150">
        <v>0</v>
      </c>
      <c r="P150" t="s">
        <v>300</v>
      </c>
      <c r="Q150" t="s">
        <v>302</v>
      </c>
      <c r="R150" t="s">
        <v>303</v>
      </c>
      <c r="S150" t="s">
        <v>308</v>
      </c>
      <c r="T150" s="8">
        <v>3073</v>
      </c>
      <c r="U150">
        <v>67.400000000000006</v>
      </c>
    </row>
    <row r="151" spans="1:21" x14ac:dyDescent="0.25">
      <c r="A151" t="s">
        <v>245</v>
      </c>
      <c r="B151">
        <v>2017</v>
      </c>
      <c r="C151" t="s">
        <v>299</v>
      </c>
      <c r="E151" t="s">
        <v>247</v>
      </c>
      <c r="F151" t="s">
        <v>248</v>
      </c>
      <c r="G151">
        <v>53</v>
      </c>
      <c r="H151" t="s">
        <v>273</v>
      </c>
      <c r="I151">
        <v>90</v>
      </c>
      <c r="J151" t="s">
        <v>274</v>
      </c>
      <c r="K151">
        <v>3</v>
      </c>
      <c r="N151">
        <v>0</v>
      </c>
      <c r="P151" t="s">
        <v>300</v>
      </c>
      <c r="Q151" t="s">
        <v>302</v>
      </c>
      <c r="R151" t="s">
        <v>303</v>
      </c>
      <c r="S151" t="s">
        <v>309</v>
      </c>
      <c r="T151" s="8">
        <v>1157</v>
      </c>
      <c r="U151">
        <v>57.9</v>
      </c>
    </row>
    <row r="152" spans="1:21" x14ac:dyDescent="0.25">
      <c r="A152" t="s">
        <v>245</v>
      </c>
      <c r="B152">
        <v>2017</v>
      </c>
      <c r="C152" t="s">
        <v>299</v>
      </c>
      <c r="E152" t="s">
        <v>247</v>
      </c>
      <c r="F152" t="s">
        <v>248</v>
      </c>
      <c r="G152">
        <v>53</v>
      </c>
      <c r="H152" t="s">
        <v>273</v>
      </c>
      <c r="I152">
        <v>90</v>
      </c>
      <c r="J152" t="s">
        <v>274</v>
      </c>
      <c r="K152">
        <v>3</v>
      </c>
      <c r="N152">
        <v>0</v>
      </c>
      <c r="P152" t="s">
        <v>300</v>
      </c>
      <c r="Q152" t="s">
        <v>302</v>
      </c>
      <c r="R152" t="s">
        <v>303</v>
      </c>
      <c r="S152" t="s">
        <v>310</v>
      </c>
      <c r="T152" s="8">
        <v>4351</v>
      </c>
      <c r="U152">
        <v>4.7</v>
      </c>
    </row>
    <row r="153" spans="1:21" x14ac:dyDescent="0.25">
      <c r="A153" t="s">
        <v>245</v>
      </c>
      <c r="B153">
        <v>2017</v>
      </c>
      <c r="C153" t="s">
        <v>299</v>
      </c>
      <c r="E153" t="s">
        <v>247</v>
      </c>
      <c r="F153" t="s">
        <v>248</v>
      </c>
      <c r="G153">
        <v>53</v>
      </c>
      <c r="H153" t="s">
        <v>273</v>
      </c>
      <c r="I153">
        <v>90</v>
      </c>
      <c r="J153" t="s">
        <v>275</v>
      </c>
      <c r="K153">
        <v>13</v>
      </c>
      <c r="N153">
        <v>0</v>
      </c>
      <c r="P153" t="s">
        <v>300</v>
      </c>
      <c r="Q153" t="s">
        <v>302</v>
      </c>
      <c r="R153" t="s">
        <v>303</v>
      </c>
      <c r="S153" t="s">
        <v>304</v>
      </c>
      <c r="T153" t="s">
        <v>268</v>
      </c>
      <c r="U153" t="s">
        <v>269</v>
      </c>
    </row>
    <row r="154" spans="1:21" x14ac:dyDescent="0.25">
      <c r="A154" t="s">
        <v>245</v>
      </c>
      <c r="B154">
        <v>2017</v>
      </c>
      <c r="C154" t="s">
        <v>299</v>
      </c>
      <c r="E154" t="s">
        <v>247</v>
      </c>
      <c r="F154" t="s">
        <v>248</v>
      </c>
      <c r="G154">
        <v>53</v>
      </c>
      <c r="H154" t="s">
        <v>273</v>
      </c>
      <c r="I154">
        <v>90</v>
      </c>
      <c r="J154" t="s">
        <v>275</v>
      </c>
      <c r="K154">
        <v>13</v>
      </c>
      <c r="N154">
        <v>0</v>
      </c>
      <c r="P154" t="s">
        <v>300</v>
      </c>
      <c r="Q154" t="s">
        <v>302</v>
      </c>
      <c r="R154" t="s">
        <v>303</v>
      </c>
      <c r="S154" t="s">
        <v>305</v>
      </c>
      <c r="T154">
        <v>200</v>
      </c>
      <c r="U154">
        <v>38</v>
      </c>
    </row>
    <row r="155" spans="1:21" x14ac:dyDescent="0.25">
      <c r="A155" t="s">
        <v>245</v>
      </c>
      <c r="B155">
        <v>2017</v>
      </c>
      <c r="C155" t="s">
        <v>299</v>
      </c>
      <c r="E155" t="s">
        <v>247</v>
      </c>
      <c r="F155" t="s">
        <v>248</v>
      </c>
      <c r="G155">
        <v>53</v>
      </c>
      <c r="H155" t="s">
        <v>273</v>
      </c>
      <c r="I155">
        <v>90</v>
      </c>
      <c r="J155" t="s">
        <v>275</v>
      </c>
      <c r="K155">
        <v>13</v>
      </c>
      <c r="N155">
        <v>0</v>
      </c>
      <c r="P155" t="s">
        <v>300</v>
      </c>
      <c r="Q155" t="s">
        <v>302</v>
      </c>
      <c r="R155" t="s">
        <v>303</v>
      </c>
      <c r="S155" t="s">
        <v>306</v>
      </c>
      <c r="T155">
        <v>866</v>
      </c>
      <c r="U155">
        <v>62.4</v>
      </c>
    </row>
    <row r="156" spans="1:21" x14ac:dyDescent="0.25">
      <c r="A156" t="s">
        <v>245</v>
      </c>
      <c r="B156">
        <v>2017</v>
      </c>
      <c r="C156" t="s">
        <v>299</v>
      </c>
      <c r="E156" t="s">
        <v>247</v>
      </c>
      <c r="F156" t="s">
        <v>248</v>
      </c>
      <c r="G156">
        <v>53</v>
      </c>
      <c r="H156" t="s">
        <v>273</v>
      </c>
      <c r="I156">
        <v>90</v>
      </c>
      <c r="J156" t="s">
        <v>275</v>
      </c>
      <c r="K156">
        <v>13</v>
      </c>
      <c r="N156">
        <v>0</v>
      </c>
      <c r="P156" t="s">
        <v>300</v>
      </c>
      <c r="Q156" t="s">
        <v>302</v>
      </c>
      <c r="R156" t="s">
        <v>303</v>
      </c>
      <c r="S156" t="s">
        <v>307</v>
      </c>
      <c r="T156">
        <v>523</v>
      </c>
      <c r="U156">
        <v>40.200000000000003</v>
      </c>
    </row>
    <row r="157" spans="1:21" x14ac:dyDescent="0.25">
      <c r="A157" t="s">
        <v>245</v>
      </c>
      <c r="B157">
        <v>2017</v>
      </c>
      <c r="C157" t="s">
        <v>299</v>
      </c>
      <c r="E157" t="s">
        <v>247</v>
      </c>
      <c r="F157" t="s">
        <v>248</v>
      </c>
      <c r="G157">
        <v>53</v>
      </c>
      <c r="H157" t="s">
        <v>273</v>
      </c>
      <c r="I157">
        <v>90</v>
      </c>
      <c r="J157" t="s">
        <v>275</v>
      </c>
      <c r="K157">
        <v>13</v>
      </c>
      <c r="N157">
        <v>0</v>
      </c>
      <c r="P157" t="s">
        <v>300</v>
      </c>
      <c r="Q157" t="s">
        <v>302</v>
      </c>
      <c r="R157" t="s">
        <v>303</v>
      </c>
      <c r="S157" t="s">
        <v>308</v>
      </c>
      <c r="T157">
        <v>793</v>
      </c>
      <c r="U157">
        <v>67.400000000000006</v>
      </c>
    </row>
    <row r="158" spans="1:21" x14ac:dyDescent="0.25">
      <c r="A158" t="s">
        <v>245</v>
      </c>
      <c r="B158">
        <v>2017</v>
      </c>
      <c r="C158" t="s">
        <v>299</v>
      </c>
      <c r="E158" t="s">
        <v>247</v>
      </c>
      <c r="F158" t="s">
        <v>248</v>
      </c>
      <c r="G158">
        <v>53</v>
      </c>
      <c r="H158" t="s">
        <v>273</v>
      </c>
      <c r="I158">
        <v>90</v>
      </c>
      <c r="J158" t="s">
        <v>275</v>
      </c>
      <c r="K158">
        <v>13</v>
      </c>
      <c r="N158">
        <v>0</v>
      </c>
      <c r="P158" t="s">
        <v>300</v>
      </c>
      <c r="Q158" t="s">
        <v>302</v>
      </c>
      <c r="R158" t="s">
        <v>303</v>
      </c>
      <c r="S158" t="s">
        <v>309</v>
      </c>
      <c r="T158" t="s">
        <v>268</v>
      </c>
      <c r="U158" t="s">
        <v>269</v>
      </c>
    </row>
    <row r="159" spans="1:21" x14ac:dyDescent="0.25">
      <c r="A159" t="s">
        <v>245</v>
      </c>
      <c r="B159">
        <v>2017</v>
      </c>
      <c r="C159" t="s">
        <v>299</v>
      </c>
      <c r="E159" t="s">
        <v>247</v>
      </c>
      <c r="F159" t="s">
        <v>248</v>
      </c>
      <c r="G159">
        <v>53</v>
      </c>
      <c r="H159" t="s">
        <v>273</v>
      </c>
      <c r="I159">
        <v>90</v>
      </c>
      <c r="J159" t="s">
        <v>275</v>
      </c>
      <c r="K159">
        <v>13</v>
      </c>
      <c r="N159">
        <v>0</v>
      </c>
      <c r="P159" t="s">
        <v>300</v>
      </c>
      <c r="Q159" t="s">
        <v>302</v>
      </c>
      <c r="R159" t="s">
        <v>303</v>
      </c>
      <c r="S159" t="s">
        <v>310</v>
      </c>
      <c r="T159" t="s">
        <v>268</v>
      </c>
      <c r="U159" t="s">
        <v>269</v>
      </c>
    </row>
    <row r="160" spans="1:21" x14ac:dyDescent="0.25">
      <c r="A160" t="s">
        <v>245</v>
      </c>
      <c r="B160">
        <v>2017</v>
      </c>
      <c r="C160" t="s">
        <v>299</v>
      </c>
      <c r="E160" t="s">
        <v>247</v>
      </c>
      <c r="F160" t="s">
        <v>248</v>
      </c>
      <c r="G160">
        <v>53</v>
      </c>
      <c r="H160" t="s">
        <v>273</v>
      </c>
      <c r="I160">
        <v>90</v>
      </c>
      <c r="J160" t="s">
        <v>276</v>
      </c>
      <c r="K160">
        <v>23</v>
      </c>
      <c r="N160">
        <v>0</v>
      </c>
      <c r="P160" t="s">
        <v>300</v>
      </c>
      <c r="Q160" t="s">
        <v>302</v>
      </c>
      <c r="R160" t="s">
        <v>303</v>
      </c>
      <c r="S160" t="s">
        <v>304</v>
      </c>
      <c r="T160">
        <v>98</v>
      </c>
      <c r="U160">
        <v>46.1</v>
      </c>
    </row>
    <row r="161" spans="1:21" x14ac:dyDescent="0.25">
      <c r="A161" t="s">
        <v>245</v>
      </c>
      <c r="B161">
        <v>2017</v>
      </c>
      <c r="C161" t="s">
        <v>299</v>
      </c>
      <c r="E161" t="s">
        <v>247</v>
      </c>
      <c r="F161" t="s">
        <v>248</v>
      </c>
      <c r="G161">
        <v>53</v>
      </c>
      <c r="H161" t="s">
        <v>273</v>
      </c>
      <c r="I161">
        <v>90</v>
      </c>
      <c r="J161" t="s">
        <v>276</v>
      </c>
      <c r="K161">
        <v>23</v>
      </c>
      <c r="N161">
        <v>0</v>
      </c>
      <c r="P161" t="s">
        <v>300</v>
      </c>
      <c r="Q161" t="s">
        <v>302</v>
      </c>
      <c r="R161" t="s">
        <v>303</v>
      </c>
      <c r="S161" t="s">
        <v>305</v>
      </c>
      <c r="T161">
        <v>112</v>
      </c>
      <c r="U161">
        <v>38</v>
      </c>
    </row>
    <row r="162" spans="1:21" x14ac:dyDescent="0.25">
      <c r="A162" t="s">
        <v>245</v>
      </c>
      <c r="B162">
        <v>2017</v>
      </c>
      <c r="C162" t="s">
        <v>299</v>
      </c>
      <c r="E162" t="s">
        <v>247</v>
      </c>
      <c r="F162" t="s">
        <v>248</v>
      </c>
      <c r="G162">
        <v>53</v>
      </c>
      <c r="H162" t="s">
        <v>273</v>
      </c>
      <c r="I162">
        <v>90</v>
      </c>
      <c r="J162" t="s">
        <v>276</v>
      </c>
      <c r="K162">
        <v>23</v>
      </c>
      <c r="N162">
        <v>0</v>
      </c>
      <c r="P162" t="s">
        <v>300</v>
      </c>
      <c r="Q162" t="s">
        <v>302</v>
      </c>
      <c r="R162" t="s">
        <v>303</v>
      </c>
      <c r="S162" t="s">
        <v>306</v>
      </c>
      <c r="T162">
        <v>684</v>
      </c>
      <c r="U162">
        <v>62.4</v>
      </c>
    </row>
    <row r="163" spans="1:21" x14ac:dyDescent="0.25">
      <c r="A163" t="s">
        <v>245</v>
      </c>
      <c r="B163">
        <v>2017</v>
      </c>
      <c r="C163" t="s">
        <v>299</v>
      </c>
      <c r="E163" t="s">
        <v>247</v>
      </c>
      <c r="F163" t="s">
        <v>248</v>
      </c>
      <c r="G163">
        <v>53</v>
      </c>
      <c r="H163" t="s">
        <v>273</v>
      </c>
      <c r="I163">
        <v>90</v>
      </c>
      <c r="J163" t="s">
        <v>276</v>
      </c>
      <c r="K163">
        <v>23</v>
      </c>
      <c r="N163">
        <v>0</v>
      </c>
      <c r="P163" t="s">
        <v>300</v>
      </c>
      <c r="Q163" t="s">
        <v>302</v>
      </c>
      <c r="R163" t="s">
        <v>303</v>
      </c>
      <c r="S163" t="s">
        <v>307</v>
      </c>
      <c r="T163">
        <v>493</v>
      </c>
      <c r="U163">
        <v>40.200000000000003</v>
      </c>
    </row>
    <row r="164" spans="1:21" x14ac:dyDescent="0.25">
      <c r="A164" t="s">
        <v>245</v>
      </c>
      <c r="B164">
        <v>2017</v>
      </c>
      <c r="C164" t="s">
        <v>299</v>
      </c>
      <c r="E164" t="s">
        <v>247</v>
      </c>
      <c r="F164" t="s">
        <v>248</v>
      </c>
      <c r="G164">
        <v>53</v>
      </c>
      <c r="H164" t="s">
        <v>273</v>
      </c>
      <c r="I164">
        <v>90</v>
      </c>
      <c r="J164" t="s">
        <v>276</v>
      </c>
      <c r="K164">
        <v>23</v>
      </c>
      <c r="N164">
        <v>0</v>
      </c>
      <c r="P164" t="s">
        <v>300</v>
      </c>
      <c r="Q164" t="s">
        <v>302</v>
      </c>
      <c r="R164" t="s">
        <v>303</v>
      </c>
      <c r="S164" t="s">
        <v>308</v>
      </c>
      <c r="T164" s="8">
        <v>3604</v>
      </c>
      <c r="U164">
        <v>67.400000000000006</v>
      </c>
    </row>
    <row r="165" spans="1:21" x14ac:dyDescent="0.25">
      <c r="A165" t="s">
        <v>245</v>
      </c>
      <c r="B165">
        <v>2017</v>
      </c>
      <c r="C165" t="s">
        <v>299</v>
      </c>
      <c r="E165" t="s">
        <v>247</v>
      </c>
      <c r="F165" t="s">
        <v>248</v>
      </c>
      <c r="G165">
        <v>53</v>
      </c>
      <c r="H165" t="s">
        <v>273</v>
      </c>
      <c r="I165">
        <v>90</v>
      </c>
      <c r="J165" t="s">
        <v>276</v>
      </c>
      <c r="K165">
        <v>23</v>
      </c>
      <c r="N165">
        <v>0</v>
      </c>
      <c r="P165" t="s">
        <v>300</v>
      </c>
      <c r="Q165" t="s">
        <v>302</v>
      </c>
      <c r="R165" t="s">
        <v>303</v>
      </c>
      <c r="S165" t="s">
        <v>309</v>
      </c>
      <c r="T165">
        <v>278</v>
      </c>
      <c r="U165">
        <v>57.9</v>
      </c>
    </row>
    <row r="166" spans="1:21" x14ac:dyDescent="0.25">
      <c r="A166" t="s">
        <v>245</v>
      </c>
      <c r="B166">
        <v>2017</v>
      </c>
      <c r="C166" t="s">
        <v>299</v>
      </c>
      <c r="E166" t="s">
        <v>247</v>
      </c>
      <c r="F166" t="s">
        <v>248</v>
      </c>
      <c r="G166">
        <v>53</v>
      </c>
      <c r="H166" t="s">
        <v>273</v>
      </c>
      <c r="I166">
        <v>90</v>
      </c>
      <c r="J166" t="s">
        <v>276</v>
      </c>
      <c r="K166">
        <v>23</v>
      </c>
      <c r="N166">
        <v>0</v>
      </c>
      <c r="P166" t="s">
        <v>300</v>
      </c>
      <c r="Q166" t="s">
        <v>302</v>
      </c>
      <c r="R166" t="s">
        <v>303</v>
      </c>
      <c r="S166" t="s">
        <v>310</v>
      </c>
      <c r="T166" s="8">
        <v>4138</v>
      </c>
      <c r="U166">
        <v>4.7</v>
      </c>
    </row>
    <row r="167" spans="1:21" x14ac:dyDescent="0.25">
      <c r="A167" t="s">
        <v>245</v>
      </c>
      <c r="B167">
        <v>2017</v>
      </c>
      <c r="C167" t="s">
        <v>299</v>
      </c>
      <c r="E167" t="s">
        <v>247</v>
      </c>
      <c r="F167" t="s">
        <v>248</v>
      </c>
      <c r="G167">
        <v>53</v>
      </c>
      <c r="H167" t="s">
        <v>273</v>
      </c>
      <c r="I167">
        <v>90</v>
      </c>
      <c r="J167" t="s">
        <v>277</v>
      </c>
      <c r="K167">
        <v>71</v>
      </c>
      <c r="N167">
        <v>0</v>
      </c>
      <c r="P167" t="s">
        <v>300</v>
      </c>
      <c r="Q167" t="s">
        <v>302</v>
      </c>
      <c r="R167" t="s">
        <v>303</v>
      </c>
      <c r="S167" t="s">
        <v>304</v>
      </c>
      <c r="T167">
        <v>369</v>
      </c>
      <c r="U167">
        <v>46.1</v>
      </c>
    </row>
    <row r="168" spans="1:21" x14ac:dyDescent="0.25">
      <c r="A168" t="s">
        <v>245</v>
      </c>
      <c r="B168">
        <v>2017</v>
      </c>
      <c r="C168" t="s">
        <v>299</v>
      </c>
      <c r="E168" t="s">
        <v>247</v>
      </c>
      <c r="F168" t="s">
        <v>248</v>
      </c>
      <c r="G168">
        <v>53</v>
      </c>
      <c r="H168" t="s">
        <v>273</v>
      </c>
      <c r="I168">
        <v>90</v>
      </c>
      <c r="J168" t="s">
        <v>277</v>
      </c>
      <c r="K168">
        <v>71</v>
      </c>
      <c r="N168">
        <v>0</v>
      </c>
      <c r="P168" t="s">
        <v>300</v>
      </c>
      <c r="Q168" t="s">
        <v>302</v>
      </c>
      <c r="R168" t="s">
        <v>303</v>
      </c>
      <c r="S168" t="s">
        <v>305</v>
      </c>
      <c r="T168">
        <v>565</v>
      </c>
      <c r="U168">
        <v>38</v>
      </c>
    </row>
    <row r="169" spans="1:21" x14ac:dyDescent="0.25">
      <c r="A169" t="s">
        <v>245</v>
      </c>
      <c r="B169">
        <v>2017</v>
      </c>
      <c r="C169" t="s">
        <v>299</v>
      </c>
      <c r="E169" t="s">
        <v>247</v>
      </c>
      <c r="F169" t="s">
        <v>248</v>
      </c>
      <c r="G169">
        <v>53</v>
      </c>
      <c r="H169" t="s">
        <v>273</v>
      </c>
      <c r="I169">
        <v>90</v>
      </c>
      <c r="J169" t="s">
        <v>277</v>
      </c>
      <c r="K169">
        <v>71</v>
      </c>
      <c r="N169">
        <v>0</v>
      </c>
      <c r="P169" t="s">
        <v>300</v>
      </c>
      <c r="Q169" t="s">
        <v>302</v>
      </c>
      <c r="R169" t="s">
        <v>303</v>
      </c>
      <c r="S169" t="s">
        <v>306</v>
      </c>
      <c r="T169" t="s">
        <v>268</v>
      </c>
      <c r="U169" t="s">
        <v>269</v>
      </c>
    </row>
    <row r="170" spans="1:21" x14ac:dyDescent="0.25">
      <c r="A170" t="s">
        <v>245</v>
      </c>
      <c r="B170">
        <v>2017</v>
      </c>
      <c r="C170" t="s">
        <v>299</v>
      </c>
      <c r="E170" t="s">
        <v>247</v>
      </c>
      <c r="F170" t="s">
        <v>248</v>
      </c>
      <c r="G170">
        <v>53</v>
      </c>
      <c r="H170" t="s">
        <v>273</v>
      </c>
      <c r="I170">
        <v>90</v>
      </c>
      <c r="J170" t="s">
        <v>277</v>
      </c>
      <c r="K170">
        <v>71</v>
      </c>
      <c r="N170">
        <v>0</v>
      </c>
      <c r="P170" t="s">
        <v>300</v>
      </c>
      <c r="Q170" t="s">
        <v>302</v>
      </c>
      <c r="R170" t="s">
        <v>303</v>
      </c>
      <c r="S170" t="s">
        <v>307</v>
      </c>
      <c r="T170">
        <v>661</v>
      </c>
      <c r="U170">
        <v>40.200000000000003</v>
      </c>
    </row>
    <row r="171" spans="1:21" x14ac:dyDescent="0.25">
      <c r="A171" t="s">
        <v>245</v>
      </c>
      <c r="B171">
        <v>2017</v>
      </c>
      <c r="C171" t="s">
        <v>299</v>
      </c>
      <c r="E171" t="s">
        <v>247</v>
      </c>
      <c r="F171" t="s">
        <v>248</v>
      </c>
      <c r="G171">
        <v>53</v>
      </c>
      <c r="H171" t="s">
        <v>273</v>
      </c>
      <c r="I171">
        <v>90</v>
      </c>
      <c r="J171" t="s">
        <v>277</v>
      </c>
      <c r="K171">
        <v>71</v>
      </c>
      <c r="N171">
        <v>0</v>
      </c>
      <c r="P171" t="s">
        <v>300</v>
      </c>
      <c r="Q171" t="s">
        <v>302</v>
      </c>
      <c r="R171" t="s">
        <v>303</v>
      </c>
      <c r="S171" t="s">
        <v>308</v>
      </c>
      <c r="T171" t="s">
        <v>268</v>
      </c>
      <c r="U171" t="s">
        <v>269</v>
      </c>
    </row>
    <row r="172" spans="1:21" x14ac:dyDescent="0.25">
      <c r="A172" t="s">
        <v>245</v>
      </c>
      <c r="B172">
        <v>2017</v>
      </c>
      <c r="C172" t="s">
        <v>299</v>
      </c>
      <c r="E172" t="s">
        <v>247</v>
      </c>
      <c r="F172" t="s">
        <v>248</v>
      </c>
      <c r="G172">
        <v>53</v>
      </c>
      <c r="H172" t="s">
        <v>273</v>
      </c>
      <c r="I172">
        <v>90</v>
      </c>
      <c r="J172" t="s">
        <v>277</v>
      </c>
      <c r="K172">
        <v>71</v>
      </c>
      <c r="N172">
        <v>0</v>
      </c>
      <c r="P172" t="s">
        <v>300</v>
      </c>
      <c r="Q172" t="s">
        <v>302</v>
      </c>
      <c r="R172" t="s">
        <v>303</v>
      </c>
      <c r="S172" t="s">
        <v>309</v>
      </c>
      <c r="T172">
        <v>380</v>
      </c>
      <c r="U172">
        <v>57.9</v>
      </c>
    </row>
    <row r="173" spans="1:21" x14ac:dyDescent="0.25">
      <c r="A173" t="s">
        <v>245</v>
      </c>
      <c r="B173">
        <v>2017</v>
      </c>
      <c r="C173" t="s">
        <v>299</v>
      </c>
      <c r="E173" t="s">
        <v>247</v>
      </c>
      <c r="F173" t="s">
        <v>248</v>
      </c>
      <c r="G173">
        <v>53</v>
      </c>
      <c r="H173" t="s">
        <v>273</v>
      </c>
      <c r="I173">
        <v>90</v>
      </c>
      <c r="J173" t="s">
        <v>277</v>
      </c>
      <c r="K173">
        <v>71</v>
      </c>
      <c r="N173">
        <v>0</v>
      </c>
      <c r="P173" t="s">
        <v>300</v>
      </c>
      <c r="Q173" t="s">
        <v>302</v>
      </c>
      <c r="R173" t="s">
        <v>303</v>
      </c>
      <c r="S173" t="s">
        <v>310</v>
      </c>
      <c r="T173" t="s">
        <v>268</v>
      </c>
      <c r="U173" t="s">
        <v>269</v>
      </c>
    </row>
    <row r="174" spans="1:21" x14ac:dyDescent="0.25">
      <c r="A174" t="s">
        <v>245</v>
      </c>
      <c r="B174">
        <v>2017</v>
      </c>
      <c r="C174" t="s">
        <v>299</v>
      </c>
      <c r="E174" t="s">
        <v>247</v>
      </c>
      <c r="F174" t="s">
        <v>248</v>
      </c>
      <c r="G174">
        <v>53</v>
      </c>
      <c r="H174" t="s">
        <v>273</v>
      </c>
      <c r="I174">
        <v>90</v>
      </c>
      <c r="J174" t="s">
        <v>278</v>
      </c>
      <c r="K174">
        <v>75</v>
      </c>
      <c r="N174">
        <v>0</v>
      </c>
      <c r="P174" t="s">
        <v>300</v>
      </c>
      <c r="Q174" t="s">
        <v>302</v>
      </c>
      <c r="R174" t="s">
        <v>303</v>
      </c>
      <c r="S174" t="s">
        <v>304</v>
      </c>
      <c r="T174">
        <v>345</v>
      </c>
      <c r="U174">
        <v>46.1</v>
      </c>
    </row>
    <row r="175" spans="1:21" x14ac:dyDescent="0.25">
      <c r="A175" t="s">
        <v>245</v>
      </c>
      <c r="B175">
        <v>2017</v>
      </c>
      <c r="C175" t="s">
        <v>299</v>
      </c>
      <c r="E175" t="s">
        <v>247</v>
      </c>
      <c r="F175" t="s">
        <v>248</v>
      </c>
      <c r="G175">
        <v>53</v>
      </c>
      <c r="H175" t="s">
        <v>273</v>
      </c>
      <c r="I175">
        <v>90</v>
      </c>
      <c r="J175" t="s">
        <v>278</v>
      </c>
      <c r="K175">
        <v>75</v>
      </c>
      <c r="N175">
        <v>0</v>
      </c>
      <c r="P175" t="s">
        <v>300</v>
      </c>
      <c r="Q175" t="s">
        <v>302</v>
      </c>
      <c r="R175" t="s">
        <v>303</v>
      </c>
      <c r="S175" t="s">
        <v>305</v>
      </c>
      <c r="T175">
        <v>387</v>
      </c>
      <c r="U175">
        <v>38</v>
      </c>
    </row>
    <row r="176" spans="1:21" x14ac:dyDescent="0.25">
      <c r="A176" t="s">
        <v>245</v>
      </c>
      <c r="B176">
        <v>2017</v>
      </c>
      <c r="C176" t="s">
        <v>299</v>
      </c>
      <c r="E176" t="s">
        <v>247</v>
      </c>
      <c r="F176" t="s">
        <v>248</v>
      </c>
      <c r="G176">
        <v>53</v>
      </c>
      <c r="H176" t="s">
        <v>273</v>
      </c>
      <c r="I176">
        <v>90</v>
      </c>
      <c r="J176" t="s">
        <v>278</v>
      </c>
      <c r="K176">
        <v>75</v>
      </c>
      <c r="N176">
        <v>0</v>
      </c>
      <c r="P176" t="s">
        <v>300</v>
      </c>
      <c r="Q176" t="s">
        <v>302</v>
      </c>
      <c r="R176" t="s">
        <v>303</v>
      </c>
      <c r="S176" t="s">
        <v>306</v>
      </c>
      <c r="T176" s="8">
        <v>1544</v>
      </c>
      <c r="U176">
        <v>62.4</v>
      </c>
    </row>
    <row r="177" spans="1:21" x14ac:dyDescent="0.25">
      <c r="A177" t="s">
        <v>245</v>
      </c>
      <c r="B177">
        <v>2017</v>
      </c>
      <c r="C177" t="s">
        <v>299</v>
      </c>
      <c r="E177" t="s">
        <v>247</v>
      </c>
      <c r="F177" t="s">
        <v>248</v>
      </c>
      <c r="G177">
        <v>53</v>
      </c>
      <c r="H177" t="s">
        <v>273</v>
      </c>
      <c r="I177">
        <v>90</v>
      </c>
      <c r="J177" t="s">
        <v>278</v>
      </c>
      <c r="K177">
        <v>75</v>
      </c>
      <c r="N177">
        <v>0</v>
      </c>
      <c r="P177" t="s">
        <v>300</v>
      </c>
      <c r="Q177" t="s">
        <v>302</v>
      </c>
      <c r="R177" t="s">
        <v>303</v>
      </c>
      <c r="S177" t="s">
        <v>307</v>
      </c>
      <c r="T177" s="8">
        <v>1161</v>
      </c>
      <c r="U177">
        <v>40.200000000000003</v>
      </c>
    </row>
    <row r="178" spans="1:21" x14ac:dyDescent="0.25">
      <c r="A178" t="s">
        <v>245</v>
      </c>
      <c r="B178">
        <v>2017</v>
      </c>
      <c r="C178" t="s">
        <v>299</v>
      </c>
      <c r="E178" t="s">
        <v>247</v>
      </c>
      <c r="F178" t="s">
        <v>248</v>
      </c>
      <c r="G178">
        <v>53</v>
      </c>
      <c r="H178" t="s">
        <v>273</v>
      </c>
      <c r="I178">
        <v>90</v>
      </c>
      <c r="J178" t="s">
        <v>278</v>
      </c>
      <c r="K178">
        <v>75</v>
      </c>
      <c r="N178">
        <v>0</v>
      </c>
      <c r="P178" t="s">
        <v>300</v>
      </c>
      <c r="Q178" t="s">
        <v>302</v>
      </c>
      <c r="R178" t="s">
        <v>303</v>
      </c>
      <c r="S178" t="s">
        <v>308</v>
      </c>
      <c r="T178" s="8">
        <v>2282</v>
      </c>
      <c r="U178">
        <v>67.400000000000006</v>
      </c>
    </row>
    <row r="179" spans="1:21" x14ac:dyDescent="0.25">
      <c r="A179" t="s">
        <v>245</v>
      </c>
      <c r="B179">
        <v>2017</v>
      </c>
      <c r="C179" t="s">
        <v>299</v>
      </c>
      <c r="E179" t="s">
        <v>247</v>
      </c>
      <c r="F179" t="s">
        <v>248</v>
      </c>
      <c r="G179">
        <v>53</v>
      </c>
      <c r="H179" t="s">
        <v>273</v>
      </c>
      <c r="I179">
        <v>90</v>
      </c>
      <c r="J179" t="s">
        <v>278</v>
      </c>
      <c r="K179">
        <v>75</v>
      </c>
      <c r="N179">
        <v>0</v>
      </c>
      <c r="P179" t="s">
        <v>300</v>
      </c>
      <c r="Q179" t="s">
        <v>302</v>
      </c>
      <c r="R179" t="s">
        <v>303</v>
      </c>
      <c r="S179" t="s">
        <v>309</v>
      </c>
      <c r="T179" s="8">
        <v>1952</v>
      </c>
      <c r="U179">
        <v>57.9</v>
      </c>
    </row>
    <row r="180" spans="1:21" x14ac:dyDescent="0.25">
      <c r="A180" t="s">
        <v>245</v>
      </c>
      <c r="B180">
        <v>2017</v>
      </c>
      <c r="C180" t="s">
        <v>299</v>
      </c>
      <c r="E180" t="s">
        <v>247</v>
      </c>
      <c r="F180" t="s">
        <v>248</v>
      </c>
      <c r="G180">
        <v>53</v>
      </c>
      <c r="H180" t="s">
        <v>273</v>
      </c>
      <c r="I180">
        <v>90</v>
      </c>
      <c r="J180" t="s">
        <v>278</v>
      </c>
      <c r="K180">
        <v>75</v>
      </c>
      <c r="N180">
        <v>0</v>
      </c>
      <c r="P180" t="s">
        <v>300</v>
      </c>
      <c r="Q180" t="s">
        <v>302</v>
      </c>
      <c r="R180" t="s">
        <v>303</v>
      </c>
      <c r="S180" t="s">
        <v>310</v>
      </c>
      <c r="T180" s="8">
        <v>12015</v>
      </c>
      <c r="U180">
        <v>4.7</v>
      </c>
    </row>
    <row r="181" spans="1:21" x14ac:dyDescent="0.25">
      <c r="A181" t="s">
        <v>245</v>
      </c>
      <c r="B181">
        <v>2017</v>
      </c>
      <c r="C181" t="s">
        <v>299</v>
      </c>
      <c r="E181" t="s">
        <v>247</v>
      </c>
      <c r="F181" t="s">
        <v>248</v>
      </c>
      <c r="G181">
        <v>53</v>
      </c>
      <c r="H181" t="s">
        <v>279</v>
      </c>
      <c r="I181">
        <v>10</v>
      </c>
      <c r="J181" t="s">
        <v>280</v>
      </c>
      <c r="K181">
        <v>9</v>
      </c>
      <c r="N181">
        <v>0</v>
      </c>
      <c r="P181" t="s">
        <v>300</v>
      </c>
      <c r="Q181" t="s">
        <v>302</v>
      </c>
      <c r="R181" t="s">
        <v>303</v>
      </c>
      <c r="S181" t="s">
        <v>304</v>
      </c>
      <c r="T181" t="s">
        <v>268</v>
      </c>
      <c r="U181" t="s">
        <v>269</v>
      </c>
    </row>
    <row r="182" spans="1:21" x14ac:dyDescent="0.25">
      <c r="A182" t="s">
        <v>245</v>
      </c>
      <c r="B182">
        <v>2017</v>
      </c>
      <c r="C182" t="s">
        <v>299</v>
      </c>
      <c r="E182" t="s">
        <v>247</v>
      </c>
      <c r="F182" t="s">
        <v>248</v>
      </c>
      <c r="G182">
        <v>53</v>
      </c>
      <c r="H182" t="s">
        <v>279</v>
      </c>
      <c r="I182">
        <v>10</v>
      </c>
      <c r="J182" t="s">
        <v>280</v>
      </c>
      <c r="K182">
        <v>9</v>
      </c>
      <c r="N182">
        <v>0</v>
      </c>
      <c r="P182" t="s">
        <v>300</v>
      </c>
      <c r="Q182" t="s">
        <v>302</v>
      </c>
      <c r="R182" t="s">
        <v>303</v>
      </c>
      <c r="S182" t="s">
        <v>305</v>
      </c>
      <c r="T182">
        <v>323</v>
      </c>
      <c r="U182">
        <v>38</v>
      </c>
    </row>
    <row r="183" spans="1:21" x14ac:dyDescent="0.25">
      <c r="A183" t="s">
        <v>245</v>
      </c>
      <c r="B183">
        <v>2017</v>
      </c>
      <c r="C183" t="s">
        <v>299</v>
      </c>
      <c r="E183" t="s">
        <v>247</v>
      </c>
      <c r="F183" t="s">
        <v>248</v>
      </c>
      <c r="G183">
        <v>53</v>
      </c>
      <c r="H183" t="s">
        <v>279</v>
      </c>
      <c r="I183">
        <v>10</v>
      </c>
      <c r="J183" t="s">
        <v>280</v>
      </c>
      <c r="K183">
        <v>9</v>
      </c>
      <c r="N183">
        <v>0</v>
      </c>
      <c r="P183" t="s">
        <v>300</v>
      </c>
      <c r="Q183" t="s">
        <v>302</v>
      </c>
      <c r="R183" t="s">
        <v>303</v>
      </c>
      <c r="S183" t="s">
        <v>306</v>
      </c>
      <c r="T183">
        <v>543</v>
      </c>
      <c r="U183">
        <v>62.4</v>
      </c>
    </row>
    <row r="184" spans="1:21" x14ac:dyDescent="0.25">
      <c r="A184" t="s">
        <v>245</v>
      </c>
      <c r="B184">
        <v>2017</v>
      </c>
      <c r="C184" t="s">
        <v>299</v>
      </c>
      <c r="E184" t="s">
        <v>247</v>
      </c>
      <c r="F184" t="s">
        <v>248</v>
      </c>
      <c r="G184">
        <v>53</v>
      </c>
      <c r="H184" t="s">
        <v>279</v>
      </c>
      <c r="I184">
        <v>10</v>
      </c>
      <c r="J184" t="s">
        <v>280</v>
      </c>
      <c r="K184">
        <v>9</v>
      </c>
      <c r="N184">
        <v>0</v>
      </c>
      <c r="P184" t="s">
        <v>300</v>
      </c>
      <c r="Q184" t="s">
        <v>302</v>
      </c>
      <c r="R184" t="s">
        <v>303</v>
      </c>
      <c r="S184" t="s">
        <v>307</v>
      </c>
      <c r="T184">
        <v>594</v>
      </c>
      <c r="U184">
        <v>40.200000000000003</v>
      </c>
    </row>
    <row r="185" spans="1:21" x14ac:dyDescent="0.25">
      <c r="A185" t="s">
        <v>245</v>
      </c>
      <c r="B185">
        <v>2017</v>
      </c>
      <c r="C185" t="s">
        <v>299</v>
      </c>
      <c r="E185" t="s">
        <v>247</v>
      </c>
      <c r="F185" t="s">
        <v>248</v>
      </c>
      <c r="G185">
        <v>53</v>
      </c>
      <c r="H185" t="s">
        <v>279</v>
      </c>
      <c r="I185">
        <v>10</v>
      </c>
      <c r="J185" t="s">
        <v>280</v>
      </c>
      <c r="K185">
        <v>9</v>
      </c>
      <c r="N185">
        <v>0</v>
      </c>
      <c r="P185" t="s">
        <v>300</v>
      </c>
      <c r="Q185" t="s">
        <v>302</v>
      </c>
      <c r="R185" t="s">
        <v>303</v>
      </c>
      <c r="S185" t="s">
        <v>309</v>
      </c>
      <c r="T185">
        <v>532</v>
      </c>
      <c r="U185">
        <v>57.9</v>
      </c>
    </row>
    <row r="186" spans="1:21" x14ac:dyDescent="0.25">
      <c r="A186" t="s">
        <v>245</v>
      </c>
      <c r="B186">
        <v>2017</v>
      </c>
      <c r="C186" t="s">
        <v>299</v>
      </c>
      <c r="E186" t="s">
        <v>247</v>
      </c>
      <c r="F186" t="s">
        <v>248</v>
      </c>
      <c r="G186">
        <v>53</v>
      </c>
      <c r="H186" t="s">
        <v>279</v>
      </c>
      <c r="I186">
        <v>10</v>
      </c>
      <c r="J186" t="s">
        <v>280</v>
      </c>
      <c r="K186">
        <v>9</v>
      </c>
      <c r="N186">
        <v>0</v>
      </c>
      <c r="P186" t="s">
        <v>300</v>
      </c>
      <c r="Q186" t="s">
        <v>302</v>
      </c>
      <c r="R186" t="s">
        <v>303</v>
      </c>
      <c r="S186" t="s">
        <v>310</v>
      </c>
      <c r="T186" t="s">
        <v>268</v>
      </c>
      <c r="U186" t="s">
        <v>269</v>
      </c>
    </row>
    <row r="187" spans="1:21" x14ac:dyDescent="0.25">
      <c r="A187" t="s">
        <v>245</v>
      </c>
      <c r="B187">
        <v>2017</v>
      </c>
      <c r="C187" t="s">
        <v>299</v>
      </c>
      <c r="E187" t="s">
        <v>247</v>
      </c>
      <c r="F187" t="s">
        <v>248</v>
      </c>
      <c r="G187">
        <v>53</v>
      </c>
      <c r="H187" t="s">
        <v>279</v>
      </c>
      <c r="I187">
        <v>10</v>
      </c>
      <c r="J187" t="s">
        <v>281</v>
      </c>
      <c r="K187">
        <v>11</v>
      </c>
      <c r="N187">
        <v>0</v>
      </c>
      <c r="P187" t="s">
        <v>300</v>
      </c>
      <c r="Q187" t="s">
        <v>302</v>
      </c>
      <c r="R187" t="s">
        <v>303</v>
      </c>
      <c r="S187" t="s">
        <v>304</v>
      </c>
      <c r="T187" s="8">
        <v>1753</v>
      </c>
      <c r="U187">
        <v>46.1</v>
      </c>
    </row>
    <row r="188" spans="1:21" x14ac:dyDescent="0.25">
      <c r="A188" t="s">
        <v>245</v>
      </c>
      <c r="B188">
        <v>2017</v>
      </c>
      <c r="C188" t="s">
        <v>299</v>
      </c>
      <c r="E188" t="s">
        <v>247</v>
      </c>
      <c r="F188" t="s">
        <v>248</v>
      </c>
      <c r="G188">
        <v>53</v>
      </c>
      <c r="H188" t="s">
        <v>279</v>
      </c>
      <c r="I188">
        <v>10</v>
      </c>
      <c r="J188" t="s">
        <v>281</v>
      </c>
      <c r="K188">
        <v>11</v>
      </c>
      <c r="N188">
        <v>0</v>
      </c>
      <c r="P188" t="s">
        <v>300</v>
      </c>
      <c r="Q188" t="s">
        <v>302</v>
      </c>
      <c r="R188" t="s">
        <v>303</v>
      </c>
      <c r="S188" t="s">
        <v>305</v>
      </c>
      <c r="T188" s="8">
        <v>2018</v>
      </c>
      <c r="U188">
        <v>38</v>
      </c>
    </row>
    <row r="189" spans="1:21" x14ac:dyDescent="0.25">
      <c r="A189" t="s">
        <v>245</v>
      </c>
      <c r="B189">
        <v>2017</v>
      </c>
      <c r="C189" t="s">
        <v>299</v>
      </c>
      <c r="E189" t="s">
        <v>247</v>
      </c>
      <c r="F189" t="s">
        <v>248</v>
      </c>
      <c r="G189">
        <v>53</v>
      </c>
      <c r="H189" t="s">
        <v>279</v>
      </c>
      <c r="I189">
        <v>10</v>
      </c>
      <c r="J189" t="s">
        <v>281</v>
      </c>
      <c r="K189">
        <v>11</v>
      </c>
      <c r="N189">
        <v>0</v>
      </c>
      <c r="P189" t="s">
        <v>300</v>
      </c>
      <c r="Q189" t="s">
        <v>302</v>
      </c>
      <c r="R189" t="s">
        <v>303</v>
      </c>
      <c r="S189" t="s">
        <v>306</v>
      </c>
      <c r="T189" t="s">
        <v>268</v>
      </c>
      <c r="U189" t="s">
        <v>269</v>
      </c>
    </row>
    <row r="190" spans="1:21" x14ac:dyDescent="0.25">
      <c r="A190" t="s">
        <v>245</v>
      </c>
      <c r="B190">
        <v>2017</v>
      </c>
      <c r="C190" t="s">
        <v>299</v>
      </c>
      <c r="E190" t="s">
        <v>247</v>
      </c>
      <c r="F190" t="s">
        <v>248</v>
      </c>
      <c r="G190">
        <v>53</v>
      </c>
      <c r="H190" t="s">
        <v>279</v>
      </c>
      <c r="I190">
        <v>10</v>
      </c>
      <c r="J190" t="s">
        <v>281</v>
      </c>
      <c r="K190">
        <v>11</v>
      </c>
      <c r="N190">
        <v>0</v>
      </c>
      <c r="P190" t="s">
        <v>300</v>
      </c>
      <c r="Q190" t="s">
        <v>302</v>
      </c>
      <c r="R190" t="s">
        <v>303</v>
      </c>
      <c r="S190" t="s">
        <v>307</v>
      </c>
      <c r="T190" s="8">
        <v>1912</v>
      </c>
      <c r="U190">
        <v>40.200000000000003</v>
      </c>
    </row>
    <row r="191" spans="1:21" x14ac:dyDescent="0.25">
      <c r="A191" t="s">
        <v>245</v>
      </c>
      <c r="B191">
        <v>2017</v>
      </c>
      <c r="C191" t="s">
        <v>299</v>
      </c>
      <c r="E191" t="s">
        <v>247</v>
      </c>
      <c r="F191" t="s">
        <v>248</v>
      </c>
      <c r="G191">
        <v>53</v>
      </c>
      <c r="H191" t="s">
        <v>279</v>
      </c>
      <c r="I191">
        <v>10</v>
      </c>
      <c r="J191" t="s">
        <v>281</v>
      </c>
      <c r="K191">
        <v>11</v>
      </c>
      <c r="N191">
        <v>0</v>
      </c>
      <c r="P191" t="s">
        <v>300</v>
      </c>
      <c r="Q191" t="s">
        <v>302</v>
      </c>
      <c r="R191" t="s">
        <v>303</v>
      </c>
      <c r="S191" t="s">
        <v>308</v>
      </c>
      <c r="T191" t="s">
        <v>268</v>
      </c>
      <c r="U191" t="s">
        <v>269</v>
      </c>
    </row>
    <row r="192" spans="1:21" x14ac:dyDescent="0.25">
      <c r="A192" t="s">
        <v>245</v>
      </c>
      <c r="B192">
        <v>2017</v>
      </c>
      <c r="C192" t="s">
        <v>299</v>
      </c>
      <c r="E192" t="s">
        <v>247</v>
      </c>
      <c r="F192" t="s">
        <v>248</v>
      </c>
      <c r="G192">
        <v>53</v>
      </c>
      <c r="H192" t="s">
        <v>279</v>
      </c>
      <c r="I192">
        <v>10</v>
      </c>
      <c r="J192" t="s">
        <v>281</v>
      </c>
      <c r="K192">
        <v>11</v>
      </c>
      <c r="N192">
        <v>0</v>
      </c>
      <c r="P192" t="s">
        <v>300</v>
      </c>
      <c r="Q192" t="s">
        <v>302</v>
      </c>
      <c r="R192" t="s">
        <v>303</v>
      </c>
      <c r="S192" t="s">
        <v>309</v>
      </c>
      <c r="T192" s="8">
        <v>2173</v>
      </c>
      <c r="U192">
        <v>57.9</v>
      </c>
    </row>
    <row r="193" spans="1:21" x14ac:dyDescent="0.25">
      <c r="A193" t="s">
        <v>245</v>
      </c>
      <c r="B193">
        <v>2017</v>
      </c>
      <c r="C193" t="s">
        <v>299</v>
      </c>
      <c r="E193" t="s">
        <v>247</v>
      </c>
      <c r="F193" t="s">
        <v>248</v>
      </c>
      <c r="G193">
        <v>53</v>
      </c>
      <c r="H193" t="s">
        <v>279</v>
      </c>
      <c r="I193">
        <v>10</v>
      </c>
      <c r="J193" t="s">
        <v>281</v>
      </c>
      <c r="K193">
        <v>11</v>
      </c>
      <c r="N193">
        <v>0</v>
      </c>
      <c r="P193" t="s">
        <v>300</v>
      </c>
      <c r="Q193" t="s">
        <v>302</v>
      </c>
      <c r="R193" t="s">
        <v>303</v>
      </c>
      <c r="S193" t="s">
        <v>310</v>
      </c>
      <c r="T193" s="8">
        <v>5402</v>
      </c>
      <c r="U193">
        <v>4.7</v>
      </c>
    </row>
    <row r="194" spans="1:21" x14ac:dyDescent="0.25">
      <c r="A194" t="s">
        <v>245</v>
      </c>
      <c r="B194">
        <v>2017</v>
      </c>
      <c r="C194" t="s">
        <v>299</v>
      </c>
      <c r="E194" t="s">
        <v>247</v>
      </c>
      <c r="F194" t="s">
        <v>248</v>
      </c>
      <c r="G194">
        <v>53</v>
      </c>
      <c r="H194" t="s">
        <v>279</v>
      </c>
      <c r="I194">
        <v>10</v>
      </c>
      <c r="J194" t="s">
        <v>282</v>
      </c>
      <c r="K194">
        <v>15</v>
      </c>
      <c r="N194">
        <v>0</v>
      </c>
      <c r="P194" t="s">
        <v>300</v>
      </c>
      <c r="Q194" t="s">
        <v>302</v>
      </c>
      <c r="R194" t="s">
        <v>303</v>
      </c>
      <c r="S194" t="s">
        <v>304</v>
      </c>
      <c r="T194" t="s">
        <v>268</v>
      </c>
      <c r="U194" t="s">
        <v>269</v>
      </c>
    </row>
    <row r="195" spans="1:21" x14ac:dyDescent="0.25">
      <c r="A195" t="s">
        <v>245</v>
      </c>
      <c r="B195">
        <v>2017</v>
      </c>
      <c r="C195" t="s">
        <v>299</v>
      </c>
      <c r="E195" t="s">
        <v>247</v>
      </c>
      <c r="F195" t="s">
        <v>248</v>
      </c>
      <c r="G195">
        <v>53</v>
      </c>
      <c r="H195" t="s">
        <v>279</v>
      </c>
      <c r="I195">
        <v>10</v>
      </c>
      <c r="J195" t="s">
        <v>282</v>
      </c>
      <c r="K195">
        <v>15</v>
      </c>
      <c r="N195">
        <v>0</v>
      </c>
      <c r="P195" t="s">
        <v>300</v>
      </c>
      <c r="Q195" t="s">
        <v>302</v>
      </c>
      <c r="R195" t="s">
        <v>303</v>
      </c>
      <c r="S195" t="s">
        <v>305</v>
      </c>
      <c r="T195">
        <v>540</v>
      </c>
      <c r="U195">
        <v>38</v>
      </c>
    </row>
    <row r="196" spans="1:21" x14ac:dyDescent="0.25">
      <c r="A196" t="s">
        <v>245</v>
      </c>
      <c r="B196">
        <v>2017</v>
      </c>
      <c r="C196" t="s">
        <v>299</v>
      </c>
      <c r="E196" t="s">
        <v>247</v>
      </c>
      <c r="F196" t="s">
        <v>248</v>
      </c>
      <c r="G196">
        <v>53</v>
      </c>
      <c r="H196" t="s">
        <v>279</v>
      </c>
      <c r="I196">
        <v>10</v>
      </c>
      <c r="J196" t="s">
        <v>282</v>
      </c>
      <c r="K196">
        <v>15</v>
      </c>
      <c r="N196">
        <v>0</v>
      </c>
      <c r="P196" t="s">
        <v>300</v>
      </c>
      <c r="Q196" t="s">
        <v>302</v>
      </c>
      <c r="R196" t="s">
        <v>303</v>
      </c>
      <c r="S196" t="s">
        <v>307</v>
      </c>
      <c r="T196">
        <v>604</v>
      </c>
      <c r="U196">
        <v>40.200000000000003</v>
      </c>
    </row>
    <row r="197" spans="1:21" x14ac:dyDescent="0.25">
      <c r="A197" t="s">
        <v>245</v>
      </c>
      <c r="B197">
        <v>2017</v>
      </c>
      <c r="C197" t="s">
        <v>299</v>
      </c>
      <c r="E197" t="s">
        <v>247</v>
      </c>
      <c r="F197" t="s">
        <v>248</v>
      </c>
      <c r="G197">
        <v>53</v>
      </c>
      <c r="H197" t="s">
        <v>279</v>
      </c>
      <c r="I197">
        <v>10</v>
      </c>
      <c r="J197" t="s">
        <v>282</v>
      </c>
      <c r="K197">
        <v>15</v>
      </c>
      <c r="N197">
        <v>0</v>
      </c>
      <c r="P197" t="s">
        <v>300</v>
      </c>
      <c r="Q197" t="s">
        <v>302</v>
      </c>
      <c r="R197" t="s">
        <v>303</v>
      </c>
      <c r="S197" t="s">
        <v>308</v>
      </c>
      <c r="T197">
        <v>970</v>
      </c>
      <c r="U197">
        <v>67.400000000000006</v>
      </c>
    </row>
    <row r="198" spans="1:21" x14ac:dyDescent="0.25">
      <c r="A198" t="s">
        <v>245</v>
      </c>
      <c r="B198">
        <v>2017</v>
      </c>
      <c r="C198" t="s">
        <v>299</v>
      </c>
      <c r="E198" t="s">
        <v>247</v>
      </c>
      <c r="F198" t="s">
        <v>248</v>
      </c>
      <c r="G198">
        <v>53</v>
      </c>
      <c r="H198" t="s">
        <v>279</v>
      </c>
      <c r="I198">
        <v>10</v>
      </c>
      <c r="J198" t="s">
        <v>282</v>
      </c>
      <c r="K198">
        <v>15</v>
      </c>
      <c r="N198">
        <v>0</v>
      </c>
      <c r="P198" t="s">
        <v>300</v>
      </c>
      <c r="Q198" t="s">
        <v>302</v>
      </c>
      <c r="R198" t="s">
        <v>303</v>
      </c>
      <c r="S198" t="s">
        <v>309</v>
      </c>
      <c r="T198">
        <v>233</v>
      </c>
      <c r="U198">
        <v>57.9</v>
      </c>
    </row>
    <row r="199" spans="1:21" x14ac:dyDescent="0.25">
      <c r="A199" t="s">
        <v>245</v>
      </c>
      <c r="B199">
        <v>2017</v>
      </c>
      <c r="C199" t="s">
        <v>299</v>
      </c>
      <c r="E199" t="s">
        <v>247</v>
      </c>
      <c r="F199" t="s">
        <v>248</v>
      </c>
      <c r="G199">
        <v>53</v>
      </c>
      <c r="H199" t="s">
        <v>279</v>
      </c>
      <c r="I199">
        <v>10</v>
      </c>
      <c r="J199" t="s">
        <v>282</v>
      </c>
      <c r="K199">
        <v>15</v>
      </c>
      <c r="N199">
        <v>0</v>
      </c>
      <c r="P199" t="s">
        <v>300</v>
      </c>
      <c r="Q199" t="s">
        <v>302</v>
      </c>
      <c r="R199" t="s">
        <v>303</v>
      </c>
      <c r="S199" t="s">
        <v>310</v>
      </c>
      <c r="T199" t="s">
        <v>268</v>
      </c>
      <c r="U199" t="s">
        <v>269</v>
      </c>
    </row>
    <row r="200" spans="1:21" x14ac:dyDescent="0.25">
      <c r="A200" t="s">
        <v>245</v>
      </c>
      <c r="B200">
        <v>2017</v>
      </c>
      <c r="C200" t="s">
        <v>299</v>
      </c>
      <c r="E200" t="s">
        <v>247</v>
      </c>
      <c r="F200" t="s">
        <v>248</v>
      </c>
      <c r="G200">
        <v>53</v>
      </c>
      <c r="H200" t="s">
        <v>279</v>
      </c>
      <c r="I200">
        <v>10</v>
      </c>
      <c r="J200" t="s">
        <v>283</v>
      </c>
      <c r="K200">
        <v>27</v>
      </c>
      <c r="N200">
        <v>0</v>
      </c>
      <c r="P200" t="s">
        <v>300</v>
      </c>
      <c r="Q200" t="s">
        <v>302</v>
      </c>
      <c r="R200" t="s">
        <v>303</v>
      </c>
      <c r="S200" t="s">
        <v>304</v>
      </c>
      <c r="T200">
        <v>468</v>
      </c>
      <c r="U200">
        <v>46.1</v>
      </c>
    </row>
    <row r="201" spans="1:21" x14ac:dyDescent="0.25">
      <c r="A201" t="s">
        <v>245</v>
      </c>
      <c r="B201">
        <v>2017</v>
      </c>
      <c r="C201" t="s">
        <v>299</v>
      </c>
      <c r="E201" t="s">
        <v>247</v>
      </c>
      <c r="F201" t="s">
        <v>248</v>
      </c>
      <c r="G201">
        <v>53</v>
      </c>
      <c r="H201" t="s">
        <v>279</v>
      </c>
      <c r="I201">
        <v>10</v>
      </c>
      <c r="J201" t="s">
        <v>283</v>
      </c>
      <c r="K201">
        <v>27</v>
      </c>
      <c r="N201">
        <v>0</v>
      </c>
      <c r="P201" t="s">
        <v>300</v>
      </c>
      <c r="Q201" t="s">
        <v>302</v>
      </c>
      <c r="R201" t="s">
        <v>303</v>
      </c>
      <c r="S201" t="s">
        <v>305</v>
      </c>
      <c r="T201">
        <v>607</v>
      </c>
      <c r="U201">
        <v>38</v>
      </c>
    </row>
    <row r="202" spans="1:21" x14ac:dyDescent="0.25">
      <c r="A202" t="s">
        <v>245</v>
      </c>
      <c r="B202">
        <v>2017</v>
      </c>
      <c r="C202" t="s">
        <v>299</v>
      </c>
      <c r="E202" t="s">
        <v>247</v>
      </c>
      <c r="F202" t="s">
        <v>248</v>
      </c>
      <c r="G202">
        <v>53</v>
      </c>
      <c r="H202" t="s">
        <v>279</v>
      </c>
      <c r="I202">
        <v>10</v>
      </c>
      <c r="J202" t="s">
        <v>283</v>
      </c>
      <c r="K202">
        <v>27</v>
      </c>
      <c r="N202">
        <v>0</v>
      </c>
      <c r="P202" t="s">
        <v>300</v>
      </c>
      <c r="Q202" t="s">
        <v>302</v>
      </c>
      <c r="R202" t="s">
        <v>303</v>
      </c>
      <c r="S202" t="s">
        <v>306</v>
      </c>
      <c r="T202" s="8">
        <v>2369</v>
      </c>
      <c r="U202">
        <v>62.4</v>
      </c>
    </row>
    <row r="203" spans="1:21" x14ac:dyDescent="0.25">
      <c r="A203" t="s">
        <v>245</v>
      </c>
      <c r="B203">
        <v>2017</v>
      </c>
      <c r="C203" t="s">
        <v>299</v>
      </c>
      <c r="E203" t="s">
        <v>247</v>
      </c>
      <c r="F203" t="s">
        <v>248</v>
      </c>
      <c r="G203">
        <v>53</v>
      </c>
      <c r="H203" t="s">
        <v>279</v>
      </c>
      <c r="I203">
        <v>10</v>
      </c>
      <c r="J203" t="s">
        <v>283</v>
      </c>
      <c r="K203">
        <v>27</v>
      </c>
      <c r="N203">
        <v>0</v>
      </c>
      <c r="P203" t="s">
        <v>300</v>
      </c>
      <c r="Q203" t="s">
        <v>302</v>
      </c>
      <c r="R203" t="s">
        <v>303</v>
      </c>
      <c r="S203" t="s">
        <v>307</v>
      </c>
      <c r="T203">
        <v>535</v>
      </c>
      <c r="U203">
        <v>40.200000000000003</v>
      </c>
    </row>
    <row r="204" spans="1:21" x14ac:dyDescent="0.25">
      <c r="A204" t="s">
        <v>245</v>
      </c>
      <c r="B204">
        <v>2017</v>
      </c>
      <c r="C204" t="s">
        <v>299</v>
      </c>
      <c r="E204" t="s">
        <v>247</v>
      </c>
      <c r="F204" t="s">
        <v>248</v>
      </c>
      <c r="G204">
        <v>53</v>
      </c>
      <c r="H204" t="s">
        <v>279</v>
      </c>
      <c r="I204">
        <v>10</v>
      </c>
      <c r="J204" t="s">
        <v>283</v>
      </c>
      <c r="K204">
        <v>27</v>
      </c>
      <c r="N204">
        <v>0</v>
      </c>
      <c r="P204" t="s">
        <v>300</v>
      </c>
      <c r="Q204" t="s">
        <v>302</v>
      </c>
      <c r="R204" t="s">
        <v>303</v>
      </c>
      <c r="S204" t="s">
        <v>308</v>
      </c>
      <c r="T204" t="s">
        <v>268</v>
      </c>
      <c r="U204" t="s">
        <v>269</v>
      </c>
    </row>
    <row r="205" spans="1:21" x14ac:dyDescent="0.25">
      <c r="A205" t="s">
        <v>245</v>
      </c>
      <c r="B205">
        <v>2017</v>
      </c>
      <c r="C205" t="s">
        <v>299</v>
      </c>
      <c r="E205" t="s">
        <v>247</v>
      </c>
      <c r="F205" t="s">
        <v>248</v>
      </c>
      <c r="G205">
        <v>53</v>
      </c>
      <c r="H205" t="s">
        <v>279</v>
      </c>
      <c r="I205">
        <v>10</v>
      </c>
      <c r="J205" t="s">
        <v>283</v>
      </c>
      <c r="K205">
        <v>27</v>
      </c>
      <c r="N205">
        <v>0</v>
      </c>
      <c r="P205" t="s">
        <v>300</v>
      </c>
      <c r="Q205" t="s">
        <v>302</v>
      </c>
      <c r="R205" t="s">
        <v>303</v>
      </c>
      <c r="S205" t="s">
        <v>309</v>
      </c>
      <c r="T205">
        <v>563</v>
      </c>
      <c r="U205">
        <v>57.9</v>
      </c>
    </row>
    <row r="206" spans="1:21" x14ac:dyDescent="0.25">
      <c r="A206" t="s">
        <v>245</v>
      </c>
      <c r="B206">
        <v>2017</v>
      </c>
      <c r="C206" t="s">
        <v>299</v>
      </c>
      <c r="E206" t="s">
        <v>247</v>
      </c>
      <c r="F206" t="s">
        <v>248</v>
      </c>
      <c r="G206">
        <v>53</v>
      </c>
      <c r="H206" t="s">
        <v>279</v>
      </c>
      <c r="I206">
        <v>10</v>
      </c>
      <c r="J206" t="s">
        <v>283</v>
      </c>
      <c r="K206">
        <v>27</v>
      </c>
      <c r="N206">
        <v>0</v>
      </c>
      <c r="P206" t="s">
        <v>300</v>
      </c>
      <c r="Q206" t="s">
        <v>302</v>
      </c>
      <c r="R206" t="s">
        <v>303</v>
      </c>
      <c r="S206" t="s">
        <v>310</v>
      </c>
      <c r="T206" t="s">
        <v>268</v>
      </c>
      <c r="U206" t="s">
        <v>269</v>
      </c>
    </row>
    <row r="207" spans="1:21" x14ac:dyDescent="0.25">
      <c r="A207" t="s">
        <v>245</v>
      </c>
      <c r="B207">
        <v>2017</v>
      </c>
      <c r="C207" t="s">
        <v>299</v>
      </c>
      <c r="E207" t="s">
        <v>247</v>
      </c>
      <c r="F207" t="s">
        <v>248</v>
      </c>
      <c r="G207">
        <v>53</v>
      </c>
      <c r="H207" t="s">
        <v>279</v>
      </c>
      <c r="I207">
        <v>10</v>
      </c>
      <c r="J207" t="s">
        <v>284</v>
      </c>
      <c r="K207">
        <v>29</v>
      </c>
      <c r="N207">
        <v>0</v>
      </c>
      <c r="P207" t="s">
        <v>300</v>
      </c>
      <c r="Q207" t="s">
        <v>302</v>
      </c>
      <c r="R207" t="s">
        <v>303</v>
      </c>
      <c r="S207" t="s">
        <v>304</v>
      </c>
      <c r="T207">
        <v>338</v>
      </c>
      <c r="U207">
        <v>46.1</v>
      </c>
    </row>
    <row r="208" spans="1:21" x14ac:dyDescent="0.25">
      <c r="A208" t="s">
        <v>245</v>
      </c>
      <c r="B208">
        <v>2017</v>
      </c>
      <c r="C208" t="s">
        <v>299</v>
      </c>
      <c r="E208" t="s">
        <v>247</v>
      </c>
      <c r="F208" t="s">
        <v>248</v>
      </c>
      <c r="G208">
        <v>53</v>
      </c>
      <c r="H208" t="s">
        <v>279</v>
      </c>
      <c r="I208">
        <v>10</v>
      </c>
      <c r="J208" t="s">
        <v>284</v>
      </c>
      <c r="K208">
        <v>29</v>
      </c>
      <c r="N208">
        <v>0</v>
      </c>
      <c r="P208" t="s">
        <v>300</v>
      </c>
      <c r="Q208" t="s">
        <v>302</v>
      </c>
      <c r="R208" t="s">
        <v>303</v>
      </c>
      <c r="S208" t="s">
        <v>305</v>
      </c>
      <c r="T208">
        <v>420</v>
      </c>
      <c r="U208">
        <v>38</v>
      </c>
    </row>
    <row r="209" spans="1:21" x14ac:dyDescent="0.25">
      <c r="A209" t="s">
        <v>245</v>
      </c>
      <c r="B209">
        <v>2017</v>
      </c>
      <c r="C209" t="s">
        <v>299</v>
      </c>
      <c r="E209" t="s">
        <v>247</v>
      </c>
      <c r="F209" t="s">
        <v>248</v>
      </c>
      <c r="G209">
        <v>53</v>
      </c>
      <c r="H209" t="s">
        <v>279</v>
      </c>
      <c r="I209">
        <v>10</v>
      </c>
      <c r="J209" t="s">
        <v>284</v>
      </c>
      <c r="K209">
        <v>29</v>
      </c>
      <c r="N209">
        <v>0</v>
      </c>
      <c r="P209" t="s">
        <v>300</v>
      </c>
      <c r="Q209" t="s">
        <v>302</v>
      </c>
      <c r="R209" t="s">
        <v>303</v>
      </c>
      <c r="S209" t="s">
        <v>307</v>
      </c>
      <c r="T209">
        <v>693</v>
      </c>
      <c r="U209">
        <v>40.200000000000003</v>
      </c>
    </row>
    <row r="210" spans="1:21" x14ac:dyDescent="0.25">
      <c r="A210" t="s">
        <v>245</v>
      </c>
      <c r="B210">
        <v>2017</v>
      </c>
      <c r="C210" t="s">
        <v>299</v>
      </c>
      <c r="E210" t="s">
        <v>247</v>
      </c>
      <c r="F210" t="s">
        <v>248</v>
      </c>
      <c r="G210">
        <v>53</v>
      </c>
      <c r="H210" t="s">
        <v>279</v>
      </c>
      <c r="I210">
        <v>10</v>
      </c>
      <c r="J210" t="s">
        <v>284</v>
      </c>
      <c r="K210">
        <v>29</v>
      </c>
      <c r="N210">
        <v>0</v>
      </c>
      <c r="P210" t="s">
        <v>300</v>
      </c>
      <c r="Q210" t="s">
        <v>302</v>
      </c>
      <c r="R210" t="s">
        <v>303</v>
      </c>
      <c r="S210" t="s">
        <v>308</v>
      </c>
      <c r="T210" t="s">
        <v>268</v>
      </c>
      <c r="U210" t="s">
        <v>269</v>
      </c>
    </row>
    <row r="211" spans="1:21" x14ac:dyDescent="0.25">
      <c r="A211" t="s">
        <v>245</v>
      </c>
      <c r="B211">
        <v>2017</v>
      </c>
      <c r="C211" t="s">
        <v>299</v>
      </c>
      <c r="E211" t="s">
        <v>247</v>
      </c>
      <c r="F211" t="s">
        <v>248</v>
      </c>
      <c r="G211">
        <v>53</v>
      </c>
      <c r="H211" t="s">
        <v>279</v>
      </c>
      <c r="I211">
        <v>10</v>
      </c>
      <c r="J211" t="s">
        <v>284</v>
      </c>
      <c r="K211">
        <v>29</v>
      </c>
      <c r="N211">
        <v>0</v>
      </c>
      <c r="P211" t="s">
        <v>300</v>
      </c>
      <c r="Q211" t="s">
        <v>302</v>
      </c>
      <c r="R211" t="s">
        <v>303</v>
      </c>
      <c r="S211" t="s">
        <v>309</v>
      </c>
      <c r="T211">
        <v>430</v>
      </c>
      <c r="U211">
        <v>57.9</v>
      </c>
    </row>
    <row r="212" spans="1:21" x14ac:dyDescent="0.25">
      <c r="A212" t="s">
        <v>245</v>
      </c>
      <c r="B212">
        <v>2017</v>
      </c>
      <c r="C212" t="s">
        <v>299</v>
      </c>
      <c r="E212" t="s">
        <v>247</v>
      </c>
      <c r="F212" t="s">
        <v>248</v>
      </c>
      <c r="G212">
        <v>53</v>
      </c>
      <c r="H212" t="s">
        <v>279</v>
      </c>
      <c r="I212">
        <v>10</v>
      </c>
      <c r="J212" t="s">
        <v>284</v>
      </c>
      <c r="K212">
        <v>29</v>
      </c>
      <c r="N212">
        <v>0</v>
      </c>
      <c r="P212" t="s">
        <v>300</v>
      </c>
      <c r="Q212" t="s">
        <v>302</v>
      </c>
      <c r="R212" t="s">
        <v>303</v>
      </c>
      <c r="S212" t="s">
        <v>310</v>
      </c>
      <c r="T212" t="s">
        <v>268</v>
      </c>
      <c r="U212" t="s">
        <v>269</v>
      </c>
    </row>
    <row r="213" spans="1:21" x14ac:dyDescent="0.25">
      <c r="A213" t="s">
        <v>245</v>
      </c>
      <c r="B213">
        <v>2017</v>
      </c>
      <c r="C213" t="s">
        <v>299</v>
      </c>
      <c r="E213" t="s">
        <v>247</v>
      </c>
      <c r="F213" t="s">
        <v>248</v>
      </c>
      <c r="G213">
        <v>53</v>
      </c>
      <c r="H213" t="s">
        <v>279</v>
      </c>
      <c r="I213">
        <v>10</v>
      </c>
      <c r="J213" t="s">
        <v>285</v>
      </c>
      <c r="K213">
        <v>31</v>
      </c>
      <c r="N213">
        <v>0</v>
      </c>
      <c r="P213" t="s">
        <v>300</v>
      </c>
      <c r="Q213" t="s">
        <v>302</v>
      </c>
      <c r="R213" t="s">
        <v>303</v>
      </c>
      <c r="S213" t="s">
        <v>304</v>
      </c>
      <c r="T213" t="s">
        <v>268</v>
      </c>
      <c r="U213" t="s">
        <v>269</v>
      </c>
    </row>
    <row r="214" spans="1:21" x14ac:dyDescent="0.25">
      <c r="A214" t="s">
        <v>245</v>
      </c>
      <c r="B214">
        <v>2017</v>
      </c>
      <c r="C214" t="s">
        <v>299</v>
      </c>
      <c r="E214" t="s">
        <v>247</v>
      </c>
      <c r="F214" t="s">
        <v>248</v>
      </c>
      <c r="G214">
        <v>53</v>
      </c>
      <c r="H214" t="s">
        <v>279</v>
      </c>
      <c r="I214">
        <v>10</v>
      </c>
      <c r="J214" t="s">
        <v>285</v>
      </c>
      <c r="K214">
        <v>31</v>
      </c>
      <c r="N214">
        <v>0</v>
      </c>
      <c r="P214" t="s">
        <v>300</v>
      </c>
      <c r="Q214" t="s">
        <v>302</v>
      </c>
      <c r="R214" t="s">
        <v>303</v>
      </c>
      <c r="S214" t="s">
        <v>305</v>
      </c>
      <c r="T214">
        <v>246</v>
      </c>
      <c r="U214">
        <v>38</v>
      </c>
    </row>
    <row r="215" spans="1:21" x14ac:dyDescent="0.25">
      <c r="A215" t="s">
        <v>245</v>
      </c>
      <c r="B215">
        <v>2017</v>
      </c>
      <c r="C215" t="s">
        <v>299</v>
      </c>
      <c r="E215" t="s">
        <v>247</v>
      </c>
      <c r="F215" t="s">
        <v>248</v>
      </c>
      <c r="G215">
        <v>53</v>
      </c>
      <c r="H215" t="s">
        <v>279</v>
      </c>
      <c r="I215">
        <v>10</v>
      </c>
      <c r="J215" t="s">
        <v>285</v>
      </c>
      <c r="K215">
        <v>31</v>
      </c>
      <c r="N215">
        <v>0</v>
      </c>
      <c r="P215" t="s">
        <v>300</v>
      </c>
      <c r="Q215" t="s">
        <v>302</v>
      </c>
      <c r="R215" t="s">
        <v>303</v>
      </c>
      <c r="S215" t="s">
        <v>307</v>
      </c>
      <c r="T215">
        <v>470</v>
      </c>
      <c r="U215">
        <v>40.200000000000003</v>
      </c>
    </row>
    <row r="216" spans="1:21" x14ac:dyDescent="0.25">
      <c r="A216" t="s">
        <v>245</v>
      </c>
      <c r="B216">
        <v>2017</v>
      </c>
      <c r="C216" t="s">
        <v>299</v>
      </c>
      <c r="E216" t="s">
        <v>247</v>
      </c>
      <c r="F216" t="s">
        <v>248</v>
      </c>
      <c r="G216">
        <v>53</v>
      </c>
      <c r="H216" t="s">
        <v>279</v>
      </c>
      <c r="I216">
        <v>10</v>
      </c>
      <c r="J216" t="s">
        <v>285</v>
      </c>
      <c r="K216">
        <v>31</v>
      </c>
      <c r="N216">
        <v>0</v>
      </c>
      <c r="P216" t="s">
        <v>300</v>
      </c>
      <c r="Q216" t="s">
        <v>302</v>
      </c>
      <c r="R216" t="s">
        <v>303</v>
      </c>
      <c r="S216" t="s">
        <v>308</v>
      </c>
      <c r="T216" t="s">
        <v>268</v>
      </c>
      <c r="U216" t="s">
        <v>269</v>
      </c>
    </row>
    <row r="217" spans="1:21" x14ac:dyDescent="0.25">
      <c r="A217" t="s">
        <v>245</v>
      </c>
      <c r="B217">
        <v>2017</v>
      </c>
      <c r="C217" t="s">
        <v>299</v>
      </c>
      <c r="E217" t="s">
        <v>247</v>
      </c>
      <c r="F217" t="s">
        <v>248</v>
      </c>
      <c r="G217">
        <v>53</v>
      </c>
      <c r="H217" t="s">
        <v>279</v>
      </c>
      <c r="I217">
        <v>10</v>
      </c>
      <c r="J217" t="s">
        <v>285</v>
      </c>
      <c r="K217">
        <v>31</v>
      </c>
      <c r="N217">
        <v>0</v>
      </c>
      <c r="P217" t="s">
        <v>300</v>
      </c>
      <c r="Q217" t="s">
        <v>302</v>
      </c>
      <c r="R217" t="s">
        <v>303</v>
      </c>
      <c r="S217" t="s">
        <v>309</v>
      </c>
      <c r="T217">
        <v>290</v>
      </c>
      <c r="U217">
        <v>57.9</v>
      </c>
    </row>
    <row r="218" spans="1:21" x14ac:dyDescent="0.25">
      <c r="A218" t="s">
        <v>245</v>
      </c>
      <c r="B218">
        <v>2017</v>
      </c>
      <c r="C218" t="s">
        <v>299</v>
      </c>
      <c r="E218" t="s">
        <v>247</v>
      </c>
      <c r="F218" t="s">
        <v>248</v>
      </c>
      <c r="G218">
        <v>53</v>
      </c>
      <c r="H218" t="s">
        <v>279</v>
      </c>
      <c r="I218">
        <v>10</v>
      </c>
      <c r="J218" t="s">
        <v>286</v>
      </c>
      <c r="K218">
        <v>33</v>
      </c>
      <c r="N218">
        <v>0</v>
      </c>
      <c r="P218" t="s">
        <v>300</v>
      </c>
      <c r="Q218" t="s">
        <v>302</v>
      </c>
      <c r="R218" t="s">
        <v>303</v>
      </c>
      <c r="S218" t="s">
        <v>304</v>
      </c>
      <c r="T218" s="8">
        <v>1132</v>
      </c>
      <c r="U218">
        <v>46.1</v>
      </c>
    </row>
    <row r="219" spans="1:21" x14ac:dyDescent="0.25">
      <c r="A219" t="s">
        <v>245</v>
      </c>
      <c r="B219">
        <v>2017</v>
      </c>
      <c r="C219" t="s">
        <v>299</v>
      </c>
      <c r="E219" t="s">
        <v>247</v>
      </c>
      <c r="F219" t="s">
        <v>248</v>
      </c>
      <c r="G219">
        <v>53</v>
      </c>
      <c r="H219" t="s">
        <v>279</v>
      </c>
      <c r="I219">
        <v>10</v>
      </c>
      <c r="J219" t="s">
        <v>286</v>
      </c>
      <c r="K219">
        <v>33</v>
      </c>
      <c r="N219">
        <v>0</v>
      </c>
      <c r="P219" t="s">
        <v>300</v>
      </c>
      <c r="Q219" t="s">
        <v>302</v>
      </c>
      <c r="R219" t="s">
        <v>303</v>
      </c>
      <c r="S219" t="s">
        <v>305</v>
      </c>
      <c r="T219">
        <v>923</v>
      </c>
      <c r="U219">
        <v>38</v>
      </c>
    </row>
    <row r="220" spans="1:21" x14ac:dyDescent="0.25">
      <c r="A220" t="s">
        <v>245</v>
      </c>
      <c r="B220">
        <v>2017</v>
      </c>
      <c r="C220" t="s">
        <v>299</v>
      </c>
      <c r="E220" t="s">
        <v>247</v>
      </c>
      <c r="F220" t="s">
        <v>248</v>
      </c>
      <c r="G220">
        <v>53</v>
      </c>
      <c r="H220" t="s">
        <v>279</v>
      </c>
      <c r="I220">
        <v>10</v>
      </c>
      <c r="J220" t="s">
        <v>286</v>
      </c>
      <c r="K220">
        <v>33</v>
      </c>
      <c r="N220">
        <v>0</v>
      </c>
      <c r="P220" t="s">
        <v>300</v>
      </c>
      <c r="Q220" t="s">
        <v>302</v>
      </c>
      <c r="R220" t="s">
        <v>303</v>
      </c>
      <c r="S220" t="s">
        <v>306</v>
      </c>
      <c r="T220">
        <v>526</v>
      </c>
      <c r="U220">
        <v>62.4</v>
      </c>
    </row>
    <row r="221" spans="1:21" x14ac:dyDescent="0.25">
      <c r="A221" t="s">
        <v>245</v>
      </c>
      <c r="B221">
        <v>2017</v>
      </c>
      <c r="C221" t="s">
        <v>299</v>
      </c>
      <c r="E221" t="s">
        <v>247</v>
      </c>
      <c r="F221" t="s">
        <v>248</v>
      </c>
      <c r="G221">
        <v>53</v>
      </c>
      <c r="H221" t="s">
        <v>279</v>
      </c>
      <c r="I221">
        <v>10</v>
      </c>
      <c r="J221" t="s">
        <v>286</v>
      </c>
      <c r="K221">
        <v>33</v>
      </c>
      <c r="N221">
        <v>0</v>
      </c>
      <c r="P221" t="s">
        <v>300</v>
      </c>
      <c r="Q221" t="s">
        <v>302</v>
      </c>
      <c r="R221" t="s">
        <v>303</v>
      </c>
      <c r="S221" t="s">
        <v>307</v>
      </c>
      <c r="T221" s="8">
        <v>1629</v>
      </c>
      <c r="U221">
        <v>40.200000000000003</v>
      </c>
    </row>
    <row r="222" spans="1:21" x14ac:dyDescent="0.25">
      <c r="A222" t="s">
        <v>245</v>
      </c>
      <c r="B222">
        <v>2017</v>
      </c>
      <c r="C222" t="s">
        <v>299</v>
      </c>
      <c r="E222" t="s">
        <v>247</v>
      </c>
      <c r="F222" t="s">
        <v>248</v>
      </c>
      <c r="G222">
        <v>53</v>
      </c>
      <c r="H222" t="s">
        <v>279</v>
      </c>
      <c r="I222">
        <v>10</v>
      </c>
      <c r="J222" t="s">
        <v>286</v>
      </c>
      <c r="K222">
        <v>33</v>
      </c>
      <c r="N222">
        <v>0</v>
      </c>
      <c r="P222" t="s">
        <v>300</v>
      </c>
      <c r="Q222" t="s">
        <v>302</v>
      </c>
      <c r="R222" t="s">
        <v>303</v>
      </c>
      <c r="S222" t="s">
        <v>308</v>
      </c>
      <c r="T222" s="8">
        <v>4078</v>
      </c>
      <c r="U222">
        <v>67.400000000000006</v>
      </c>
    </row>
    <row r="223" spans="1:21" x14ac:dyDescent="0.25">
      <c r="A223" t="s">
        <v>245</v>
      </c>
      <c r="B223">
        <v>2017</v>
      </c>
      <c r="C223" t="s">
        <v>299</v>
      </c>
      <c r="E223" t="s">
        <v>247</v>
      </c>
      <c r="F223" t="s">
        <v>248</v>
      </c>
      <c r="G223">
        <v>53</v>
      </c>
      <c r="H223" t="s">
        <v>279</v>
      </c>
      <c r="I223">
        <v>10</v>
      </c>
      <c r="J223" t="s">
        <v>286</v>
      </c>
      <c r="K223">
        <v>33</v>
      </c>
      <c r="N223">
        <v>0</v>
      </c>
      <c r="P223" t="s">
        <v>300</v>
      </c>
      <c r="Q223" t="s">
        <v>302</v>
      </c>
      <c r="R223" t="s">
        <v>303</v>
      </c>
      <c r="S223" t="s">
        <v>309</v>
      </c>
      <c r="T223">
        <v>804</v>
      </c>
      <c r="U223">
        <v>57.9</v>
      </c>
    </row>
    <row r="224" spans="1:21" x14ac:dyDescent="0.25">
      <c r="A224" t="s">
        <v>245</v>
      </c>
      <c r="B224">
        <v>2017</v>
      </c>
      <c r="C224" t="s">
        <v>299</v>
      </c>
      <c r="E224" t="s">
        <v>247</v>
      </c>
      <c r="F224" t="s">
        <v>248</v>
      </c>
      <c r="G224">
        <v>53</v>
      </c>
      <c r="H224" t="s">
        <v>279</v>
      </c>
      <c r="I224">
        <v>10</v>
      </c>
      <c r="J224" t="s">
        <v>286</v>
      </c>
      <c r="K224">
        <v>33</v>
      </c>
      <c r="N224">
        <v>0</v>
      </c>
      <c r="P224" t="s">
        <v>300</v>
      </c>
      <c r="Q224" t="s">
        <v>302</v>
      </c>
      <c r="R224" t="s">
        <v>303</v>
      </c>
      <c r="S224" t="s">
        <v>310</v>
      </c>
      <c r="T224" s="8">
        <v>9791</v>
      </c>
      <c r="U224">
        <v>4.7</v>
      </c>
    </row>
    <row r="225" spans="1:21" x14ac:dyDescent="0.25">
      <c r="A225" t="s">
        <v>245</v>
      </c>
      <c r="B225">
        <v>2017</v>
      </c>
      <c r="C225" t="s">
        <v>299</v>
      </c>
      <c r="E225" t="s">
        <v>247</v>
      </c>
      <c r="F225" t="s">
        <v>248</v>
      </c>
      <c r="G225">
        <v>53</v>
      </c>
      <c r="H225" t="s">
        <v>279</v>
      </c>
      <c r="I225">
        <v>10</v>
      </c>
      <c r="J225" t="s">
        <v>287</v>
      </c>
      <c r="K225">
        <v>35</v>
      </c>
      <c r="N225">
        <v>0</v>
      </c>
      <c r="P225" t="s">
        <v>300</v>
      </c>
      <c r="Q225" t="s">
        <v>302</v>
      </c>
      <c r="R225" t="s">
        <v>303</v>
      </c>
      <c r="S225" t="s">
        <v>304</v>
      </c>
      <c r="T225">
        <v>493</v>
      </c>
      <c r="U225">
        <v>46.1</v>
      </c>
    </row>
    <row r="226" spans="1:21" x14ac:dyDescent="0.25">
      <c r="A226" t="s">
        <v>245</v>
      </c>
      <c r="B226">
        <v>2017</v>
      </c>
      <c r="C226" t="s">
        <v>299</v>
      </c>
      <c r="E226" t="s">
        <v>247</v>
      </c>
      <c r="F226" t="s">
        <v>248</v>
      </c>
      <c r="G226">
        <v>53</v>
      </c>
      <c r="H226" t="s">
        <v>279</v>
      </c>
      <c r="I226">
        <v>10</v>
      </c>
      <c r="J226" t="s">
        <v>287</v>
      </c>
      <c r="K226">
        <v>35</v>
      </c>
      <c r="N226">
        <v>0</v>
      </c>
      <c r="P226" t="s">
        <v>300</v>
      </c>
      <c r="Q226" t="s">
        <v>302</v>
      </c>
      <c r="R226" t="s">
        <v>303</v>
      </c>
      <c r="S226" t="s">
        <v>305</v>
      </c>
      <c r="T226">
        <v>207</v>
      </c>
      <c r="U226">
        <v>38</v>
      </c>
    </row>
    <row r="227" spans="1:21" x14ac:dyDescent="0.25">
      <c r="A227" t="s">
        <v>245</v>
      </c>
      <c r="B227">
        <v>2017</v>
      </c>
      <c r="C227" t="s">
        <v>299</v>
      </c>
      <c r="E227" t="s">
        <v>247</v>
      </c>
      <c r="F227" t="s">
        <v>248</v>
      </c>
      <c r="G227">
        <v>53</v>
      </c>
      <c r="H227" t="s">
        <v>279</v>
      </c>
      <c r="I227">
        <v>10</v>
      </c>
      <c r="J227" t="s">
        <v>287</v>
      </c>
      <c r="K227">
        <v>35</v>
      </c>
      <c r="N227">
        <v>0</v>
      </c>
      <c r="P227" t="s">
        <v>300</v>
      </c>
      <c r="Q227" t="s">
        <v>302</v>
      </c>
      <c r="R227" t="s">
        <v>303</v>
      </c>
      <c r="S227" t="s">
        <v>307</v>
      </c>
      <c r="T227">
        <v>466</v>
      </c>
      <c r="U227">
        <v>40.200000000000003</v>
      </c>
    </row>
    <row r="228" spans="1:21" x14ac:dyDescent="0.25">
      <c r="A228" t="s">
        <v>245</v>
      </c>
      <c r="B228">
        <v>2017</v>
      </c>
      <c r="C228" t="s">
        <v>299</v>
      </c>
      <c r="E228" t="s">
        <v>247</v>
      </c>
      <c r="F228" t="s">
        <v>248</v>
      </c>
      <c r="G228">
        <v>53</v>
      </c>
      <c r="H228" t="s">
        <v>279</v>
      </c>
      <c r="I228">
        <v>10</v>
      </c>
      <c r="J228" t="s">
        <v>288</v>
      </c>
      <c r="K228">
        <v>41</v>
      </c>
      <c r="N228">
        <v>0</v>
      </c>
      <c r="P228" t="s">
        <v>300</v>
      </c>
      <c r="Q228" t="s">
        <v>302</v>
      </c>
      <c r="R228" t="s">
        <v>303</v>
      </c>
      <c r="S228" t="s">
        <v>304</v>
      </c>
      <c r="T228" s="8">
        <v>1907</v>
      </c>
      <c r="U228">
        <v>46.1</v>
      </c>
    </row>
    <row r="229" spans="1:21" x14ac:dyDescent="0.25">
      <c r="A229" t="s">
        <v>245</v>
      </c>
      <c r="B229">
        <v>2017</v>
      </c>
      <c r="C229" t="s">
        <v>299</v>
      </c>
      <c r="E229" t="s">
        <v>247</v>
      </c>
      <c r="F229" t="s">
        <v>248</v>
      </c>
      <c r="G229">
        <v>53</v>
      </c>
      <c r="H229" t="s">
        <v>279</v>
      </c>
      <c r="I229">
        <v>10</v>
      </c>
      <c r="J229" t="s">
        <v>288</v>
      </c>
      <c r="K229">
        <v>41</v>
      </c>
      <c r="N229">
        <v>0</v>
      </c>
      <c r="P229" t="s">
        <v>300</v>
      </c>
      <c r="Q229" t="s">
        <v>302</v>
      </c>
      <c r="R229" t="s">
        <v>303</v>
      </c>
      <c r="S229" t="s">
        <v>305</v>
      </c>
      <c r="T229" s="8">
        <v>2792</v>
      </c>
      <c r="U229">
        <v>38</v>
      </c>
    </row>
    <row r="230" spans="1:21" x14ac:dyDescent="0.25">
      <c r="A230" t="s">
        <v>245</v>
      </c>
      <c r="B230">
        <v>2017</v>
      </c>
      <c r="C230" t="s">
        <v>299</v>
      </c>
      <c r="E230" t="s">
        <v>247</v>
      </c>
      <c r="F230" t="s">
        <v>248</v>
      </c>
      <c r="G230">
        <v>53</v>
      </c>
      <c r="H230" t="s">
        <v>279</v>
      </c>
      <c r="I230">
        <v>10</v>
      </c>
      <c r="J230" t="s">
        <v>288</v>
      </c>
      <c r="K230">
        <v>41</v>
      </c>
      <c r="N230">
        <v>0</v>
      </c>
      <c r="P230" t="s">
        <v>300</v>
      </c>
      <c r="Q230" t="s">
        <v>302</v>
      </c>
      <c r="R230" t="s">
        <v>303</v>
      </c>
      <c r="S230" t="s">
        <v>306</v>
      </c>
      <c r="T230" s="8">
        <v>1505</v>
      </c>
      <c r="U230">
        <v>62.4</v>
      </c>
    </row>
    <row r="231" spans="1:21" x14ac:dyDescent="0.25">
      <c r="A231" t="s">
        <v>245</v>
      </c>
      <c r="B231">
        <v>2017</v>
      </c>
      <c r="C231" t="s">
        <v>299</v>
      </c>
      <c r="E231" t="s">
        <v>247</v>
      </c>
      <c r="F231" t="s">
        <v>248</v>
      </c>
      <c r="G231">
        <v>53</v>
      </c>
      <c r="H231" t="s">
        <v>279</v>
      </c>
      <c r="I231">
        <v>10</v>
      </c>
      <c r="J231" t="s">
        <v>288</v>
      </c>
      <c r="K231">
        <v>41</v>
      </c>
      <c r="N231">
        <v>0</v>
      </c>
      <c r="P231" t="s">
        <v>300</v>
      </c>
      <c r="Q231" t="s">
        <v>302</v>
      </c>
      <c r="R231" t="s">
        <v>303</v>
      </c>
      <c r="S231" t="s">
        <v>307</v>
      </c>
      <c r="T231" s="8">
        <v>4112</v>
      </c>
      <c r="U231">
        <v>40.200000000000003</v>
      </c>
    </row>
    <row r="232" spans="1:21" x14ac:dyDescent="0.25">
      <c r="A232" t="s">
        <v>245</v>
      </c>
      <c r="B232">
        <v>2017</v>
      </c>
      <c r="C232" t="s">
        <v>299</v>
      </c>
      <c r="E232" t="s">
        <v>247</v>
      </c>
      <c r="F232" t="s">
        <v>248</v>
      </c>
      <c r="G232">
        <v>53</v>
      </c>
      <c r="H232" t="s">
        <v>279</v>
      </c>
      <c r="I232">
        <v>10</v>
      </c>
      <c r="J232" t="s">
        <v>288</v>
      </c>
      <c r="K232">
        <v>41</v>
      </c>
      <c r="N232">
        <v>0</v>
      </c>
      <c r="P232" t="s">
        <v>300</v>
      </c>
      <c r="Q232" t="s">
        <v>302</v>
      </c>
      <c r="R232" t="s">
        <v>303</v>
      </c>
      <c r="S232" t="s">
        <v>308</v>
      </c>
      <c r="T232" s="8">
        <v>7177</v>
      </c>
      <c r="U232">
        <v>67.400000000000006</v>
      </c>
    </row>
    <row r="233" spans="1:21" x14ac:dyDescent="0.25">
      <c r="A233" t="s">
        <v>245</v>
      </c>
      <c r="B233">
        <v>2017</v>
      </c>
      <c r="C233" t="s">
        <v>299</v>
      </c>
      <c r="E233" t="s">
        <v>247</v>
      </c>
      <c r="F233" t="s">
        <v>248</v>
      </c>
      <c r="G233">
        <v>53</v>
      </c>
      <c r="H233" t="s">
        <v>279</v>
      </c>
      <c r="I233">
        <v>10</v>
      </c>
      <c r="J233" t="s">
        <v>288</v>
      </c>
      <c r="K233">
        <v>41</v>
      </c>
      <c r="N233">
        <v>0</v>
      </c>
      <c r="P233" t="s">
        <v>300</v>
      </c>
      <c r="Q233" t="s">
        <v>302</v>
      </c>
      <c r="R233" t="s">
        <v>303</v>
      </c>
      <c r="S233" t="s">
        <v>309</v>
      </c>
      <c r="T233" s="8">
        <v>2495</v>
      </c>
      <c r="U233">
        <v>57.9</v>
      </c>
    </row>
    <row r="234" spans="1:21" x14ac:dyDescent="0.25">
      <c r="A234" t="s">
        <v>245</v>
      </c>
      <c r="B234">
        <v>2017</v>
      </c>
      <c r="C234" t="s">
        <v>299</v>
      </c>
      <c r="E234" t="s">
        <v>247</v>
      </c>
      <c r="F234" t="s">
        <v>248</v>
      </c>
      <c r="G234">
        <v>53</v>
      </c>
      <c r="H234" t="s">
        <v>279</v>
      </c>
      <c r="I234">
        <v>10</v>
      </c>
      <c r="J234" t="s">
        <v>288</v>
      </c>
      <c r="K234">
        <v>41</v>
      </c>
      <c r="N234">
        <v>0</v>
      </c>
      <c r="P234" t="s">
        <v>300</v>
      </c>
      <c r="Q234" t="s">
        <v>302</v>
      </c>
      <c r="R234" t="s">
        <v>303</v>
      </c>
      <c r="S234" t="s">
        <v>310</v>
      </c>
      <c r="T234" s="8">
        <v>8374</v>
      </c>
      <c r="U234">
        <v>4.7</v>
      </c>
    </row>
    <row r="235" spans="1:21" x14ac:dyDescent="0.25">
      <c r="A235" t="s">
        <v>245</v>
      </c>
      <c r="B235">
        <v>2017</v>
      </c>
      <c r="C235" t="s">
        <v>299</v>
      </c>
      <c r="E235" t="s">
        <v>247</v>
      </c>
      <c r="F235" t="s">
        <v>248</v>
      </c>
      <c r="G235">
        <v>53</v>
      </c>
      <c r="H235" t="s">
        <v>279</v>
      </c>
      <c r="I235">
        <v>10</v>
      </c>
      <c r="J235" t="s">
        <v>289</v>
      </c>
      <c r="K235">
        <v>45</v>
      </c>
      <c r="N235">
        <v>0</v>
      </c>
      <c r="P235" t="s">
        <v>300</v>
      </c>
      <c r="Q235" t="s">
        <v>302</v>
      </c>
      <c r="R235" t="s">
        <v>303</v>
      </c>
      <c r="S235" t="s">
        <v>304</v>
      </c>
      <c r="T235" t="s">
        <v>268</v>
      </c>
      <c r="U235" t="s">
        <v>269</v>
      </c>
    </row>
    <row r="236" spans="1:21" x14ac:dyDescent="0.25">
      <c r="A236" t="s">
        <v>245</v>
      </c>
      <c r="B236">
        <v>2017</v>
      </c>
      <c r="C236" t="s">
        <v>299</v>
      </c>
      <c r="E236" t="s">
        <v>247</v>
      </c>
      <c r="F236" t="s">
        <v>248</v>
      </c>
      <c r="G236">
        <v>53</v>
      </c>
      <c r="H236" t="s">
        <v>279</v>
      </c>
      <c r="I236">
        <v>10</v>
      </c>
      <c r="J236" t="s">
        <v>289</v>
      </c>
      <c r="K236">
        <v>45</v>
      </c>
      <c r="N236">
        <v>0</v>
      </c>
      <c r="P236" t="s">
        <v>300</v>
      </c>
      <c r="Q236" t="s">
        <v>302</v>
      </c>
      <c r="R236" t="s">
        <v>303</v>
      </c>
      <c r="S236" t="s">
        <v>305</v>
      </c>
      <c r="T236">
        <v>161</v>
      </c>
      <c r="U236">
        <v>38</v>
      </c>
    </row>
    <row r="237" spans="1:21" x14ac:dyDescent="0.25">
      <c r="A237" t="s">
        <v>245</v>
      </c>
      <c r="B237">
        <v>2017</v>
      </c>
      <c r="C237" t="s">
        <v>299</v>
      </c>
      <c r="E237" t="s">
        <v>247</v>
      </c>
      <c r="F237" t="s">
        <v>248</v>
      </c>
      <c r="G237">
        <v>53</v>
      </c>
      <c r="H237" t="s">
        <v>279</v>
      </c>
      <c r="I237">
        <v>10</v>
      </c>
      <c r="J237" t="s">
        <v>289</v>
      </c>
      <c r="K237">
        <v>45</v>
      </c>
      <c r="N237">
        <v>0</v>
      </c>
      <c r="P237" t="s">
        <v>300</v>
      </c>
      <c r="Q237" t="s">
        <v>302</v>
      </c>
      <c r="R237" t="s">
        <v>303</v>
      </c>
      <c r="S237" t="s">
        <v>307</v>
      </c>
      <c r="T237">
        <v>403</v>
      </c>
      <c r="U237">
        <v>40.200000000000003</v>
      </c>
    </row>
    <row r="238" spans="1:21" x14ac:dyDescent="0.25">
      <c r="A238" t="s">
        <v>245</v>
      </c>
      <c r="B238">
        <v>2017</v>
      </c>
      <c r="C238" t="s">
        <v>299</v>
      </c>
      <c r="E238" t="s">
        <v>247</v>
      </c>
      <c r="F238" t="s">
        <v>248</v>
      </c>
      <c r="G238">
        <v>53</v>
      </c>
      <c r="H238" t="s">
        <v>279</v>
      </c>
      <c r="I238">
        <v>10</v>
      </c>
      <c r="J238" t="s">
        <v>289</v>
      </c>
      <c r="K238">
        <v>45</v>
      </c>
      <c r="N238">
        <v>0</v>
      </c>
      <c r="P238" t="s">
        <v>300</v>
      </c>
      <c r="Q238" t="s">
        <v>302</v>
      </c>
      <c r="R238" t="s">
        <v>303</v>
      </c>
      <c r="S238" t="s">
        <v>310</v>
      </c>
      <c r="T238" t="s">
        <v>268</v>
      </c>
      <c r="U238" t="s">
        <v>269</v>
      </c>
    </row>
    <row r="239" spans="1:21" x14ac:dyDescent="0.25">
      <c r="A239" t="s">
        <v>245</v>
      </c>
      <c r="B239">
        <v>2017</v>
      </c>
      <c r="C239" t="s">
        <v>299</v>
      </c>
      <c r="E239" t="s">
        <v>247</v>
      </c>
      <c r="F239" t="s">
        <v>248</v>
      </c>
      <c r="G239">
        <v>53</v>
      </c>
      <c r="H239" t="s">
        <v>279</v>
      </c>
      <c r="I239">
        <v>10</v>
      </c>
      <c r="J239" t="s">
        <v>290</v>
      </c>
      <c r="K239">
        <v>49</v>
      </c>
      <c r="N239">
        <v>0</v>
      </c>
      <c r="P239" t="s">
        <v>300</v>
      </c>
      <c r="Q239" t="s">
        <v>302</v>
      </c>
      <c r="R239" t="s">
        <v>303</v>
      </c>
      <c r="S239" t="s">
        <v>304</v>
      </c>
      <c r="T239">
        <v>232</v>
      </c>
      <c r="U239">
        <v>46.1</v>
      </c>
    </row>
    <row r="240" spans="1:21" x14ac:dyDescent="0.25">
      <c r="A240" t="s">
        <v>245</v>
      </c>
      <c r="B240">
        <v>2017</v>
      </c>
      <c r="C240" t="s">
        <v>299</v>
      </c>
      <c r="E240" t="s">
        <v>247</v>
      </c>
      <c r="F240" t="s">
        <v>248</v>
      </c>
      <c r="G240">
        <v>53</v>
      </c>
      <c r="H240" t="s">
        <v>279</v>
      </c>
      <c r="I240">
        <v>10</v>
      </c>
      <c r="J240" t="s">
        <v>290</v>
      </c>
      <c r="K240">
        <v>49</v>
      </c>
      <c r="N240">
        <v>0</v>
      </c>
      <c r="P240" t="s">
        <v>300</v>
      </c>
      <c r="Q240" t="s">
        <v>302</v>
      </c>
      <c r="R240" t="s">
        <v>303</v>
      </c>
      <c r="S240" t="s">
        <v>305</v>
      </c>
      <c r="T240">
        <v>278</v>
      </c>
      <c r="U240">
        <v>38</v>
      </c>
    </row>
    <row r="241" spans="1:21" x14ac:dyDescent="0.25">
      <c r="A241" t="s">
        <v>245</v>
      </c>
      <c r="B241">
        <v>2017</v>
      </c>
      <c r="C241" t="s">
        <v>299</v>
      </c>
      <c r="E241" t="s">
        <v>247</v>
      </c>
      <c r="F241" t="s">
        <v>248</v>
      </c>
      <c r="G241">
        <v>53</v>
      </c>
      <c r="H241" t="s">
        <v>279</v>
      </c>
      <c r="I241">
        <v>10</v>
      </c>
      <c r="J241" t="s">
        <v>290</v>
      </c>
      <c r="K241">
        <v>49</v>
      </c>
      <c r="N241">
        <v>0</v>
      </c>
      <c r="P241" t="s">
        <v>300</v>
      </c>
      <c r="Q241" t="s">
        <v>302</v>
      </c>
      <c r="R241" t="s">
        <v>303</v>
      </c>
      <c r="S241" t="s">
        <v>306</v>
      </c>
      <c r="T241" s="8">
        <v>1396</v>
      </c>
      <c r="U241">
        <v>62.4</v>
      </c>
    </row>
    <row r="242" spans="1:21" x14ac:dyDescent="0.25">
      <c r="A242" t="s">
        <v>245</v>
      </c>
      <c r="B242">
        <v>2017</v>
      </c>
      <c r="C242" t="s">
        <v>299</v>
      </c>
      <c r="E242" t="s">
        <v>247</v>
      </c>
      <c r="F242" t="s">
        <v>248</v>
      </c>
      <c r="G242">
        <v>53</v>
      </c>
      <c r="H242" t="s">
        <v>279</v>
      </c>
      <c r="I242">
        <v>10</v>
      </c>
      <c r="J242" t="s">
        <v>290</v>
      </c>
      <c r="K242">
        <v>49</v>
      </c>
      <c r="N242">
        <v>0</v>
      </c>
      <c r="P242" t="s">
        <v>300</v>
      </c>
      <c r="Q242" t="s">
        <v>302</v>
      </c>
      <c r="R242" t="s">
        <v>303</v>
      </c>
      <c r="S242" t="s">
        <v>307</v>
      </c>
      <c r="T242">
        <v>927</v>
      </c>
      <c r="U242">
        <v>40.200000000000003</v>
      </c>
    </row>
    <row r="243" spans="1:21" x14ac:dyDescent="0.25">
      <c r="A243" t="s">
        <v>245</v>
      </c>
      <c r="B243">
        <v>2017</v>
      </c>
      <c r="C243" t="s">
        <v>299</v>
      </c>
      <c r="E243" t="s">
        <v>247</v>
      </c>
      <c r="F243" t="s">
        <v>248</v>
      </c>
      <c r="G243">
        <v>53</v>
      </c>
      <c r="H243" t="s">
        <v>279</v>
      </c>
      <c r="I243">
        <v>10</v>
      </c>
      <c r="J243" t="s">
        <v>290</v>
      </c>
      <c r="K243">
        <v>49</v>
      </c>
      <c r="N243">
        <v>0</v>
      </c>
      <c r="P243" t="s">
        <v>300</v>
      </c>
      <c r="Q243" t="s">
        <v>302</v>
      </c>
      <c r="R243" t="s">
        <v>303</v>
      </c>
      <c r="S243" t="s">
        <v>308</v>
      </c>
      <c r="T243" s="8">
        <v>1097</v>
      </c>
      <c r="U243">
        <v>67.400000000000006</v>
      </c>
    </row>
    <row r="244" spans="1:21" x14ac:dyDescent="0.25">
      <c r="A244" t="s">
        <v>245</v>
      </c>
      <c r="B244">
        <v>2017</v>
      </c>
      <c r="C244" t="s">
        <v>299</v>
      </c>
      <c r="E244" t="s">
        <v>247</v>
      </c>
      <c r="F244" t="s">
        <v>248</v>
      </c>
      <c r="G244">
        <v>53</v>
      </c>
      <c r="H244" t="s">
        <v>279</v>
      </c>
      <c r="I244">
        <v>10</v>
      </c>
      <c r="J244" t="s">
        <v>290</v>
      </c>
      <c r="K244">
        <v>49</v>
      </c>
      <c r="N244">
        <v>0</v>
      </c>
      <c r="P244" t="s">
        <v>300</v>
      </c>
      <c r="Q244" t="s">
        <v>302</v>
      </c>
      <c r="R244" t="s">
        <v>303</v>
      </c>
      <c r="S244" t="s">
        <v>309</v>
      </c>
      <c r="T244">
        <v>392</v>
      </c>
      <c r="U244">
        <v>57.9</v>
      </c>
    </row>
    <row r="245" spans="1:21" x14ac:dyDescent="0.25">
      <c r="A245" t="s">
        <v>245</v>
      </c>
      <c r="B245">
        <v>2017</v>
      </c>
      <c r="C245" t="s">
        <v>299</v>
      </c>
      <c r="E245" t="s">
        <v>247</v>
      </c>
      <c r="F245" t="s">
        <v>248</v>
      </c>
      <c r="G245">
        <v>53</v>
      </c>
      <c r="H245" t="s">
        <v>279</v>
      </c>
      <c r="I245">
        <v>10</v>
      </c>
      <c r="J245" t="s">
        <v>290</v>
      </c>
      <c r="K245">
        <v>49</v>
      </c>
      <c r="N245">
        <v>0</v>
      </c>
      <c r="P245" t="s">
        <v>300</v>
      </c>
      <c r="Q245" t="s">
        <v>302</v>
      </c>
      <c r="R245" t="s">
        <v>303</v>
      </c>
      <c r="S245" t="s">
        <v>310</v>
      </c>
      <c r="T245" s="8">
        <v>2315</v>
      </c>
      <c r="U245">
        <v>4.7</v>
      </c>
    </row>
    <row r="246" spans="1:21" x14ac:dyDescent="0.25">
      <c r="A246" t="s">
        <v>245</v>
      </c>
      <c r="B246">
        <v>2017</v>
      </c>
      <c r="C246" t="s">
        <v>299</v>
      </c>
      <c r="E246" t="s">
        <v>247</v>
      </c>
      <c r="F246" t="s">
        <v>248</v>
      </c>
      <c r="G246">
        <v>53</v>
      </c>
      <c r="H246" t="s">
        <v>279</v>
      </c>
      <c r="I246">
        <v>10</v>
      </c>
      <c r="J246" t="s">
        <v>291</v>
      </c>
      <c r="K246">
        <v>53</v>
      </c>
      <c r="N246">
        <v>0</v>
      </c>
      <c r="P246" t="s">
        <v>300</v>
      </c>
      <c r="Q246" t="s">
        <v>302</v>
      </c>
      <c r="R246" t="s">
        <v>303</v>
      </c>
      <c r="S246" t="s">
        <v>304</v>
      </c>
      <c r="T246" s="8">
        <v>1944</v>
      </c>
      <c r="U246">
        <v>46.1</v>
      </c>
    </row>
    <row r="247" spans="1:21" x14ac:dyDescent="0.25">
      <c r="A247" t="s">
        <v>245</v>
      </c>
      <c r="B247">
        <v>2017</v>
      </c>
      <c r="C247" t="s">
        <v>299</v>
      </c>
      <c r="E247" t="s">
        <v>247</v>
      </c>
      <c r="F247" t="s">
        <v>248</v>
      </c>
      <c r="G247">
        <v>53</v>
      </c>
      <c r="H247" t="s">
        <v>279</v>
      </c>
      <c r="I247">
        <v>10</v>
      </c>
      <c r="J247" t="s">
        <v>291</v>
      </c>
      <c r="K247">
        <v>53</v>
      </c>
      <c r="N247">
        <v>0</v>
      </c>
      <c r="P247" t="s">
        <v>300</v>
      </c>
      <c r="Q247" t="s">
        <v>302</v>
      </c>
      <c r="R247" t="s">
        <v>303</v>
      </c>
      <c r="S247" t="s">
        <v>305</v>
      </c>
      <c r="T247" s="8">
        <v>1272</v>
      </c>
      <c r="U247">
        <v>38</v>
      </c>
    </row>
    <row r="248" spans="1:21" x14ac:dyDescent="0.25">
      <c r="A248" t="s">
        <v>245</v>
      </c>
      <c r="B248">
        <v>2017</v>
      </c>
      <c r="C248" t="s">
        <v>299</v>
      </c>
      <c r="E248" t="s">
        <v>247</v>
      </c>
      <c r="F248" t="s">
        <v>248</v>
      </c>
      <c r="G248">
        <v>53</v>
      </c>
      <c r="H248" t="s">
        <v>279</v>
      </c>
      <c r="I248">
        <v>10</v>
      </c>
      <c r="J248" t="s">
        <v>291</v>
      </c>
      <c r="K248">
        <v>53</v>
      </c>
      <c r="N248">
        <v>0</v>
      </c>
      <c r="P248" t="s">
        <v>300</v>
      </c>
      <c r="Q248" t="s">
        <v>302</v>
      </c>
      <c r="R248" t="s">
        <v>303</v>
      </c>
      <c r="S248" t="s">
        <v>306</v>
      </c>
      <c r="T248">
        <v>870</v>
      </c>
      <c r="U248">
        <v>62.4</v>
      </c>
    </row>
    <row r="249" spans="1:21" x14ac:dyDescent="0.25">
      <c r="A249" t="s">
        <v>245</v>
      </c>
      <c r="B249">
        <v>2017</v>
      </c>
      <c r="C249" t="s">
        <v>299</v>
      </c>
      <c r="E249" t="s">
        <v>247</v>
      </c>
      <c r="F249" t="s">
        <v>248</v>
      </c>
      <c r="G249">
        <v>53</v>
      </c>
      <c r="H249" t="s">
        <v>279</v>
      </c>
      <c r="I249">
        <v>10</v>
      </c>
      <c r="J249" t="s">
        <v>291</v>
      </c>
      <c r="K249">
        <v>53</v>
      </c>
      <c r="N249">
        <v>0</v>
      </c>
      <c r="P249" t="s">
        <v>300</v>
      </c>
      <c r="Q249" t="s">
        <v>302</v>
      </c>
      <c r="R249" t="s">
        <v>303</v>
      </c>
      <c r="S249" t="s">
        <v>307</v>
      </c>
      <c r="T249" s="8">
        <v>2047</v>
      </c>
      <c r="U249">
        <v>40.200000000000003</v>
      </c>
    </row>
    <row r="250" spans="1:21" x14ac:dyDescent="0.25">
      <c r="A250" t="s">
        <v>245</v>
      </c>
      <c r="B250">
        <v>2017</v>
      </c>
      <c r="C250" t="s">
        <v>299</v>
      </c>
      <c r="E250" t="s">
        <v>247</v>
      </c>
      <c r="F250" t="s">
        <v>248</v>
      </c>
      <c r="G250">
        <v>53</v>
      </c>
      <c r="H250" t="s">
        <v>279</v>
      </c>
      <c r="I250">
        <v>10</v>
      </c>
      <c r="J250" t="s">
        <v>291</v>
      </c>
      <c r="K250">
        <v>53</v>
      </c>
      <c r="N250">
        <v>0</v>
      </c>
      <c r="P250" t="s">
        <v>300</v>
      </c>
      <c r="Q250" t="s">
        <v>302</v>
      </c>
      <c r="R250" t="s">
        <v>303</v>
      </c>
      <c r="S250" t="s">
        <v>309</v>
      </c>
      <c r="T250" s="8">
        <v>1068</v>
      </c>
      <c r="U250">
        <v>57.9</v>
      </c>
    </row>
    <row r="251" spans="1:21" x14ac:dyDescent="0.25">
      <c r="A251" t="s">
        <v>245</v>
      </c>
      <c r="B251">
        <v>2017</v>
      </c>
      <c r="C251" t="s">
        <v>299</v>
      </c>
      <c r="E251" t="s">
        <v>247</v>
      </c>
      <c r="F251" t="s">
        <v>248</v>
      </c>
      <c r="G251">
        <v>53</v>
      </c>
      <c r="H251" t="s">
        <v>279</v>
      </c>
      <c r="I251">
        <v>10</v>
      </c>
      <c r="J251" t="s">
        <v>291</v>
      </c>
      <c r="K251">
        <v>53</v>
      </c>
      <c r="N251">
        <v>0</v>
      </c>
      <c r="P251" t="s">
        <v>300</v>
      </c>
      <c r="Q251" t="s">
        <v>302</v>
      </c>
      <c r="R251" t="s">
        <v>303</v>
      </c>
      <c r="S251" t="s">
        <v>310</v>
      </c>
      <c r="T251" s="8">
        <v>3735</v>
      </c>
      <c r="U251">
        <v>4.7</v>
      </c>
    </row>
    <row r="252" spans="1:21" x14ac:dyDescent="0.25">
      <c r="A252" t="s">
        <v>245</v>
      </c>
      <c r="B252">
        <v>2017</v>
      </c>
      <c r="C252" t="s">
        <v>299</v>
      </c>
      <c r="E252" t="s">
        <v>247</v>
      </c>
      <c r="F252" t="s">
        <v>248</v>
      </c>
      <c r="G252">
        <v>53</v>
      </c>
      <c r="H252" t="s">
        <v>279</v>
      </c>
      <c r="I252">
        <v>10</v>
      </c>
      <c r="J252" t="s">
        <v>292</v>
      </c>
      <c r="K252">
        <v>55</v>
      </c>
      <c r="N252">
        <v>0</v>
      </c>
      <c r="P252" t="s">
        <v>300</v>
      </c>
      <c r="Q252" t="s">
        <v>302</v>
      </c>
      <c r="R252" t="s">
        <v>303</v>
      </c>
      <c r="S252" t="s">
        <v>304</v>
      </c>
      <c r="T252" t="s">
        <v>268</v>
      </c>
      <c r="U252" t="s">
        <v>269</v>
      </c>
    </row>
    <row r="253" spans="1:21" x14ac:dyDescent="0.25">
      <c r="A253" t="s">
        <v>245</v>
      </c>
      <c r="B253">
        <v>2017</v>
      </c>
      <c r="C253" t="s">
        <v>299</v>
      </c>
      <c r="E253" t="s">
        <v>247</v>
      </c>
      <c r="F253" t="s">
        <v>248</v>
      </c>
      <c r="G253">
        <v>53</v>
      </c>
      <c r="H253" t="s">
        <v>279</v>
      </c>
      <c r="I253">
        <v>10</v>
      </c>
      <c r="J253" t="s">
        <v>292</v>
      </c>
      <c r="K253">
        <v>55</v>
      </c>
      <c r="N253">
        <v>0</v>
      </c>
      <c r="P253" t="s">
        <v>300</v>
      </c>
      <c r="Q253" t="s">
        <v>302</v>
      </c>
      <c r="R253" t="s">
        <v>303</v>
      </c>
      <c r="S253" t="s">
        <v>305</v>
      </c>
      <c r="T253">
        <v>175</v>
      </c>
      <c r="U253">
        <v>38</v>
      </c>
    </row>
    <row r="254" spans="1:21" x14ac:dyDescent="0.25">
      <c r="A254" t="s">
        <v>245</v>
      </c>
      <c r="B254">
        <v>2017</v>
      </c>
      <c r="C254" t="s">
        <v>299</v>
      </c>
      <c r="E254" t="s">
        <v>247</v>
      </c>
      <c r="F254" t="s">
        <v>248</v>
      </c>
      <c r="G254">
        <v>53</v>
      </c>
      <c r="H254" t="s">
        <v>279</v>
      </c>
      <c r="I254">
        <v>10</v>
      </c>
      <c r="J254" t="s">
        <v>292</v>
      </c>
      <c r="K254">
        <v>55</v>
      </c>
      <c r="N254">
        <v>0</v>
      </c>
      <c r="P254" t="s">
        <v>300</v>
      </c>
      <c r="Q254" t="s">
        <v>302</v>
      </c>
      <c r="R254" t="s">
        <v>303</v>
      </c>
      <c r="S254" t="s">
        <v>307</v>
      </c>
      <c r="T254">
        <v>506</v>
      </c>
      <c r="U254">
        <v>40.200000000000003</v>
      </c>
    </row>
    <row r="255" spans="1:21" x14ac:dyDescent="0.25">
      <c r="A255" t="s">
        <v>245</v>
      </c>
      <c r="B255">
        <v>2017</v>
      </c>
      <c r="C255" t="s">
        <v>299</v>
      </c>
      <c r="E255" t="s">
        <v>247</v>
      </c>
      <c r="F255" t="s">
        <v>248</v>
      </c>
      <c r="G255">
        <v>53</v>
      </c>
      <c r="H255" t="s">
        <v>279</v>
      </c>
      <c r="I255">
        <v>10</v>
      </c>
      <c r="J255" t="s">
        <v>292</v>
      </c>
      <c r="K255">
        <v>55</v>
      </c>
      <c r="N255">
        <v>0</v>
      </c>
      <c r="P255" t="s">
        <v>300</v>
      </c>
      <c r="Q255" t="s">
        <v>302</v>
      </c>
      <c r="R255" t="s">
        <v>303</v>
      </c>
      <c r="S255" t="s">
        <v>309</v>
      </c>
      <c r="T255">
        <v>296</v>
      </c>
      <c r="U255">
        <v>57.9</v>
      </c>
    </row>
    <row r="256" spans="1:21" x14ac:dyDescent="0.25">
      <c r="A256" t="s">
        <v>245</v>
      </c>
      <c r="B256">
        <v>2017</v>
      </c>
      <c r="C256" t="s">
        <v>299</v>
      </c>
      <c r="E256" t="s">
        <v>247</v>
      </c>
      <c r="F256" t="s">
        <v>248</v>
      </c>
      <c r="G256">
        <v>53</v>
      </c>
      <c r="H256" t="s">
        <v>279</v>
      </c>
      <c r="I256">
        <v>10</v>
      </c>
      <c r="J256" t="s">
        <v>292</v>
      </c>
      <c r="K256">
        <v>55</v>
      </c>
      <c r="N256">
        <v>0</v>
      </c>
      <c r="P256" t="s">
        <v>300</v>
      </c>
      <c r="Q256" t="s">
        <v>302</v>
      </c>
      <c r="R256" t="s">
        <v>303</v>
      </c>
      <c r="S256" t="s">
        <v>310</v>
      </c>
      <c r="T256" t="s">
        <v>268</v>
      </c>
      <c r="U256" t="s">
        <v>269</v>
      </c>
    </row>
    <row r="257" spans="1:21" x14ac:dyDescent="0.25">
      <c r="A257" t="s">
        <v>245</v>
      </c>
      <c r="B257">
        <v>2017</v>
      </c>
      <c r="C257" t="s">
        <v>299</v>
      </c>
      <c r="E257" t="s">
        <v>247</v>
      </c>
      <c r="F257" t="s">
        <v>248</v>
      </c>
      <c r="G257">
        <v>53</v>
      </c>
      <c r="H257" t="s">
        <v>279</v>
      </c>
      <c r="I257">
        <v>10</v>
      </c>
      <c r="J257" t="s">
        <v>293</v>
      </c>
      <c r="K257">
        <v>57</v>
      </c>
      <c r="N257">
        <v>0</v>
      </c>
      <c r="P257" t="s">
        <v>300</v>
      </c>
      <c r="Q257" t="s">
        <v>302</v>
      </c>
      <c r="R257" t="s">
        <v>303</v>
      </c>
      <c r="S257" t="s">
        <v>304</v>
      </c>
      <c r="T257">
        <v>950</v>
      </c>
      <c r="U257">
        <v>46.1</v>
      </c>
    </row>
    <row r="258" spans="1:21" x14ac:dyDescent="0.25">
      <c r="A258" t="s">
        <v>245</v>
      </c>
      <c r="B258">
        <v>2017</v>
      </c>
      <c r="C258" t="s">
        <v>299</v>
      </c>
      <c r="E258" t="s">
        <v>247</v>
      </c>
      <c r="F258" t="s">
        <v>248</v>
      </c>
      <c r="G258">
        <v>53</v>
      </c>
      <c r="H258" t="s">
        <v>279</v>
      </c>
      <c r="I258">
        <v>10</v>
      </c>
      <c r="J258" t="s">
        <v>293</v>
      </c>
      <c r="K258">
        <v>57</v>
      </c>
      <c r="N258">
        <v>0</v>
      </c>
      <c r="P258" t="s">
        <v>300</v>
      </c>
      <c r="Q258" t="s">
        <v>302</v>
      </c>
      <c r="R258" t="s">
        <v>303</v>
      </c>
      <c r="S258" t="s">
        <v>305</v>
      </c>
      <c r="T258">
        <v>641</v>
      </c>
      <c r="U258">
        <v>38</v>
      </c>
    </row>
    <row r="259" spans="1:21" x14ac:dyDescent="0.25">
      <c r="A259" t="s">
        <v>245</v>
      </c>
      <c r="B259">
        <v>2017</v>
      </c>
      <c r="C259" t="s">
        <v>299</v>
      </c>
      <c r="E259" t="s">
        <v>247</v>
      </c>
      <c r="F259" t="s">
        <v>248</v>
      </c>
      <c r="G259">
        <v>53</v>
      </c>
      <c r="H259" t="s">
        <v>279</v>
      </c>
      <c r="I259">
        <v>10</v>
      </c>
      <c r="J259" t="s">
        <v>293</v>
      </c>
      <c r="K259">
        <v>57</v>
      </c>
      <c r="N259">
        <v>0</v>
      </c>
      <c r="P259" t="s">
        <v>300</v>
      </c>
      <c r="Q259" t="s">
        <v>302</v>
      </c>
      <c r="R259" t="s">
        <v>303</v>
      </c>
      <c r="S259" t="s">
        <v>306</v>
      </c>
      <c r="T259" s="8">
        <v>2477</v>
      </c>
      <c r="U259">
        <v>62.4</v>
      </c>
    </row>
    <row r="260" spans="1:21" x14ac:dyDescent="0.25">
      <c r="A260" t="s">
        <v>245</v>
      </c>
      <c r="B260">
        <v>2017</v>
      </c>
      <c r="C260" t="s">
        <v>299</v>
      </c>
      <c r="E260" t="s">
        <v>247</v>
      </c>
      <c r="F260" t="s">
        <v>248</v>
      </c>
      <c r="G260">
        <v>53</v>
      </c>
      <c r="H260" t="s">
        <v>279</v>
      </c>
      <c r="I260">
        <v>10</v>
      </c>
      <c r="J260" t="s">
        <v>293</v>
      </c>
      <c r="K260">
        <v>57</v>
      </c>
      <c r="N260">
        <v>0</v>
      </c>
      <c r="P260" t="s">
        <v>300</v>
      </c>
      <c r="Q260" t="s">
        <v>302</v>
      </c>
      <c r="R260" t="s">
        <v>303</v>
      </c>
      <c r="S260" t="s">
        <v>307</v>
      </c>
      <c r="T260" s="8">
        <v>1550</v>
      </c>
      <c r="U260">
        <v>40.200000000000003</v>
      </c>
    </row>
    <row r="261" spans="1:21" x14ac:dyDescent="0.25">
      <c r="A261" t="s">
        <v>245</v>
      </c>
      <c r="B261">
        <v>2017</v>
      </c>
      <c r="C261" t="s">
        <v>299</v>
      </c>
      <c r="E261" t="s">
        <v>247</v>
      </c>
      <c r="F261" t="s">
        <v>248</v>
      </c>
      <c r="G261">
        <v>53</v>
      </c>
      <c r="H261" t="s">
        <v>279</v>
      </c>
      <c r="I261">
        <v>10</v>
      </c>
      <c r="J261" t="s">
        <v>293</v>
      </c>
      <c r="K261">
        <v>57</v>
      </c>
      <c r="N261">
        <v>0</v>
      </c>
      <c r="P261" t="s">
        <v>300</v>
      </c>
      <c r="Q261" t="s">
        <v>302</v>
      </c>
      <c r="R261" t="s">
        <v>303</v>
      </c>
      <c r="S261" t="s">
        <v>308</v>
      </c>
      <c r="T261" s="8">
        <v>2642</v>
      </c>
      <c r="U261">
        <v>67.400000000000006</v>
      </c>
    </row>
    <row r="262" spans="1:21" x14ac:dyDescent="0.25">
      <c r="A262" t="s">
        <v>245</v>
      </c>
      <c r="B262">
        <v>2017</v>
      </c>
      <c r="C262" t="s">
        <v>299</v>
      </c>
      <c r="E262" t="s">
        <v>247</v>
      </c>
      <c r="F262" t="s">
        <v>248</v>
      </c>
      <c r="G262">
        <v>53</v>
      </c>
      <c r="H262" t="s">
        <v>279</v>
      </c>
      <c r="I262">
        <v>10</v>
      </c>
      <c r="J262" t="s">
        <v>293</v>
      </c>
      <c r="K262">
        <v>57</v>
      </c>
      <c r="N262">
        <v>0</v>
      </c>
      <c r="P262" t="s">
        <v>300</v>
      </c>
      <c r="Q262" t="s">
        <v>302</v>
      </c>
      <c r="R262" t="s">
        <v>303</v>
      </c>
      <c r="S262" t="s">
        <v>309</v>
      </c>
      <c r="T262" s="8">
        <v>1388</v>
      </c>
      <c r="U262">
        <v>57.9</v>
      </c>
    </row>
    <row r="263" spans="1:21" x14ac:dyDescent="0.25">
      <c r="A263" t="s">
        <v>245</v>
      </c>
      <c r="B263">
        <v>2017</v>
      </c>
      <c r="C263" t="s">
        <v>299</v>
      </c>
      <c r="E263" t="s">
        <v>247</v>
      </c>
      <c r="F263" t="s">
        <v>248</v>
      </c>
      <c r="G263">
        <v>53</v>
      </c>
      <c r="H263" t="s">
        <v>279</v>
      </c>
      <c r="I263">
        <v>10</v>
      </c>
      <c r="J263" t="s">
        <v>293</v>
      </c>
      <c r="K263">
        <v>57</v>
      </c>
      <c r="N263">
        <v>0</v>
      </c>
      <c r="P263" t="s">
        <v>300</v>
      </c>
      <c r="Q263" t="s">
        <v>302</v>
      </c>
      <c r="R263" t="s">
        <v>303</v>
      </c>
      <c r="S263" t="s">
        <v>310</v>
      </c>
      <c r="T263" s="8">
        <v>19877</v>
      </c>
      <c r="U263">
        <v>4.7</v>
      </c>
    </row>
    <row r="264" spans="1:21" x14ac:dyDescent="0.25">
      <c r="A264" t="s">
        <v>245</v>
      </c>
      <c r="B264">
        <v>2017</v>
      </c>
      <c r="C264" t="s">
        <v>299</v>
      </c>
      <c r="E264" t="s">
        <v>247</v>
      </c>
      <c r="F264" t="s">
        <v>248</v>
      </c>
      <c r="G264">
        <v>53</v>
      </c>
      <c r="H264" t="s">
        <v>279</v>
      </c>
      <c r="I264">
        <v>10</v>
      </c>
      <c r="J264" t="s">
        <v>294</v>
      </c>
      <c r="K264">
        <v>59</v>
      </c>
      <c r="N264">
        <v>0</v>
      </c>
      <c r="P264" t="s">
        <v>300</v>
      </c>
      <c r="Q264" t="s">
        <v>302</v>
      </c>
      <c r="R264" t="s">
        <v>303</v>
      </c>
      <c r="S264" t="s">
        <v>304</v>
      </c>
      <c r="T264" t="s">
        <v>268</v>
      </c>
      <c r="U264" t="s">
        <v>269</v>
      </c>
    </row>
    <row r="265" spans="1:21" x14ac:dyDescent="0.25">
      <c r="A265" t="s">
        <v>245</v>
      </c>
      <c r="B265">
        <v>2017</v>
      </c>
      <c r="C265" t="s">
        <v>299</v>
      </c>
      <c r="E265" t="s">
        <v>247</v>
      </c>
      <c r="F265" t="s">
        <v>248</v>
      </c>
      <c r="G265">
        <v>53</v>
      </c>
      <c r="H265" t="s">
        <v>279</v>
      </c>
      <c r="I265">
        <v>10</v>
      </c>
      <c r="J265" t="s">
        <v>294</v>
      </c>
      <c r="K265">
        <v>59</v>
      </c>
      <c r="N265">
        <v>0</v>
      </c>
      <c r="P265" t="s">
        <v>300</v>
      </c>
      <c r="Q265" t="s">
        <v>302</v>
      </c>
      <c r="R265" t="s">
        <v>303</v>
      </c>
      <c r="S265" t="s">
        <v>305</v>
      </c>
      <c r="T265">
        <v>145</v>
      </c>
      <c r="U265">
        <v>38</v>
      </c>
    </row>
    <row r="266" spans="1:21" x14ac:dyDescent="0.25">
      <c r="A266" t="s">
        <v>245</v>
      </c>
      <c r="B266">
        <v>2017</v>
      </c>
      <c r="C266" t="s">
        <v>299</v>
      </c>
      <c r="E266" t="s">
        <v>247</v>
      </c>
      <c r="F266" t="s">
        <v>248</v>
      </c>
      <c r="G266">
        <v>53</v>
      </c>
      <c r="H266" t="s">
        <v>279</v>
      </c>
      <c r="I266">
        <v>10</v>
      </c>
      <c r="J266" t="s">
        <v>294</v>
      </c>
      <c r="K266">
        <v>59</v>
      </c>
      <c r="N266">
        <v>0</v>
      </c>
      <c r="P266" t="s">
        <v>300</v>
      </c>
      <c r="Q266" t="s">
        <v>302</v>
      </c>
      <c r="R266" t="s">
        <v>303</v>
      </c>
      <c r="S266" t="s">
        <v>306</v>
      </c>
      <c r="T266" t="s">
        <v>268</v>
      </c>
      <c r="U266" t="s">
        <v>269</v>
      </c>
    </row>
    <row r="267" spans="1:21" x14ac:dyDescent="0.25">
      <c r="A267" t="s">
        <v>245</v>
      </c>
      <c r="B267">
        <v>2017</v>
      </c>
      <c r="C267" t="s">
        <v>299</v>
      </c>
      <c r="E267" t="s">
        <v>247</v>
      </c>
      <c r="F267" t="s">
        <v>248</v>
      </c>
      <c r="G267">
        <v>53</v>
      </c>
      <c r="H267" t="s">
        <v>279</v>
      </c>
      <c r="I267">
        <v>10</v>
      </c>
      <c r="J267" t="s">
        <v>294</v>
      </c>
      <c r="K267">
        <v>59</v>
      </c>
      <c r="N267">
        <v>0</v>
      </c>
      <c r="P267" t="s">
        <v>300</v>
      </c>
      <c r="Q267" t="s">
        <v>302</v>
      </c>
      <c r="R267" t="s">
        <v>303</v>
      </c>
      <c r="S267" t="s">
        <v>307</v>
      </c>
      <c r="T267">
        <v>151</v>
      </c>
      <c r="U267">
        <v>40.200000000000003</v>
      </c>
    </row>
    <row r="268" spans="1:21" x14ac:dyDescent="0.25">
      <c r="A268" t="s">
        <v>245</v>
      </c>
      <c r="B268">
        <v>2017</v>
      </c>
      <c r="C268" t="s">
        <v>299</v>
      </c>
      <c r="E268" t="s">
        <v>247</v>
      </c>
      <c r="F268" t="s">
        <v>248</v>
      </c>
      <c r="G268">
        <v>53</v>
      </c>
      <c r="H268" t="s">
        <v>279</v>
      </c>
      <c r="I268">
        <v>10</v>
      </c>
      <c r="J268" t="s">
        <v>295</v>
      </c>
      <c r="K268">
        <v>61</v>
      </c>
      <c r="N268">
        <v>0</v>
      </c>
      <c r="P268" t="s">
        <v>300</v>
      </c>
      <c r="Q268" t="s">
        <v>302</v>
      </c>
      <c r="R268" t="s">
        <v>303</v>
      </c>
      <c r="S268" t="s">
        <v>304</v>
      </c>
      <c r="T268" s="8">
        <v>1549</v>
      </c>
      <c r="U268">
        <v>46.1</v>
      </c>
    </row>
    <row r="269" spans="1:21" x14ac:dyDescent="0.25">
      <c r="A269" t="s">
        <v>245</v>
      </c>
      <c r="B269">
        <v>2017</v>
      </c>
      <c r="C269" t="s">
        <v>299</v>
      </c>
      <c r="E269" t="s">
        <v>247</v>
      </c>
      <c r="F269" t="s">
        <v>248</v>
      </c>
      <c r="G269">
        <v>53</v>
      </c>
      <c r="H269" t="s">
        <v>279</v>
      </c>
      <c r="I269">
        <v>10</v>
      </c>
      <c r="J269" t="s">
        <v>295</v>
      </c>
      <c r="K269">
        <v>61</v>
      </c>
      <c r="N269">
        <v>0</v>
      </c>
      <c r="P269" t="s">
        <v>300</v>
      </c>
      <c r="Q269" t="s">
        <v>302</v>
      </c>
      <c r="R269" t="s">
        <v>303</v>
      </c>
      <c r="S269" t="s">
        <v>305</v>
      </c>
      <c r="T269">
        <v>855</v>
      </c>
      <c r="U269">
        <v>38</v>
      </c>
    </row>
    <row r="270" spans="1:21" x14ac:dyDescent="0.25">
      <c r="A270" t="s">
        <v>245</v>
      </c>
      <c r="B270">
        <v>2017</v>
      </c>
      <c r="C270" t="s">
        <v>299</v>
      </c>
      <c r="E270" t="s">
        <v>247</v>
      </c>
      <c r="F270" t="s">
        <v>248</v>
      </c>
      <c r="G270">
        <v>53</v>
      </c>
      <c r="H270" t="s">
        <v>279</v>
      </c>
      <c r="I270">
        <v>10</v>
      </c>
      <c r="J270" t="s">
        <v>295</v>
      </c>
      <c r="K270">
        <v>61</v>
      </c>
      <c r="N270">
        <v>0</v>
      </c>
      <c r="P270" t="s">
        <v>300</v>
      </c>
      <c r="Q270" t="s">
        <v>302</v>
      </c>
      <c r="R270" t="s">
        <v>303</v>
      </c>
      <c r="S270" t="s">
        <v>306</v>
      </c>
      <c r="T270" s="8">
        <v>1042</v>
      </c>
      <c r="U270">
        <v>62.4</v>
      </c>
    </row>
    <row r="271" spans="1:21" x14ac:dyDescent="0.25">
      <c r="A271" t="s">
        <v>245</v>
      </c>
      <c r="B271">
        <v>2017</v>
      </c>
      <c r="C271" t="s">
        <v>299</v>
      </c>
      <c r="E271" t="s">
        <v>247</v>
      </c>
      <c r="F271" t="s">
        <v>248</v>
      </c>
      <c r="G271">
        <v>53</v>
      </c>
      <c r="H271" t="s">
        <v>279</v>
      </c>
      <c r="I271">
        <v>10</v>
      </c>
      <c r="J271" t="s">
        <v>295</v>
      </c>
      <c r="K271">
        <v>61</v>
      </c>
      <c r="N271">
        <v>0</v>
      </c>
      <c r="P271" t="s">
        <v>300</v>
      </c>
      <c r="Q271" t="s">
        <v>302</v>
      </c>
      <c r="R271" t="s">
        <v>303</v>
      </c>
      <c r="S271" t="s">
        <v>307</v>
      </c>
      <c r="T271" s="8">
        <v>1889</v>
      </c>
      <c r="U271">
        <v>40.200000000000003</v>
      </c>
    </row>
    <row r="272" spans="1:21" x14ac:dyDescent="0.25">
      <c r="A272" t="s">
        <v>245</v>
      </c>
      <c r="B272">
        <v>2017</v>
      </c>
      <c r="C272" t="s">
        <v>299</v>
      </c>
      <c r="E272" t="s">
        <v>247</v>
      </c>
      <c r="F272" t="s">
        <v>248</v>
      </c>
      <c r="G272">
        <v>53</v>
      </c>
      <c r="H272" t="s">
        <v>279</v>
      </c>
      <c r="I272">
        <v>10</v>
      </c>
      <c r="J272" t="s">
        <v>295</v>
      </c>
      <c r="K272">
        <v>61</v>
      </c>
      <c r="N272">
        <v>0</v>
      </c>
      <c r="P272" t="s">
        <v>300</v>
      </c>
      <c r="Q272" t="s">
        <v>302</v>
      </c>
      <c r="R272" t="s">
        <v>303</v>
      </c>
      <c r="S272" t="s">
        <v>308</v>
      </c>
      <c r="T272" s="8">
        <v>2479</v>
      </c>
      <c r="U272">
        <v>67.400000000000006</v>
      </c>
    </row>
    <row r="273" spans="1:21" x14ac:dyDescent="0.25">
      <c r="A273" t="s">
        <v>245</v>
      </c>
      <c r="B273">
        <v>2017</v>
      </c>
      <c r="C273" t="s">
        <v>299</v>
      </c>
      <c r="E273" t="s">
        <v>247</v>
      </c>
      <c r="F273" t="s">
        <v>248</v>
      </c>
      <c r="G273">
        <v>53</v>
      </c>
      <c r="H273" t="s">
        <v>279</v>
      </c>
      <c r="I273">
        <v>10</v>
      </c>
      <c r="J273" t="s">
        <v>295</v>
      </c>
      <c r="K273">
        <v>61</v>
      </c>
      <c r="N273">
        <v>0</v>
      </c>
      <c r="P273" t="s">
        <v>300</v>
      </c>
      <c r="Q273" t="s">
        <v>302</v>
      </c>
      <c r="R273" t="s">
        <v>303</v>
      </c>
      <c r="S273" t="s">
        <v>309</v>
      </c>
      <c r="T273" s="8">
        <v>1956</v>
      </c>
      <c r="U273">
        <v>57.9</v>
      </c>
    </row>
    <row r="274" spans="1:21" x14ac:dyDescent="0.25">
      <c r="A274" t="s">
        <v>245</v>
      </c>
      <c r="B274">
        <v>2017</v>
      </c>
      <c r="C274" t="s">
        <v>299</v>
      </c>
      <c r="E274" t="s">
        <v>247</v>
      </c>
      <c r="F274" t="s">
        <v>248</v>
      </c>
      <c r="G274">
        <v>53</v>
      </c>
      <c r="H274" t="s">
        <v>279</v>
      </c>
      <c r="I274">
        <v>10</v>
      </c>
      <c r="J274" t="s">
        <v>295</v>
      </c>
      <c r="K274">
        <v>61</v>
      </c>
      <c r="N274">
        <v>0</v>
      </c>
      <c r="P274" t="s">
        <v>300</v>
      </c>
      <c r="Q274" t="s">
        <v>302</v>
      </c>
      <c r="R274" t="s">
        <v>303</v>
      </c>
      <c r="S274" t="s">
        <v>310</v>
      </c>
      <c r="T274" s="8">
        <v>21662</v>
      </c>
      <c r="U274">
        <v>4.7</v>
      </c>
    </row>
    <row r="275" spans="1:21" x14ac:dyDescent="0.25">
      <c r="A275" t="s">
        <v>245</v>
      </c>
      <c r="B275">
        <v>2017</v>
      </c>
      <c r="C275" t="s">
        <v>299</v>
      </c>
      <c r="E275" t="s">
        <v>247</v>
      </c>
      <c r="F275" t="s">
        <v>248</v>
      </c>
      <c r="G275">
        <v>53</v>
      </c>
      <c r="H275" t="s">
        <v>279</v>
      </c>
      <c r="I275">
        <v>10</v>
      </c>
      <c r="J275" t="s">
        <v>296</v>
      </c>
      <c r="K275">
        <v>67</v>
      </c>
      <c r="N275">
        <v>0</v>
      </c>
      <c r="P275" t="s">
        <v>300</v>
      </c>
      <c r="Q275" t="s">
        <v>302</v>
      </c>
      <c r="R275" t="s">
        <v>303</v>
      </c>
      <c r="S275" t="s">
        <v>304</v>
      </c>
      <c r="T275" s="8">
        <v>1149</v>
      </c>
      <c r="U275">
        <v>46.1</v>
      </c>
    </row>
    <row r="276" spans="1:21" x14ac:dyDescent="0.25">
      <c r="A276" t="s">
        <v>245</v>
      </c>
      <c r="B276">
        <v>2017</v>
      </c>
      <c r="C276" t="s">
        <v>299</v>
      </c>
      <c r="E276" t="s">
        <v>247</v>
      </c>
      <c r="F276" t="s">
        <v>248</v>
      </c>
      <c r="G276">
        <v>53</v>
      </c>
      <c r="H276" t="s">
        <v>279</v>
      </c>
      <c r="I276">
        <v>10</v>
      </c>
      <c r="J276" t="s">
        <v>296</v>
      </c>
      <c r="K276">
        <v>67</v>
      </c>
      <c r="N276">
        <v>0</v>
      </c>
      <c r="P276" t="s">
        <v>300</v>
      </c>
      <c r="Q276" t="s">
        <v>302</v>
      </c>
      <c r="R276" t="s">
        <v>303</v>
      </c>
      <c r="S276" t="s">
        <v>305</v>
      </c>
      <c r="T276" s="8">
        <v>1301</v>
      </c>
      <c r="U276">
        <v>38</v>
      </c>
    </row>
    <row r="277" spans="1:21" x14ac:dyDescent="0.25">
      <c r="A277" t="s">
        <v>245</v>
      </c>
      <c r="B277">
        <v>2017</v>
      </c>
      <c r="C277" t="s">
        <v>299</v>
      </c>
      <c r="E277" t="s">
        <v>247</v>
      </c>
      <c r="F277" t="s">
        <v>248</v>
      </c>
      <c r="G277">
        <v>53</v>
      </c>
      <c r="H277" t="s">
        <v>279</v>
      </c>
      <c r="I277">
        <v>10</v>
      </c>
      <c r="J277" t="s">
        <v>296</v>
      </c>
      <c r="K277">
        <v>67</v>
      </c>
      <c r="N277">
        <v>0</v>
      </c>
      <c r="P277" t="s">
        <v>300</v>
      </c>
      <c r="Q277" t="s">
        <v>302</v>
      </c>
      <c r="R277" t="s">
        <v>303</v>
      </c>
      <c r="S277" t="s">
        <v>306</v>
      </c>
      <c r="T277" s="8">
        <v>1436</v>
      </c>
      <c r="U277">
        <v>62.4</v>
      </c>
    </row>
    <row r="278" spans="1:21" x14ac:dyDescent="0.25">
      <c r="A278" t="s">
        <v>245</v>
      </c>
      <c r="B278">
        <v>2017</v>
      </c>
      <c r="C278" t="s">
        <v>299</v>
      </c>
      <c r="E278" t="s">
        <v>247</v>
      </c>
      <c r="F278" t="s">
        <v>248</v>
      </c>
      <c r="G278">
        <v>53</v>
      </c>
      <c r="H278" t="s">
        <v>279</v>
      </c>
      <c r="I278">
        <v>10</v>
      </c>
      <c r="J278" t="s">
        <v>296</v>
      </c>
      <c r="K278">
        <v>67</v>
      </c>
      <c r="N278">
        <v>0</v>
      </c>
      <c r="P278" t="s">
        <v>300</v>
      </c>
      <c r="Q278" t="s">
        <v>302</v>
      </c>
      <c r="R278" t="s">
        <v>303</v>
      </c>
      <c r="S278" t="s">
        <v>307</v>
      </c>
      <c r="T278" s="8">
        <v>1977</v>
      </c>
      <c r="U278">
        <v>40.200000000000003</v>
      </c>
    </row>
    <row r="279" spans="1:21" x14ac:dyDescent="0.25">
      <c r="A279" t="s">
        <v>245</v>
      </c>
      <c r="B279">
        <v>2017</v>
      </c>
      <c r="C279" t="s">
        <v>299</v>
      </c>
      <c r="E279" t="s">
        <v>247</v>
      </c>
      <c r="F279" t="s">
        <v>248</v>
      </c>
      <c r="G279">
        <v>53</v>
      </c>
      <c r="H279" t="s">
        <v>279</v>
      </c>
      <c r="I279">
        <v>10</v>
      </c>
      <c r="J279" t="s">
        <v>296</v>
      </c>
      <c r="K279">
        <v>67</v>
      </c>
      <c r="N279">
        <v>0</v>
      </c>
      <c r="P279" t="s">
        <v>300</v>
      </c>
      <c r="Q279" t="s">
        <v>302</v>
      </c>
      <c r="R279" t="s">
        <v>303</v>
      </c>
      <c r="S279" t="s">
        <v>308</v>
      </c>
      <c r="T279" s="8">
        <v>1844</v>
      </c>
      <c r="U279">
        <v>67.400000000000006</v>
      </c>
    </row>
    <row r="280" spans="1:21" x14ac:dyDescent="0.25">
      <c r="A280" t="s">
        <v>245</v>
      </c>
      <c r="B280">
        <v>2017</v>
      </c>
      <c r="C280" t="s">
        <v>299</v>
      </c>
      <c r="E280" t="s">
        <v>247</v>
      </c>
      <c r="F280" t="s">
        <v>248</v>
      </c>
      <c r="G280">
        <v>53</v>
      </c>
      <c r="H280" t="s">
        <v>279</v>
      </c>
      <c r="I280">
        <v>10</v>
      </c>
      <c r="J280" t="s">
        <v>296</v>
      </c>
      <c r="K280">
        <v>67</v>
      </c>
      <c r="N280">
        <v>0</v>
      </c>
      <c r="P280" t="s">
        <v>300</v>
      </c>
      <c r="Q280" t="s">
        <v>302</v>
      </c>
      <c r="R280" t="s">
        <v>303</v>
      </c>
      <c r="S280" t="s">
        <v>309</v>
      </c>
      <c r="T280">
        <v>455</v>
      </c>
      <c r="U280">
        <v>57.9</v>
      </c>
    </row>
    <row r="281" spans="1:21" x14ac:dyDescent="0.25">
      <c r="A281" t="s">
        <v>245</v>
      </c>
      <c r="B281">
        <v>2017</v>
      </c>
      <c r="C281" t="s">
        <v>299</v>
      </c>
      <c r="E281" t="s">
        <v>247</v>
      </c>
      <c r="F281" t="s">
        <v>248</v>
      </c>
      <c r="G281">
        <v>53</v>
      </c>
      <c r="H281" t="s">
        <v>279</v>
      </c>
      <c r="I281">
        <v>10</v>
      </c>
      <c r="J281" t="s">
        <v>296</v>
      </c>
      <c r="K281">
        <v>67</v>
      </c>
      <c r="N281">
        <v>0</v>
      </c>
      <c r="P281" t="s">
        <v>300</v>
      </c>
      <c r="Q281" t="s">
        <v>302</v>
      </c>
      <c r="R281" t="s">
        <v>303</v>
      </c>
      <c r="S281" t="s">
        <v>310</v>
      </c>
      <c r="T281" s="8">
        <v>10041</v>
      </c>
      <c r="U281">
        <v>4.7</v>
      </c>
    </row>
    <row r="282" spans="1:21" x14ac:dyDescent="0.25">
      <c r="A282" t="s">
        <v>245</v>
      </c>
      <c r="B282">
        <v>2017</v>
      </c>
      <c r="C282" t="s">
        <v>299</v>
      </c>
      <c r="E282" t="s">
        <v>247</v>
      </c>
      <c r="F282" t="s">
        <v>248</v>
      </c>
      <c r="G282">
        <v>53</v>
      </c>
      <c r="H282" t="s">
        <v>279</v>
      </c>
      <c r="I282">
        <v>10</v>
      </c>
      <c r="J282" t="s">
        <v>297</v>
      </c>
      <c r="K282">
        <v>69</v>
      </c>
      <c r="N282">
        <v>0</v>
      </c>
      <c r="P282" t="s">
        <v>300</v>
      </c>
      <c r="Q282" t="s">
        <v>302</v>
      </c>
      <c r="R282" t="s">
        <v>303</v>
      </c>
      <c r="S282" t="s">
        <v>304</v>
      </c>
      <c r="T282">
        <v>94</v>
      </c>
      <c r="U282">
        <v>46.1</v>
      </c>
    </row>
    <row r="283" spans="1:21" x14ac:dyDescent="0.25">
      <c r="A283" t="s">
        <v>245</v>
      </c>
      <c r="B283">
        <v>2017</v>
      </c>
      <c r="C283" t="s">
        <v>299</v>
      </c>
      <c r="E283" t="s">
        <v>247</v>
      </c>
      <c r="F283" t="s">
        <v>248</v>
      </c>
      <c r="G283">
        <v>53</v>
      </c>
      <c r="H283" t="s">
        <v>279</v>
      </c>
      <c r="I283">
        <v>10</v>
      </c>
      <c r="J283" t="s">
        <v>297</v>
      </c>
      <c r="K283">
        <v>69</v>
      </c>
      <c r="N283">
        <v>0</v>
      </c>
      <c r="P283" t="s">
        <v>300</v>
      </c>
      <c r="Q283" t="s">
        <v>302</v>
      </c>
      <c r="R283" t="s">
        <v>303</v>
      </c>
      <c r="S283" t="s">
        <v>305</v>
      </c>
      <c r="T283">
        <v>153</v>
      </c>
      <c r="U283">
        <v>38</v>
      </c>
    </row>
    <row r="284" spans="1:21" x14ac:dyDescent="0.25">
      <c r="A284" t="s">
        <v>245</v>
      </c>
      <c r="B284">
        <v>2017</v>
      </c>
      <c r="C284" t="s">
        <v>299</v>
      </c>
      <c r="E284" t="s">
        <v>247</v>
      </c>
      <c r="F284" t="s">
        <v>248</v>
      </c>
      <c r="G284">
        <v>53</v>
      </c>
      <c r="H284" t="s">
        <v>279</v>
      </c>
      <c r="I284">
        <v>10</v>
      </c>
      <c r="J284" t="s">
        <v>297</v>
      </c>
      <c r="K284">
        <v>69</v>
      </c>
      <c r="N284">
        <v>0</v>
      </c>
      <c r="P284" t="s">
        <v>300</v>
      </c>
      <c r="Q284" t="s">
        <v>302</v>
      </c>
      <c r="R284" t="s">
        <v>303</v>
      </c>
      <c r="S284" t="s">
        <v>306</v>
      </c>
      <c r="T284">
        <v>683</v>
      </c>
      <c r="U284">
        <v>62.4</v>
      </c>
    </row>
    <row r="285" spans="1:21" x14ac:dyDescent="0.25">
      <c r="A285" t="s">
        <v>245</v>
      </c>
      <c r="B285">
        <v>2017</v>
      </c>
      <c r="C285" t="s">
        <v>299</v>
      </c>
      <c r="E285" t="s">
        <v>247</v>
      </c>
      <c r="F285" t="s">
        <v>248</v>
      </c>
      <c r="G285">
        <v>53</v>
      </c>
      <c r="H285" t="s">
        <v>279</v>
      </c>
      <c r="I285">
        <v>10</v>
      </c>
      <c r="J285" t="s">
        <v>297</v>
      </c>
      <c r="K285">
        <v>69</v>
      </c>
      <c r="N285">
        <v>0</v>
      </c>
      <c r="P285" t="s">
        <v>300</v>
      </c>
      <c r="Q285" t="s">
        <v>302</v>
      </c>
      <c r="R285" t="s">
        <v>303</v>
      </c>
      <c r="S285" t="s">
        <v>307</v>
      </c>
      <c r="T285">
        <v>510</v>
      </c>
      <c r="U285">
        <v>40.200000000000003</v>
      </c>
    </row>
    <row r="286" spans="1:21" x14ac:dyDescent="0.25">
      <c r="A286" t="s">
        <v>245</v>
      </c>
      <c r="B286">
        <v>2017</v>
      </c>
      <c r="C286" t="s">
        <v>299</v>
      </c>
      <c r="E286" t="s">
        <v>247</v>
      </c>
      <c r="F286" t="s">
        <v>248</v>
      </c>
      <c r="G286">
        <v>53</v>
      </c>
      <c r="H286" t="s">
        <v>279</v>
      </c>
      <c r="I286">
        <v>10</v>
      </c>
      <c r="J286" t="s">
        <v>297</v>
      </c>
      <c r="K286">
        <v>69</v>
      </c>
      <c r="N286">
        <v>0</v>
      </c>
      <c r="P286" t="s">
        <v>300</v>
      </c>
      <c r="Q286" t="s">
        <v>302</v>
      </c>
      <c r="R286" t="s">
        <v>303</v>
      </c>
      <c r="S286" t="s">
        <v>308</v>
      </c>
      <c r="T286">
        <v>634</v>
      </c>
      <c r="U286">
        <v>67.400000000000006</v>
      </c>
    </row>
    <row r="287" spans="1:21" x14ac:dyDescent="0.25">
      <c r="A287" t="s">
        <v>245</v>
      </c>
      <c r="B287">
        <v>2017</v>
      </c>
      <c r="C287" t="s">
        <v>299</v>
      </c>
      <c r="E287" t="s">
        <v>247</v>
      </c>
      <c r="F287" t="s">
        <v>248</v>
      </c>
      <c r="G287">
        <v>53</v>
      </c>
      <c r="H287" t="s">
        <v>279</v>
      </c>
      <c r="I287">
        <v>10</v>
      </c>
      <c r="J287" t="s">
        <v>297</v>
      </c>
      <c r="K287">
        <v>69</v>
      </c>
      <c r="N287">
        <v>0</v>
      </c>
      <c r="P287" t="s">
        <v>300</v>
      </c>
      <c r="Q287" t="s">
        <v>302</v>
      </c>
      <c r="R287" t="s">
        <v>303</v>
      </c>
      <c r="S287" t="s">
        <v>309</v>
      </c>
      <c r="T287">
        <v>347</v>
      </c>
      <c r="U287">
        <v>57.9</v>
      </c>
    </row>
    <row r="288" spans="1:21" x14ac:dyDescent="0.25">
      <c r="A288" t="s">
        <v>245</v>
      </c>
      <c r="B288">
        <v>2017</v>
      </c>
      <c r="C288" t="s">
        <v>299</v>
      </c>
      <c r="E288" t="s">
        <v>247</v>
      </c>
      <c r="F288" t="s">
        <v>248</v>
      </c>
      <c r="G288">
        <v>53</v>
      </c>
      <c r="H288" t="s">
        <v>279</v>
      </c>
      <c r="I288">
        <v>10</v>
      </c>
      <c r="J288" t="s">
        <v>298</v>
      </c>
      <c r="K288">
        <v>73</v>
      </c>
      <c r="N288">
        <v>0</v>
      </c>
      <c r="P288" t="s">
        <v>300</v>
      </c>
      <c r="Q288" t="s">
        <v>302</v>
      </c>
      <c r="R288" t="s">
        <v>303</v>
      </c>
      <c r="S288" t="s">
        <v>304</v>
      </c>
      <c r="T288" s="8">
        <v>1074</v>
      </c>
      <c r="U288">
        <v>46.1</v>
      </c>
    </row>
    <row r="289" spans="1:21" x14ac:dyDescent="0.25">
      <c r="A289" t="s">
        <v>245</v>
      </c>
      <c r="B289">
        <v>2017</v>
      </c>
      <c r="C289" t="s">
        <v>299</v>
      </c>
      <c r="E289" t="s">
        <v>247</v>
      </c>
      <c r="F289" t="s">
        <v>248</v>
      </c>
      <c r="G289">
        <v>53</v>
      </c>
      <c r="H289" t="s">
        <v>279</v>
      </c>
      <c r="I289">
        <v>10</v>
      </c>
      <c r="J289" t="s">
        <v>298</v>
      </c>
      <c r="K289">
        <v>73</v>
      </c>
      <c r="N289">
        <v>0</v>
      </c>
      <c r="P289" t="s">
        <v>300</v>
      </c>
      <c r="Q289" t="s">
        <v>302</v>
      </c>
      <c r="R289" t="s">
        <v>303</v>
      </c>
      <c r="S289" t="s">
        <v>305</v>
      </c>
      <c r="T289" s="8">
        <v>1044</v>
      </c>
      <c r="U289">
        <v>38</v>
      </c>
    </row>
    <row r="290" spans="1:21" x14ac:dyDescent="0.25">
      <c r="A290" t="s">
        <v>245</v>
      </c>
      <c r="B290">
        <v>2017</v>
      </c>
      <c r="C290" t="s">
        <v>299</v>
      </c>
      <c r="E290" t="s">
        <v>247</v>
      </c>
      <c r="F290" t="s">
        <v>248</v>
      </c>
      <c r="G290">
        <v>53</v>
      </c>
      <c r="H290" t="s">
        <v>279</v>
      </c>
      <c r="I290">
        <v>10</v>
      </c>
      <c r="J290" t="s">
        <v>298</v>
      </c>
      <c r="K290">
        <v>73</v>
      </c>
      <c r="N290">
        <v>0</v>
      </c>
      <c r="P290" t="s">
        <v>300</v>
      </c>
      <c r="Q290" t="s">
        <v>302</v>
      </c>
      <c r="R290" t="s">
        <v>303</v>
      </c>
      <c r="S290" t="s">
        <v>306</v>
      </c>
      <c r="T290" s="8">
        <v>2527</v>
      </c>
      <c r="U290">
        <v>62.4</v>
      </c>
    </row>
    <row r="291" spans="1:21" x14ac:dyDescent="0.25">
      <c r="A291" t="s">
        <v>245</v>
      </c>
      <c r="B291">
        <v>2017</v>
      </c>
      <c r="C291" t="s">
        <v>299</v>
      </c>
      <c r="E291" t="s">
        <v>247</v>
      </c>
      <c r="F291" t="s">
        <v>248</v>
      </c>
      <c r="G291">
        <v>53</v>
      </c>
      <c r="H291" t="s">
        <v>279</v>
      </c>
      <c r="I291">
        <v>10</v>
      </c>
      <c r="J291" t="s">
        <v>298</v>
      </c>
      <c r="K291">
        <v>73</v>
      </c>
      <c r="N291">
        <v>0</v>
      </c>
      <c r="P291" t="s">
        <v>300</v>
      </c>
      <c r="Q291" t="s">
        <v>302</v>
      </c>
      <c r="R291" t="s">
        <v>303</v>
      </c>
      <c r="S291" t="s">
        <v>307</v>
      </c>
      <c r="T291" s="8">
        <v>2242</v>
      </c>
      <c r="U291">
        <v>40.200000000000003</v>
      </c>
    </row>
    <row r="292" spans="1:21" x14ac:dyDescent="0.25">
      <c r="A292" t="s">
        <v>245</v>
      </c>
      <c r="B292">
        <v>2017</v>
      </c>
      <c r="C292" t="s">
        <v>299</v>
      </c>
      <c r="E292" t="s">
        <v>247</v>
      </c>
      <c r="F292" t="s">
        <v>248</v>
      </c>
      <c r="G292">
        <v>53</v>
      </c>
      <c r="H292" t="s">
        <v>279</v>
      </c>
      <c r="I292">
        <v>10</v>
      </c>
      <c r="J292" t="s">
        <v>298</v>
      </c>
      <c r="K292">
        <v>73</v>
      </c>
      <c r="N292">
        <v>0</v>
      </c>
      <c r="P292" t="s">
        <v>300</v>
      </c>
      <c r="Q292" t="s">
        <v>302</v>
      </c>
      <c r="R292" t="s">
        <v>303</v>
      </c>
      <c r="S292" t="s">
        <v>308</v>
      </c>
      <c r="T292" s="8">
        <v>11677</v>
      </c>
      <c r="U292">
        <v>67.400000000000006</v>
      </c>
    </row>
    <row r="293" spans="1:21" x14ac:dyDescent="0.25">
      <c r="A293" t="s">
        <v>245</v>
      </c>
      <c r="B293">
        <v>2017</v>
      </c>
      <c r="C293" t="s">
        <v>299</v>
      </c>
      <c r="E293" t="s">
        <v>247</v>
      </c>
      <c r="F293" t="s">
        <v>248</v>
      </c>
      <c r="G293">
        <v>53</v>
      </c>
      <c r="H293" t="s">
        <v>279</v>
      </c>
      <c r="I293">
        <v>10</v>
      </c>
      <c r="J293" t="s">
        <v>298</v>
      </c>
      <c r="K293">
        <v>73</v>
      </c>
      <c r="N293">
        <v>0</v>
      </c>
      <c r="P293" t="s">
        <v>300</v>
      </c>
      <c r="Q293" t="s">
        <v>302</v>
      </c>
      <c r="R293" t="s">
        <v>303</v>
      </c>
      <c r="S293" t="s">
        <v>309</v>
      </c>
      <c r="T293" s="8">
        <v>2398</v>
      </c>
      <c r="U293">
        <v>57.9</v>
      </c>
    </row>
    <row r="294" spans="1:21" x14ac:dyDescent="0.25">
      <c r="A294" t="s">
        <v>245</v>
      </c>
      <c r="B294">
        <v>2017</v>
      </c>
      <c r="C294" t="s">
        <v>299</v>
      </c>
      <c r="E294" t="s">
        <v>247</v>
      </c>
      <c r="F294" t="s">
        <v>248</v>
      </c>
      <c r="G294">
        <v>53</v>
      </c>
      <c r="H294" t="s">
        <v>279</v>
      </c>
      <c r="I294">
        <v>10</v>
      </c>
      <c r="J294" t="s">
        <v>298</v>
      </c>
      <c r="K294">
        <v>73</v>
      </c>
      <c r="N294">
        <v>0</v>
      </c>
      <c r="P294" t="s">
        <v>300</v>
      </c>
      <c r="Q294" t="s">
        <v>302</v>
      </c>
      <c r="R294" t="s">
        <v>303</v>
      </c>
      <c r="S294" t="s">
        <v>310</v>
      </c>
      <c r="T294" s="8">
        <v>62581</v>
      </c>
      <c r="U294">
        <v>4.7</v>
      </c>
    </row>
  </sheetData>
  <hyperlinks>
    <hyperlink ref="A44" r:id="rId1" display="https://quickstats.nass.usda.gov/results/B9BDA395-9BC6-3670-BD8A-8CB5273DF0E5" xr:uid="{BBF92CCB-487A-400C-93A6-918460EA8EA2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E9382-B223-4EFD-9CA1-6DF3F0C4D97F}">
  <dimension ref="A3:AG129"/>
  <sheetViews>
    <sheetView topLeftCell="D1" workbookViewId="0">
      <selection activeCell="K8" sqref="K8"/>
    </sheetView>
  </sheetViews>
  <sheetFormatPr defaultRowHeight="15" x14ac:dyDescent="0.25"/>
  <cols>
    <col min="2" max="2" width="21.5703125" bestFit="1" customWidth="1"/>
    <col min="3" max="3" width="17" bestFit="1" customWidth="1"/>
    <col min="4" max="4" width="20.5703125" bestFit="1" customWidth="1"/>
    <col min="5" max="14" width="18.85546875" bestFit="1" customWidth="1"/>
    <col min="15" max="15" width="20.85546875" bestFit="1" customWidth="1"/>
    <col min="16" max="16" width="18.85546875" bestFit="1" customWidth="1"/>
  </cols>
  <sheetData>
    <row r="3" spans="2:11" x14ac:dyDescent="0.25">
      <c r="B3" t="s">
        <v>229</v>
      </c>
      <c r="C3">
        <v>1990</v>
      </c>
      <c r="D3">
        <v>2000</v>
      </c>
      <c r="E3">
        <v>2010</v>
      </c>
      <c r="F3">
        <v>2015</v>
      </c>
      <c r="G3">
        <v>2016</v>
      </c>
      <c r="H3">
        <v>2017</v>
      </c>
      <c r="I3">
        <v>2018</v>
      </c>
      <c r="J3">
        <v>2019</v>
      </c>
      <c r="K3">
        <v>2020</v>
      </c>
    </row>
    <row r="4" spans="2:11" x14ac:dyDescent="0.25">
      <c r="B4" t="s">
        <v>488</v>
      </c>
      <c r="C4">
        <v>2.58</v>
      </c>
      <c r="D4">
        <v>2.16</v>
      </c>
      <c r="E4">
        <v>2.68</v>
      </c>
      <c r="F4">
        <v>1.51</v>
      </c>
      <c r="G4">
        <v>1.6</v>
      </c>
      <c r="H4">
        <v>1.61</v>
      </c>
      <c r="I4">
        <v>1.53</v>
      </c>
      <c r="J4" s="12">
        <f>J13*I4</f>
        <v>1.5477317789927265</v>
      </c>
      <c r="K4" s="12">
        <f>K13*J4</f>
        <v>1.5608134659741539</v>
      </c>
    </row>
    <row r="5" spans="2:11" x14ac:dyDescent="0.25">
      <c r="B5" t="s">
        <v>546</v>
      </c>
      <c r="G5" s="12">
        <f>G4-('Regional Summary'!C13/1000000)</f>
        <v>1.3613970000000002</v>
      </c>
      <c r="H5" s="12">
        <f>H4-('Regional Summary'!D13/1000000)</f>
        <v>1.375896</v>
      </c>
      <c r="I5" s="12">
        <f>I4-('Regional Summary'!E13/1000000)</f>
        <v>1.2973330000000001</v>
      </c>
      <c r="J5" s="12">
        <f>J4-('Regional Summary'!F13/1000000)</f>
        <v>1.3135377789927265</v>
      </c>
      <c r="K5" s="12">
        <f>K4-('Regional Summary'!G13/1000000)</f>
        <v>1.5608134659741539</v>
      </c>
    </row>
    <row r="6" spans="2:11" x14ac:dyDescent="0.25">
      <c r="B6" t="s">
        <v>412</v>
      </c>
      <c r="C6">
        <v>0.55000000000000004</v>
      </c>
      <c r="D6">
        <v>0.68</v>
      </c>
      <c r="E6">
        <v>0.77</v>
      </c>
      <c r="F6">
        <v>0.82</v>
      </c>
      <c r="G6">
        <v>0.83</v>
      </c>
      <c r="H6">
        <v>0.84</v>
      </c>
      <c r="I6">
        <v>0.86</v>
      </c>
      <c r="J6" s="45">
        <f>J13*I6</f>
        <v>0.86996688230963704</v>
      </c>
      <c r="K6" s="45">
        <f>K13*J6</f>
        <v>0.87731998741030859</v>
      </c>
    </row>
    <row r="8" spans="2:11" x14ac:dyDescent="0.25">
      <c r="B8" t="s">
        <v>381</v>
      </c>
    </row>
    <row r="9" spans="2:11" x14ac:dyDescent="0.25">
      <c r="B9" t="s">
        <v>488</v>
      </c>
      <c r="G9" s="18">
        <f>G5*$Q$68</f>
        <v>1.2845554427493746E-2</v>
      </c>
      <c r="H9" s="18">
        <f t="shared" ref="H9:K9" si="0">H5*$Q$68</f>
        <v>1.2982360732814112E-2</v>
      </c>
      <c r="I9" s="18">
        <f t="shared" si="0"/>
        <v>1.2241074177542438E-2</v>
      </c>
      <c r="J9" s="18">
        <f t="shared" si="0"/>
        <v>1.2393975477116754E-2</v>
      </c>
      <c r="K9" s="18">
        <f t="shared" si="0"/>
        <v>1.4727162119746224E-2</v>
      </c>
    </row>
    <row r="10" spans="2:11" x14ac:dyDescent="0.25">
      <c r="B10" t="s">
        <v>412</v>
      </c>
      <c r="E10" s="12">
        <f t="shared" ref="E10:K10" si="1">E6*E16</f>
        <v>7.0764691711254601E-2</v>
      </c>
      <c r="F10" s="12">
        <f t="shared" si="1"/>
        <v>7.3216763888483874E-2</v>
      </c>
      <c r="G10" s="12">
        <f t="shared" si="1"/>
        <v>7.3882674167711299E-2</v>
      </c>
      <c r="H10" s="12">
        <f t="shared" si="1"/>
        <v>7.4666405311505146E-2</v>
      </c>
      <c r="I10" s="12">
        <f t="shared" si="1"/>
        <v>7.6477320420529696E-2</v>
      </c>
      <c r="J10" s="12">
        <f t="shared" si="1"/>
        <v>7.7632016716814176E-2</v>
      </c>
      <c r="K10" s="12">
        <f t="shared" si="1"/>
        <v>7.8211764293238825E-2</v>
      </c>
    </row>
    <row r="13" spans="2:11" x14ac:dyDescent="0.25">
      <c r="B13" t="s">
        <v>544</v>
      </c>
      <c r="G13" s="42">
        <f>G14/F14</f>
        <v>1.0185110488808387</v>
      </c>
      <c r="H13" s="42">
        <f t="shared" ref="H13:K13" si="2">H14/G14</f>
        <v>1.0175329703816225</v>
      </c>
      <c r="I13" s="42">
        <f t="shared" si="2"/>
        <v>1.0133067652169487</v>
      </c>
      <c r="J13" s="42">
        <f t="shared" si="2"/>
        <v>1.0115893980344617</v>
      </c>
      <c r="K13" s="42">
        <f t="shared" si="2"/>
        <v>1.0084521666861044</v>
      </c>
    </row>
    <row r="14" spans="2:11" x14ac:dyDescent="0.25">
      <c r="B14" t="s">
        <v>383</v>
      </c>
      <c r="C14" s="7">
        <v>4901000</v>
      </c>
      <c r="D14" s="7">
        <v>5894143</v>
      </c>
      <c r="E14" s="7">
        <f>C26</f>
        <v>6724540</v>
      </c>
      <c r="F14" s="7">
        <f t="shared" ref="F14:K14" si="3">J26</f>
        <v>7167287</v>
      </c>
      <c r="G14" s="7">
        <f t="shared" si="3"/>
        <v>7299961</v>
      </c>
      <c r="H14" s="7">
        <f t="shared" si="3"/>
        <v>7427951</v>
      </c>
      <c r="I14" s="7">
        <f t="shared" si="3"/>
        <v>7526793</v>
      </c>
      <c r="J14" s="7">
        <f t="shared" si="3"/>
        <v>7614024</v>
      </c>
      <c r="K14" s="7">
        <f t="shared" si="3"/>
        <v>7678379</v>
      </c>
    </row>
    <row r="15" spans="2:11" x14ac:dyDescent="0.25">
      <c r="B15" t="s">
        <v>542</v>
      </c>
      <c r="C15" s="7"/>
      <c r="D15" s="7"/>
      <c r="E15" s="7">
        <f>C23</f>
        <v>618000</v>
      </c>
      <c r="F15" s="7">
        <f>J23</f>
        <v>639958</v>
      </c>
      <c r="G15" s="7">
        <f t="shared" ref="G15:K15" si="4">K23</f>
        <v>649808</v>
      </c>
      <c r="H15" s="7">
        <f t="shared" si="4"/>
        <v>660260</v>
      </c>
      <c r="I15" s="7">
        <f t="shared" si="4"/>
        <v>669336</v>
      </c>
      <c r="J15" s="7">
        <f t="shared" si="4"/>
        <v>679442</v>
      </c>
      <c r="K15" s="7">
        <f t="shared" si="4"/>
        <v>684516</v>
      </c>
    </row>
    <row r="16" spans="2:11" x14ac:dyDescent="0.25">
      <c r="B16" t="s">
        <v>543</v>
      </c>
      <c r="E16" s="21">
        <f>E15/E14</f>
        <v>9.1902197027603369E-2</v>
      </c>
      <c r="F16" s="21">
        <f t="shared" ref="F16:K16" si="5">F15/F14</f>
        <v>8.928873644937059E-2</v>
      </c>
      <c r="G16" s="21">
        <f t="shared" si="5"/>
        <v>8.9015270081579889E-2</v>
      </c>
      <c r="H16" s="21">
        <f t="shared" si="5"/>
        <v>8.8888577751791847E-2</v>
      </c>
      <c r="I16" s="21">
        <f t="shared" si="5"/>
        <v>8.8927116768057785E-2</v>
      </c>
      <c r="J16" s="21">
        <f t="shared" si="5"/>
        <v>8.9235599992855283E-2</v>
      </c>
      <c r="K16" s="21">
        <f t="shared" si="5"/>
        <v>8.9148503870413273E-2</v>
      </c>
    </row>
    <row r="22" spans="1:16" x14ac:dyDescent="0.25">
      <c r="C22" s="46" t="s">
        <v>490</v>
      </c>
      <c r="D22" s="46" t="s">
        <v>491</v>
      </c>
      <c r="E22" s="46" t="s">
        <v>492</v>
      </c>
      <c r="F22" s="46" t="s">
        <v>493</v>
      </c>
      <c r="G22" s="46" t="s">
        <v>494</v>
      </c>
      <c r="H22" s="46" t="s">
        <v>495</v>
      </c>
      <c r="I22" s="46" t="s">
        <v>496</v>
      </c>
      <c r="J22" s="46" t="s">
        <v>497</v>
      </c>
      <c r="K22" s="46" t="s">
        <v>498</v>
      </c>
      <c r="L22" s="46" t="s">
        <v>499</v>
      </c>
      <c r="M22" s="46" t="s">
        <v>500</v>
      </c>
      <c r="N22" s="46" t="s">
        <v>501</v>
      </c>
      <c r="O22" s="46" t="s">
        <v>502</v>
      </c>
      <c r="P22" s="46" t="s">
        <v>503</v>
      </c>
    </row>
    <row r="23" spans="1:16" x14ac:dyDescent="0.25">
      <c r="B23" t="s">
        <v>193</v>
      </c>
      <c r="C23">
        <f>SUMIF($A$27:$A$65,1,C$27:C$65)</f>
        <v>618000</v>
      </c>
      <c r="D23">
        <f t="shared" ref="D23:P23" si="6">SUMIF($A$27:$A$65,1,D$27:D$65)</f>
        <v>618008</v>
      </c>
      <c r="E23">
        <f t="shared" si="6"/>
        <v>619002</v>
      </c>
      <c r="F23">
        <f t="shared" si="6"/>
        <v>621068</v>
      </c>
      <c r="G23">
        <f t="shared" si="6"/>
        <v>624728</v>
      </c>
      <c r="H23">
        <f t="shared" si="6"/>
        <v>627811</v>
      </c>
      <c r="I23">
        <f t="shared" si="6"/>
        <v>632821</v>
      </c>
      <c r="J23">
        <f t="shared" si="6"/>
        <v>639958</v>
      </c>
      <c r="K23">
        <f t="shared" si="6"/>
        <v>649808</v>
      </c>
      <c r="L23">
        <f t="shared" si="6"/>
        <v>660260</v>
      </c>
      <c r="M23">
        <f t="shared" si="6"/>
        <v>669336</v>
      </c>
      <c r="N23">
        <f t="shared" si="6"/>
        <v>679442</v>
      </c>
      <c r="O23">
        <f t="shared" si="6"/>
        <v>684516</v>
      </c>
      <c r="P23">
        <f t="shared" si="6"/>
        <v>685781</v>
      </c>
    </row>
    <row r="24" spans="1:16" x14ac:dyDescent="0.25">
      <c r="A24" s="48" t="s">
        <v>545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x14ac:dyDescent="0.25">
      <c r="A25" t="s">
        <v>483</v>
      </c>
      <c r="B25" t="s">
        <v>489</v>
      </c>
      <c r="C25" s="46" t="s">
        <v>490</v>
      </c>
      <c r="D25" s="46" t="s">
        <v>491</v>
      </c>
      <c r="E25" s="46" t="s">
        <v>492</v>
      </c>
      <c r="F25" s="46" t="s">
        <v>493</v>
      </c>
      <c r="G25" s="46" t="s">
        <v>494</v>
      </c>
      <c r="H25" s="46" t="s">
        <v>495</v>
      </c>
      <c r="I25" s="46" t="s">
        <v>496</v>
      </c>
      <c r="J25" s="46" t="s">
        <v>497</v>
      </c>
      <c r="K25" s="46" t="s">
        <v>498</v>
      </c>
      <c r="L25" s="46" t="s">
        <v>499</v>
      </c>
      <c r="M25" s="46" t="s">
        <v>500</v>
      </c>
      <c r="N25" s="46" t="s">
        <v>501</v>
      </c>
      <c r="O25" s="46" t="s">
        <v>502</v>
      </c>
      <c r="P25" s="46" t="s">
        <v>503</v>
      </c>
    </row>
    <row r="26" spans="1:16" x14ac:dyDescent="0.25">
      <c r="B26" t="s">
        <v>23</v>
      </c>
      <c r="C26">
        <v>6724540</v>
      </c>
      <c r="D26">
        <v>6724540</v>
      </c>
      <c r="E26">
        <v>6743009</v>
      </c>
      <c r="F26">
        <v>6827479</v>
      </c>
      <c r="G26">
        <v>6898599</v>
      </c>
      <c r="H26">
        <v>6966252</v>
      </c>
      <c r="I26">
        <v>7057531</v>
      </c>
      <c r="J26">
        <v>7167287</v>
      </c>
      <c r="K26">
        <v>7299961</v>
      </c>
      <c r="L26">
        <v>7427951</v>
      </c>
      <c r="M26">
        <v>7526793</v>
      </c>
      <c r="N26">
        <v>7614024</v>
      </c>
      <c r="O26">
        <v>7678379</v>
      </c>
      <c r="P26">
        <v>7693612</v>
      </c>
    </row>
    <row r="27" spans="1:16" x14ac:dyDescent="0.25">
      <c r="A27">
        <v>1</v>
      </c>
      <c r="B27" t="s">
        <v>504</v>
      </c>
      <c r="C27">
        <v>18728</v>
      </c>
      <c r="D27">
        <v>18731</v>
      </c>
      <c r="E27">
        <v>18791</v>
      </c>
      <c r="F27">
        <v>18876</v>
      </c>
      <c r="G27">
        <v>18936</v>
      </c>
      <c r="H27">
        <v>19080</v>
      </c>
      <c r="I27">
        <v>19154</v>
      </c>
      <c r="J27">
        <v>19208</v>
      </c>
      <c r="K27">
        <v>19311</v>
      </c>
      <c r="L27">
        <v>19574</v>
      </c>
      <c r="M27">
        <v>19640</v>
      </c>
      <c r="N27">
        <v>19959</v>
      </c>
      <c r="O27">
        <v>20052</v>
      </c>
      <c r="P27">
        <v>20027</v>
      </c>
    </row>
    <row r="28" spans="1:16" x14ac:dyDescent="0.25">
      <c r="A28">
        <v>1</v>
      </c>
      <c r="B28" t="s">
        <v>505</v>
      </c>
      <c r="C28">
        <v>21623</v>
      </c>
      <c r="D28">
        <v>21623</v>
      </c>
      <c r="E28">
        <v>21725</v>
      </c>
      <c r="F28">
        <v>21984</v>
      </c>
      <c r="G28">
        <v>21935</v>
      </c>
      <c r="H28">
        <v>22167</v>
      </c>
      <c r="I28">
        <v>22235</v>
      </c>
      <c r="J28">
        <v>22167</v>
      </c>
      <c r="K28">
        <v>22362</v>
      </c>
      <c r="L28">
        <v>22612</v>
      </c>
      <c r="M28">
        <v>22699</v>
      </c>
      <c r="N28">
        <v>22687</v>
      </c>
      <c r="O28">
        <v>22812</v>
      </c>
      <c r="P28">
        <v>22820</v>
      </c>
    </row>
    <row r="29" spans="1:16" x14ac:dyDescent="0.25">
      <c r="B29" t="s">
        <v>506</v>
      </c>
      <c r="C29">
        <v>175177</v>
      </c>
      <c r="D29">
        <v>175168</v>
      </c>
      <c r="E29">
        <v>176467</v>
      </c>
      <c r="F29">
        <v>180449</v>
      </c>
      <c r="G29">
        <v>182400</v>
      </c>
      <c r="H29">
        <v>184362</v>
      </c>
      <c r="I29">
        <v>186535</v>
      </c>
      <c r="J29">
        <v>190282</v>
      </c>
      <c r="K29">
        <v>193573</v>
      </c>
      <c r="L29">
        <v>198229</v>
      </c>
      <c r="M29">
        <v>201174</v>
      </c>
      <c r="N29">
        <v>204173</v>
      </c>
      <c r="O29">
        <v>206007</v>
      </c>
      <c r="P29">
        <v>206426</v>
      </c>
    </row>
    <row r="30" spans="1:16" x14ac:dyDescent="0.25">
      <c r="B30" t="s">
        <v>507</v>
      </c>
      <c r="C30">
        <v>72453</v>
      </c>
      <c r="D30">
        <v>72460</v>
      </c>
      <c r="E30">
        <v>72747</v>
      </c>
      <c r="F30">
        <v>73213</v>
      </c>
      <c r="G30">
        <v>73471</v>
      </c>
      <c r="H30">
        <v>73723</v>
      </c>
      <c r="I30">
        <v>74114</v>
      </c>
      <c r="J30">
        <v>75030</v>
      </c>
      <c r="K30">
        <v>75809</v>
      </c>
      <c r="L30">
        <v>76216</v>
      </c>
      <c r="M30">
        <v>76612</v>
      </c>
      <c r="N30">
        <v>77053</v>
      </c>
      <c r="O30">
        <v>77498</v>
      </c>
      <c r="P30">
        <v>77574</v>
      </c>
    </row>
    <row r="31" spans="1:16" x14ac:dyDescent="0.25">
      <c r="B31" t="s">
        <v>508</v>
      </c>
      <c r="C31">
        <v>71404</v>
      </c>
      <c r="D31">
        <v>71396</v>
      </c>
      <c r="E31">
        <v>71505</v>
      </c>
      <c r="F31">
        <v>71778</v>
      </c>
      <c r="G31">
        <v>71791</v>
      </c>
      <c r="H31">
        <v>72091</v>
      </c>
      <c r="I31">
        <v>72518</v>
      </c>
      <c r="J31">
        <v>73261</v>
      </c>
      <c r="K31">
        <v>74351</v>
      </c>
      <c r="L31">
        <v>75741</v>
      </c>
      <c r="M31">
        <v>76792</v>
      </c>
      <c r="N31">
        <v>77457</v>
      </c>
      <c r="O31">
        <v>77979</v>
      </c>
      <c r="P31">
        <v>78067</v>
      </c>
    </row>
    <row r="32" spans="1:16" x14ac:dyDescent="0.25">
      <c r="B32" t="s">
        <v>509</v>
      </c>
      <c r="C32">
        <v>425363</v>
      </c>
      <c r="D32">
        <v>425360</v>
      </c>
      <c r="E32">
        <v>426733</v>
      </c>
      <c r="F32">
        <v>432388</v>
      </c>
      <c r="G32">
        <v>436532</v>
      </c>
      <c r="H32">
        <v>441591</v>
      </c>
      <c r="I32">
        <v>448505</v>
      </c>
      <c r="J32">
        <v>457320</v>
      </c>
      <c r="K32">
        <v>465911</v>
      </c>
      <c r="L32">
        <v>475238</v>
      </c>
      <c r="M32">
        <v>482467</v>
      </c>
      <c r="N32">
        <v>489271</v>
      </c>
      <c r="O32">
        <v>495223</v>
      </c>
      <c r="P32">
        <v>496865</v>
      </c>
    </row>
    <row r="33" spans="1:16" x14ac:dyDescent="0.25">
      <c r="B33" t="s">
        <v>510</v>
      </c>
      <c r="C33">
        <v>4078</v>
      </c>
      <c r="D33">
        <v>4078</v>
      </c>
      <c r="E33">
        <v>4094</v>
      </c>
      <c r="F33">
        <v>4005</v>
      </c>
      <c r="G33">
        <v>3977</v>
      </c>
      <c r="H33">
        <v>4002</v>
      </c>
      <c r="I33">
        <v>3984</v>
      </c>
      <c r="J33">
        <v>3961</v>
      </c>
      <c r="K33">
        <v>3983</v>
      </c>
      <c r="L33">
        <v>4010</v>
      </c>
      <c r="M33">
        <v>4055</v>
      </c>
      <c r="N33">
        <v>4023</v>
      </c>
      <c r="O33">
        <v>4045</v>
      </c>
      <c r="P33">
        <v>4048</v>
      </c>
    </row>
    <row r="34" spans="1:16" x14ac:dyDescent="0.25">
      <c r="B34" t="s">
        <v>511</v>
      </c>
      <c r="C34">
        <v>102410</v>
      </c>
      <c r="D34">
        <v>102408</v>
      </c>
      <c r="E34">
        <v>102358</v>
      </c>
      <c r="F34">
        <v>102313</v>
      </c>
      <c r="G34">
        <v>101669</v>
      </c>
      <c r="H34">
        <v>101497</v>
      </c>
      <c r="I34">
        <v>101811</v>
      </c>
      <c r="J34">
        <v>103031</v>
      </c>
      <c r="K34">
        <v>104760</v>
      </c>
      <c r="L34">
        <v>106800</v>
      </c>
      <c r="M34">
        <v>108673</v>
      </c>
      <c r="N34">
        <v>110389</v>
      </c>
      <c r="O34">
        <v>111187</v>
      </c>
      <c r="P34">
        <v>111371</v>
      </c>
    </row>
    <row r="35" spans="1:16" x14ac:dyDescent="0.25">
      <c r="B35" t="s">
        <v>512</v>
      </c>
      <c r="C35">
        <v>38431</v>
      </c>
      <c r="D35">
        <v>38427</v>
      </c>
      <c r="E35">
        <v>38513</v>
      </c>
      <c r="F35">
        <v>38660</v>
      </c>
      <c r="G35">
        <v>39192</v>
      </c>
      <c r="H35">
        <v>39379</v>
      </c>
      <c r="I35">
        <v>39757</v>
      </c>
      <c r="J35">
        <v>40521</v>
      </c>
      <c r="K35">
        <v>41312</v>
      </c>
      <c r="L35">
        <v>41961</v>
      </c>
      <c r="M35">
        <v>42518</v>
      </c>
      <c r="N35">
        <v>43251</v>
      </c>
      <c r="O35">
        <v>43538</v>
      </c>
      <c r="P35">
        <v>43560</v>
      </c>
    </row>
    <row r="36" spans="1:16" x14ac:dyDescent="0.25">
      <c r="A36">
        <v>1</v>
      </c>
      <c r="B36" t="s">
        <v>143</v>
      </c>
      <c r="C36">
        <v>7551</v>
      </c>
      <c r="D36">
        <v>7554</v>
      </c>
      <c r="E36">
        <v>7545</v>
      </c>
      <c r="F36">
        <v>7641</v>
      </c>
      <c r="G36">
        <v>7668</v>
      </c>
      <c r="H36">
        <v>7598</v>
      </c>
      <c r="I36">
        <v>7597</v>
      </c>
      <c r="J36">
        <v>7526</v>
      </c>
      <c r="K36">
        <v>7534</v>
      </c>
      <c r="L36">
        <v>7587</v>
      </c>
      <c r="M36">
        <v>7661</v>
      </c>
      <c r="N36">
        <v>7676</v>
      </c>
      <c r="O36">
        <v>7763</v>
      </c>
      <c r="P36">
        <v>7759</v>
      </c>
    </row>
    <row r="37" spans="1:16" x14ac:dyDescent="0.25">
      <c r="B37" t="s">
        <v>513</v>
      </c>
      <c r="C37">
        <v>78163</v>
      </c>
      <c r="D37">
        <v>78160</v>
      </c>
      <c r="E37">
        <v>79076</v>
      </c>
      <c r="F37">
        <v>83048</v>
      </c>
      <c r="G37">
        <v>85691</v>
      </c>
      <c r="H37">
        <v>86441</v>
      </c>
      <c r="I37">
        <v>87640</v>
      </c>
      <c r="J37">
        <v>88681</v>
      </c>
      <c r="K37">
        <v>90132</v>
      </c>
      <c r="L37">
        <v>91803</v>
      </c>
      <c r="M37">
        <v>93950</v>
      </c>
      <c r="N37">
        <v>95446</v>
      </c>
      <c r="O37">
        <v>96749</v>
      </c>
      <c r="P37">
        <v>97075</v>
      </c>
    </row>
    <row r="38" spans="1:16" x14ac:dyDescent="0.25">
      <c r="B38" t="s">
        <v>514</v>
      </c>
      <c r="C38">
        <v>2266</v>
      </c>
      <c r="D38">
        <v>2266</v>
      </c>
      <c r="E38">
        <v>2261</v>
      </c>
      <c r="F38">
        <v>2237</v>
      </c>
      <c r="G38">
        <v>2209</v>
      </c>
      <c r="H38">
        <v>2239</v>
      </c>
      <c r="I38">
        <v>2202</v>
      </c>
      <c r="J38">
        <v>2223</v>
      </c>
      <c r="K38">
        <v>2255</v>
      </c>
      <c r="L38">
        <v>2224</v>
      </c>
      <c r="M38">
        <v>2257</v>
      </c>
      <c r="N38">
        <v>2266</v>
      </c>
      <c r="O38">
        <v>2294</v>
      </c>
      <c r="P38">
        <v>2290</v>
      </c>
    </row>
    <row r="39" spans="1:16" x14ac:dyDescent="0.25">
      <c r="B39" t="s">
        <v>515</v>
      </c>
      <c r="C39">
        <v>89120</v>
      </c>
      <c r="D39">
        <v>89124</v>
      </c>
      <c r="E39">
        <v>89554</v>
      </c>
      <c r="F39">
        <v>90588</v>
      </c>
      <c r="G39">
        <v>91292</v>
      </c>
      <c r="H39">
        <v>91698</v>
      </c>
      <c r="I39">
        <v>92898</v>
      </c>
      <c r="J39">
        <v>93517</v>
      </c>
      <c r="K39">
        <v>94144</v>
      </c>
      <c r="L39">
        <v>95262</v>
      </c>
      <c r="M39">
        <v>96497</v>
      </c>
      <c r="N39">
        <v>97959</v>
      </c>
      <c r="O39">
        <v>99107</v>
      </c>
      <c r="P39">
        <v>99377</v>
      </c>
    </row>
    <row r="40" spans="1:16" x14ac:dyDescent="0.25">
      <c r="B40" t="s">
        <v>516</v>
      </c>
      <c r="C40">
        <v>72797</v>
      </c>
      <c r="D40">
        <v>72800</v>
      </c>
      <c r="E40">
        <v>72849</v>
      </c>
      <c r="F40">
        <v>72374</v>
      </c>
      <c r="G40">
        <v>71785</v>
      </c>
      <c r="H40">
        <v>71059</v>
      </c>
      <c r="I40">
        <v>70796</v>
      </c>
      <c r="J40">
        <v>71027</v>
      </c>
      <c r="K40">
        <v>71555</v>
      </c>
      <c r="L40">
        <v>72507</v>
      </c>
      <c r="M40">
        <v>73787</v>
      </c>
      <c r="N40">
        <v>75047</v>
      </c>
      <c r="O40">
        <v>75781</v>
      </c>
      <c r="P40">
        <v>75950</v>
      </c>
    </row>
    <row r="41" spans="1:16" x14ac:dyDescent="0.25">
      <c r="B41" t="s">
        <v>517</v>
      </c>
      <c r="C41">
        <v>78506</v>
      </c>
      <c r="D41">
        <v>78508</v>
      </c>
      <c r="E41">
        <v>78700</v>
      </c>
      <c r="F41">
        <v>78970</v>
      </c>
      <c r="G41">
        <v>79086</v>
      </c>
      <c r="H41">
        <v>78266</v>
      </c>
      <c r="I41">
        <v>78777</v>
      </c>
      <c r="J41">
        <v>80135</v>
      </c>
      <c r="K41">
        <v>81826</v>
      </c>
      <c r="L41">
        <v>83362</v>
      </c>
      <c r="M41">
        <v>84391</v>
      </c>
      <c r="N41">
        <v>85344</v>
      </c>
      <c r="O41">
        <v>85923</v>
      </c>
      <c r="P41">
        <v>86014</v>
      </c>
    </row>
    <row r="42" spans="1:16" x14ac:dyDescent="0.25">
      <c r="B42" t="s">
        <v>518</v>
      </c>
      <c r="C42">
        <v>29872</v>
      </c>
      <c r="D42">
        <v>29880</v>
      </c>
      <c r="E42">
        <v>29899</v>
      </c>
      <c r="F42">
        <v>29858</v>
      </c>
      <c r="G42">
        <v>29808</v>
      </c>
      <c r="H42">
        <v>30021</v>
      </c>
      <c r="I42">
        <v>30172</v>
      </c>
      <c r="J42">
        <v>30376</v>
      </c>
      <c r="K42">
        <v>30949</v>
      </c>
      <c r="L42">
        <v>31264</v>
      </c>
      <c r="M42">
        <v>31864</v>
      </c>
      <c r="N42">
        <v>32347</v>
      </c>
      <c r="O42">
        <v>32659</v>
      </c>
      <c r="P42">
        <v>32700</v>
      </c>
    </row>
    <row r="43" spans="1:16" x14ac:dyDescent="0.25">
      <c r="B43" t="s">
        <v>519</v>
      </c>
      <c r="C43">
        <v>1931249</v>
      </c>
      <c r="D43">
        <v>1931289</v>
      </c>
      <c r="E43">
        <v>1938431</v>
      </c>
      <c r="F43">
        <v>1974499</v>
      </c>
      <c r="G43">
        <v>2011708</v>
      </c>
      <c r="H43">
        <v>2047967</v>
      </c>
      <c r="I43">
        <v>2086174</v>
      </c>
      <c r="J43">
        <v>2127372</v>
      </c>
      <c r="K43">
        <v>2167863</v>
      </c>
      <c r="L43">
        <v>2205001</v>
      </c>
      <c r="M43">
        <v>2228488</v>
      </c>
      <c r="N43">
        <v>2249653</v>
      </c>
      <c r="O43">
        <v>2269880</v>
      </c>
      <c r="P43">
        <v>2274315</v>
      </c>
    </row>
    <row r="44" spans="1:16" x14ac:dyDescent="0.25">
      <c r="B44" t="s">
        <v>520</v>
      </c>
      <c r="C44">
        <v>251133</v>
      </c>
      <c r="D44">
        <v>251143</v>
      </c>
      <c r="E44">
        <v>251696</v>
      </c>
      <c r="F44">
        <v>254351</v>
      </c>
      <c r="G44">
        <v>254414</v>
      </c>
      <c r="H44">
        <v>252538</v>
      </c>
      <c r="I44">
        <v>253568</v>
      </c>
      <c r="J44">
        <v>259467</v>
      </c>
      <c r="K44">
        <v>263419</v>
      </c>
      <c r="L44">
        <v>266636</v>
      </c>
      <c r="M44">
        <v>269583</v>
      </c>
      <c r="N44">
        <v>272299</v>
      </c>
      <c r="O44">
        <v>272796</v>
      </c>
      <c r="P44">
        <v>272787</v>
      </c>
    </row>
    <row r="45" spans="1:16" x14ac:dyDescent="0.25">
      <c r="B45" t="s">
        <v>521</v>
      </c>
      <c r="C45">
        <v>40915</v>
      </c>
      <c r="D45">
        <v>40910</v>
      </c>
      <c r="E45">
        <v>40992</v>
      </c>
      <c r="F45">
        <v>41561</v>
      </c>
      <c r="G45">
        <v>41636</v>
      </c>
      <c r="H45">
        <v>41845</v>
      </c>
      <c r="I45">
        <v>42619</v>
      </c>
      <c r="J45">
        <v>43120</v>
      </c>
      <c r="K45">
        <v>44922</v>
      </c>
      <c r="L45">
        <v>46164</v>
      </c>
      <c r="M45">
        <v>47341</v>
      </c>
      <c r="N45">
        <v>47856</v>
      </c>
      <c r="O45">
        <v>48899</v>
      </c>
      <c r="P45">
        <v>49204</v>
      </c>
    </row>
    <row r="46" spans="1:16" x14ac:dyDescent="0.25">
      <c r="B46" t="s">
        <v>522</v>
      </c>
      <c r="C46">
        <v>20318</v>
      </c>
      <c r="D46">
        <v>20317</v>
      </c>
      <c r="E46">
        <v>20375</v>
      </c>
      <c r="F46">
        <v>20691</v>
      </c>
      <c r="G46">
        <v>20640</v>
      </c>
      <c r="H46">
        <v>20873</v>
      </c>
      <c r="I46">
        <v>20863</v>
      </c>
      <c r="J46">
        <v>21009</v>
      </c>
      <c r="K46">
        <v>21295</v>
      </c>
      <c r="L46">
        <v>21757</v>
      </c>
      <c r="M46">
        <v>22095</v>
      </c>
      <c r="N46">
        <v>22433</v>
      </c>
      <c r="O46">
        <v>22641</v>
      </c>
      <c r="P46">
        <v>22697</v>
      </c>
    </row>
    <row r="47" spans="1:16" x14ac:dyDescent="0.25">
      <c r="B47" t="s">
        <v>523</v>
      </c>
      <c r="C47">
        <v>75455</v>
      </c>
      <c r="D47">
        <v>75457</v>
      </c>
      <c r="E47">
        <v>75503</v>
      </c>
      <c r="F47">
        <v>75674</v>
      </c>
      <c r="G47">
        <v>75452</v>
      </c>
      <c r="H47">
        <v>74994</v>
      </c>
      <c r="I47">
        <v>74877</v>
      </c>
      <c r="J47">
        <v>75474</v>
      </c>
      <c r="K47">
        <v>76709</v>
      </c>
      <c r="L47">
        <v>78269</v>
      </c>
      <c r="M47">
        <v>79466</v>
      </c>
      <c r="N47">
        <v>80599</v>
      </c>
      <c r="O47">
        <v>81766</v>
      </c>
      <c r="P47">
        <v>82109</v>
      </c>
    </row>
    <row r="48" spans="1:16" x14ac:dyDescent="0.25">
      <c r="A48">
        <v>1</v>
      </c>
      <c r="B48" t="s">
        <v>524</v>
      </c>
      <c r="C48">
        <v>10570</v>
      </c>
      <c r="D48">
        <v>10570</v>
      </c>
      <c r="E48">
        <v>10572</v>
      </c>
      <c r="F48">
        <v>10527</v>
      </c>
      <c r="G48">
        <v>10430</v>
      </c>
      <c r="H48">
        <v>10295</v>
      </c>
      <c r="I48">
        <v>10224</v>
      </c>
      <c r="J48">
        <v>10287</v>
      </c>
      <c r="K48">
        <v>10339</v>
      </c>
      <c r="L48">
        <v>10586</v>
      </c>
      <c r="M48">
        <v>10708</v>
      </c>
      <c r="N48">
        <v>10938</v>
      </c>
      <c r="O48">
        <v>11064</v>
      </c>
      <c r="P48">
        <v>11090</v>
      </c>
    </row>
    <row r="49" spans="1:16" x14ac:dyDescent="0.25">
      <c r="B49" t="s">
        <v>525</v>
      </c>
      <c r="C49">
        <v>60699</v>
      </c>
      <c r="D49">
        <v>60689</v>
      </c>
      <c r="E49">
        <v>60733</v>
      </c>
      <c r="F49">
        <v>60882</v>
      </c>
      <c r="G49">
        <v>60689</v>
      </c>
      <c r="H49">
        <v>60480</v>
      </c>
      <c r="I49">
        <v>60613</v>
      </c>
      <c r="J49">
        <v>60999</v>
      </c>
      <c r="K49">
        <v>62166</v>
      </c>
      <c r="L49">
        <v>63769</v>
      </c>
      <c r="M49">
        <v>65533</v>
      </c>
      <c r="N49">
        <v>66939</v>
      </c>
      <c r="O49">
        <v>67929</v>
      </c>
      <c r="P49">
        <v>68224</v>
      </c>
    </row>
    <row r="50" spans="1:16" x14ac:dyDescent="0.25">
      <c r="B50" t="s">
        <v>526</v>
      </c>
      <c r="C50">
        <v>41120</v>
      </c>
      <c r="D50">
        <v>41117</v>
      </c>
      <c r="E50">
        <v>41224</v>
      </c>
      <c r="F50">
        <v>41325</v>
      </c>
      <c r="G50">
        <v>41176</v>
      </c>
      <c r="H50">
        <v>41044</v>
      </c>
      <c r="I50">
        <v>41225</v>
      </c>
      <c r="J50">
        <v>41345</v>
      </c>
      <c r="K50">
        <v>41516</v>
      </c>
      <c r="L50">
        <v>41802</v>
      </c>
      <c r="M50">
        <v>42058</v>
      </c>
      <c r="N50">
        <v>42403</v>
      </c>
      <c r="O50">
        <v>42601</v>
      </c>
      <c r="P50">
        <v>42620</v>
      </c>
    </row>
    <row r="51" spans="1:16" x14ac:dyDescent="0.25">
      <c r="B51" t="s">
        <v>527</v>
      </c>
      <c r="C51">
        <v>20920</v>
      </c>
      <c r="D51">
        <v>20919</v>
      </c>
      <c r="E51">
        <v>20879</v>
      </c>
      <c r="F51">
        <v>20888</v>
      </c>
      <c r="G51">
        <v>20591</v>
      </c>
      <c r="H51">
        <v>20460</v>
      </c>
      <c r="I51">
        <v>20583</v>
      </c>
      <c r="J51">
        <v>20890</v>
      </c>
      <c r="K51">
        <v>21298</v>
      </c>
      <c r="L51">
        <v>21756</v>
      </c>
      <c r="M51">
        <v>22052</v>
      </c>
      <c r="N51">
        <v>22517</v>
      </c>
      <c r="O51">
        <v>22873</v>
      </c>
      <c r="P51">
        <v>22984</v>
      </c>
    </row>
    <row r="52" spans="1:16" x14ac:dyDescent="0.25">
      <c r="B52" t="s">
        <v>528</v>
      </c>
      <c r="C52">
        <v>13001</v>
      </c>
      <c r="D52">
        <v>13001</v>
      </c>
      <c r="E52">
        <v>12950</v>
      </c>
      <c r="F52">
        <v>12956</v>
      </c>
      <c r="G52">
        <v>13007</v>
      </c>
      <c r="H52">
        <v>12890</v>
      </c>
      <c r="I52">
        <v>12926</v>
      </c>
      <c r="J52">
        <v>13095</v>
      </c>
      <c r="K52">
        <v>13128</v>
      </c>
      <c r="L52">
        <v>13360</v>
      </c>
      <c r="M52">
        <v>13583</v>
      </c>
      <c r="N52">
        <v>13726</v>
      </c>
      <c r="O52">
        <v>14039</v>
      </c>
      <c r="P52">
        <v>14144</v>
      </c>
    </row>
    <row r="53" spans="1:16" x14ac:dyDescent="0.25">
      <c r="B53" t="s">
        <v>529</v>
      </c>
      <c r="C53">
        <v>795225</v>
      </c>
      <c r="D53">
        <v>795220</v>
      </c>
      <c r="E53">
        <v>795402</v>
      </c>
      <c r="F53">
        <v>807728</v>
      </c>
      <c r="G53">
        <v>815772</v>
      </c>
      <c r="H53">
        <v>821307</v>
      </c>
      <c r="I53">
        <v>833106</v>
      </c>
      <c r="J53">
        <v>844317</v>
      </c>
      <c r="K53">
        <v>864004</v>
      </c>
      <c r="L53">
        <v>880745</v>
      </c>
      <c r="M53">
        <v>894951</v>
      </c>
      <c r="N53">
        <v>905719</v>
      </c>
      <c r="O53">
        <v>912328</v>
      </c>
      <c r="P53">
        <v>913890</v>
      </c>
    </row>
    <row r="54" spans="1:16" x14ac:dyDescent="0.25">
      <c r="B54" t="s">
        <v>530</v>
      </c>
      <c r="C54">
        <v>15769</v>
      </c>
      <c r="D54">
        <v>15768</v>
      </c>
      <c r="E54">
        <v>15783</v>
      </c>
      <c r="F54">
        <v>15807</v>
      </c>
      <c r="G54">
        <v>15806</v>
      </c>
      <c r="H54">
        <v>15867</v>
      </c>
      <c r="I54">
        <v>15970</v>
      </c>
      <c r="J54">
        <v>16155</v>
      </c>
      <c r="K54">
        <v>16256</v>
      </c>
      <c r="L54">
        <v>16674</v>
      </c>
      <c r="M54">
        <v>16991</v>
      </c>
      <c r="N54">
        <v>17352</v>
      </c>
      <c r="O54">
        <v>17457</v>
      </c>
      <c r="P54">
        <v>17492</v>
      </c>
    </row>
    <row r="55" spans="1:16" x14ac:dyDescent="0.25">
      <c r="B55" t="s">
        <v>531</v>
      </c>
      <c r="C55">
        <v>116901</v>
      </c>
      <c r="D55">
        <v>116892</v>
      </c>
      <c r="E55">
        <v>116939</v>
      </c>
      <c r="F55">
        <v>117578</v>
      </c>
      <c r="G55">
        <v>117716</v>
      </c>
      <c r="H55">
        <v>118270</v>
      </c>
      <c r="I55">
        <v>119990</v>
      </c>
      <c r="J55">
        <v>121589</v>
      </c>
      <c r="K55">
        <v>123661</v>
      </c>
      <c r="L55">
        <v>125852</v>
      </c>
      <c r="M55">
        <v>127728</v>
      </c>
      <c r="N55">
        <v>129181</v>
      </c>
      <c r="O55">
        <v>130439</v>
      </c>
      <c r="P55">
        <v>130789</v>
      </c>
    </row>
    <row r="56" spans="1:16" x14ac:dyDescent="0.25">
      <c r="B56" t="s">
        <v>532</v>
      </c>
      <c r="C56">
        <v>11066</v>
      </c>
      <c r="D56">
        <v>11070</v>
      </c>
      <c r="E56">
        <v>11115</v>
      </c>
      <c r="F56">
        <v>11156</v>
      </c>
      <c r="G56">
        <v>11205</v>
      </c>
      <c r="H56">
        <v>11316</v>
      </c>
      <c r="I56">
        <v>11387</v>
      </c>
      <c r="J56">
        <v>11386</v>
      </c>
      <c r="K56">
        <v>11590</v>
      </c>
      <c r="L56">
        <v>11815</v>
      </c>
      <c r="M56">
        <v>11920</v>
      </c>
      <c r="N56">
        <v>12096</v>
      </c>
      <c r="O56">
        <v>12095</v>
      </c>
      <c r="P56">
        <v>12107</v>
      </c>
    </row>
    <row r="57" spans="1:16" x14ac:dyDescent="0.25">
      <c r="B57" t="s">
        <v>533</v>
      </c>
      <c r="C57">
        <v>713335</v>
      </c>
      <c r="D57">
        <v>713299</v>
      </c>
      <c r="E57">
        <v>715522</v>
      </c>
      <c r="F57">
        <v>722149</v>
      </c>
      <c r="G57">
        <v>732239</v>
      </c>
      <c r="H57">
        <v>744322</v>
      </c>
      <c r="I57">
        <v>757485</v>
      </c>
      <c r="J57">
        <v>770022</v>
      </c>
      <c r="K57">
        <v>787886</v>
      </c>
      <c r="L57">
        <v>803061</v>
      </c>
      <c r="M57">
        <v>814107</v>
      </c>
      <c r="N57">
        <v>822413</v>
      </c>
      <c r="O57">
        <v>828858</v>
      </c>
      <c r="P57">
        <v>830393</v>
      </c>
    </row>
    <row r="58" spans="1:16" x14ac:dyDescent="0.25">
      <c r="A58">
        <v>1</v>
      </c>
      <c r="B58" t="s">
        <v>534</v>
      </c>
      <c r="C58">
        <v>471221</v>
      </c>
      <c r="D58">
        <v>471220</v>
      </c>
      <c r="E58">
        <v>472102</v>
      </c>
      <c r="F58">
        <v>473516</v>
      </c>
      <c r="G58">
        <v>475605</v>
      </c>
      <c r="H58">
        <v>478553</v>
      </c>
      <c r="I58">
        <v>483148</v>
      </c>
      <c r="J58">
        <v>488970</v>
      </c>
      <c r="K58">
        <v>497163</v>
      </c>
      <c r="L58">
        <v>505708</v>
      </c>
      <c r="M58">
        <v>513502</v>
      </c>
      <c r="N58">
        <v>522231</v>
      </c>
      <c r="O58">
        <v>526920</v>
      </c>
      <c r="P58">
        <v>528225</v>
      </c>
    </row>
    <row r="59" spans="1:16" x14ac:dyDescent="0.25">
      <c r="A59">
        <v>1</v>
      </c>
      <c r="B59" t="s">
        <v>535</v>
      </c>
      <c r="C59">
        <v>43531</v>
      </c>
      <c r="D59">
        <v>43532</v>
      </c>
      <c r="E59">
        <v>43472</v>
      </c>
      <c r="F59">
        <v>43457</v>
      </c>
      <c r="G59">
        <v>43494</v>
      </c>
      <c r="H59">
        <v>43287</v>
      </c>
      <c r="I59">
        <v>43498</v>
      </c>
      <c r="J59">
        <v>43576</v>
      </c>
      <c r="K59">
        <v>44187</v>
      </c>
      <c r="L59">
        <v>44679</v>
      </c>
      <c r="M59">
        <v>45305</v>
      </c>
      <c r="N59">
        <v>45815</v>
      </c>
      <c r="O59">
        <v>46241</v>
      </c>
      <c r="P59">
        <v>46360</v>
      </c>
    </row>
    <row r="60" spans="1:16" x14ac:dyDescent="0.25">
      <c r="B60" t="s">
        <v>536</v>
      </c>
      <c r="C60">
        <v>252264</v>
      </c>
      <c r="D60">
        <v>252260</v>
      </c>
      <c r="E60">
        <v>253011</v>
      </c>
      <c r="F60">
        <v>256439</v>
      </c>
      <c r="G60">
        <v>258613</v>
      </c>
      <c r="H60">
        <v>261976</v>
      </c>
      <c r="I60">
        <v>265071</v>
      </c>
      <c r="J60">
        <v>268175</v>
      </c>
      <c r="K60">
        <v>273827</v>
      </c>
      <c r="L60">
        <v>280255</v>
      </c>
      <c r="M60">
        <v>285672</v>
      </c>
      <c r="N60">
        <v>289661</v>
      </c>
      <c r="O60">
        <v>293104</v>
      </c>
      <c r="P60">
        <v>294074</v>
      </c>
    </row>
    <row r="61" spans="1:16" x14ac:dyDescent="0.25">
      <c r="B61" t="s">
        <v>537</v>
      </c>
      <c r="C61">
        <v>3978</v>
      </c>
      <c r="D61">
        <v>3979</v>
      </c>
      <c r="E61">
        <v>3983</v>
      </c>
      <c r="F61">
        <v>3992</v>
      </c>
      <c r="G61">
        <v>3996</v>
      </c>
      <c r="H61">
        <v>4002</v>
      </c>
      <c r="I61">
        <v>4008</v>
      </c>
      <c r="J61">
        <v>3989</v>
      </c>
      <c r="K61">
        <v>4123</v>
      </c>
      <c r="L61">
        <v>4207</v>
      </c>
      <c r="M61">
        <v>4343</v>
      </c>
      <c r="N61">
        <v>4420</v>
      </c>
      <c r="O61">
        <v>4483</v>
      </c>
      <c r="P61">
        <v>4498</v>
      </c>
    </row>
    <row r="62" spans="1:16" x14ac:dyDescent="0.25">
      <c r="B62" t="s">
        <v>538</v>
      </c>
      <c r="C62">
        <v>58781</v>
      </c>
      <c r="D62">
        <v>58781</v>
      </c>
      <c r="E62">
        <v>58915</v>
      </c>
      <c r="F62">
        <v>59452</v>
      </c>
      <c r="G62">
        <v>59342</v>
      </c>
      <c r="H62">
        <v>59387</v>
      </c>
      <c r="I62">
        <v>59548</v>
      </c>
      <c r="J62">
        <v>59970</v>
      </c>
      <c r="K62">
        <v>60112</v>
      </c>
      <c r="L62">
        <v>60683</v>
      </c>
      <c r="M62">
        <v>60778</v>
      </c>
      <c r="N62">
        <v>61062</v>
      </c>
      <c r="O62">
        <v>61259</v>
      </c>
      <c r="P62">
        <v>61292</v>
      </c>
    </row>
    <row r="63" spans="1:16" x14ac:dyDescent="0.25">
      <c r="B63" t="s">
        <v>539</v>
      </c>
      <c r="C63">
        <v>201140</v>
      </c>
      <c r="D63">
        <v>201146</v>
      </c>
      <c r="E63">
        <v>201549</v>
      </c>
      <c r="F63">
        <v>203503</v>
      </c>
      <c r="G63">
        <v>204902</v>
      </c>
      <c r="H63">
        <v>206139</v>
      </c>
      <c r="I63">
        <v>208240</v>
      </c>
      <c r="J63">
        <v>211942</v>
      </c>
      <c r="K63">
        <v>216486</v>
      </c>
      <c r="L63">
        <v>221417</v>
      </c>
      <c r="M63">
        <v>225098</v>
      </c>
      <c r="N63">
        <v>228675</v>
      </c>
      <c r="O63">
        <v>230501</v>
      </c>
      <c r="P63">
        <v>231016</v>
      </c>
    </row>
    <row r="64" spans="1:16" x14ac:dyDescent="0.25">
      <c r="A64">
        <v>1</v>
      </c>
      <c r="B64" t="s">
        <v>540</v>
      </c>
      <c r="C64">
        <v>44776</v>
      </c>
      <c r="D64">
        <v>44778</v>
      </c>
      <c r="E64">
        <v>44795</v>
      </c>
      <c r="F64">
        <v>45067</v>
      </c>
      <c r="G64">
        <v>46660</v>
      </c>
      <c r="H64">
        <v>46831</v>
      </c>
      <c r="I64">
        <v>46965</v>
      </c>
      <c r="J64">
        <v>48224</v>
      </c>
      <c r="K64">
        <v>48912</v>
      </c>
      <c r="L64">
        <v>49514</v>
      </c>
      <c r="M64">
        <v>49821</v>
      </c>
      <c r="N64">
        <v>50136</v>
      </c>
      <c r="O64">
        <v>49664</v>
      </c>
      <c r="P64">
        <v>49500</v>
      </c>
    </row>
    <row r="65" spans="1:33" x14ac:dyDescent="0.25">
      <c r="B65" t="s">
        <v>541</v>
      </c>
      <c r="C65">
        <v>243231</v>
      </c>
      <c r="D65">
        <v>243240</v>
      </c>
      <c r="E65">
        <v>244249</v>
      </c>
      <c r="F65">
        <v>245899</v>
      </c>
      <c r="G65">
        <v>246064</v>
      </c>
      <c r="H65">
        <v>246395</v>
      </c>
      <c r="I65">
        <v>246748</v>
      </c>
      <c r="J65">
        <v>247648</v>
      </c>
      <c r="K65">
        <v>249332</v>
      </c>
      <c r="L65">
        <v>249851</v>
      </c>
      <c r="M65">
        <v>250633</v>
      </c>
      <c r="N65">
        <v>251552</v>
      </c>
      <c r="O65">
        <v>251925</v>
      </c>
      <c r="P65">
        <v>251879</v>
      </c>
    </row>
    <row r="67" spans="1:33" x14ac:dyDescent="0.25">
      <c r="O67" t="s">
        <v>674</v>
      </c>
      <c r="P67" s="8">
        <f>SUM(P71:P72,P102,P122,P128,)</f>
        <v>4279056</v>
      </c>
    </row>
    <row r="68" spans="1:33" x14ac:dyDescent="0.25">
      <c r="O68" t="s">
        <v>673</v>
      </c>
      <c r="P68" s="8">
        <f>SUM(P71:P129)</f>
        <v>453502730</v>
      </c>
      <c r="Q68">
        <f>P67/P68</f>
        <v>9.4355683371520165E-3</v>
      </c>
    </row>
    <row r="69" spans="1:33" x14ac:dyDescent="0.25">
      <c r="A69" s="48" t="s">
        <v>672</v>
      </c>
    </row>
    <row r="70" spans="1:33" ht="120" x14ac:dyDescent="0.25">
      <c r="A70" s="49" t="s">
        <v>547</v>
      </c>
      <c r="B70" s="49" t="s">
        <v>548</v>
      </c>
      <c r="C70" s="50" t="s">
        <v>549</v>
      </c>
      <c r="D70" s="49" t="s">
        <v>229</v>
      </c>
      <c r="E70" s="50" t="s">
        <v>550</v>
      </c>
      <c r="F70" s="50" t="s">
        <v>35</v>
      </c>
      <c r="G70" s="50" t="s">
        <v>233</v>
      </c>
      <c r="H70" s="49" t="s">
        <v>235</v>
      </c>
      <c r="I70" s="49" t="s">
        <v>551</v>
      </c>
      <c r="J70" s="49" t="s">
        <v>552</v>
      </c>
      <c r="K70" s="49" t="s">
        <v>553</v>
      </c>
      <c r="L70" s="50" t="s">
        <v>554</v>
      </c>
      <c r="M70" s="49" t="s">
        <v>555</v>
      </c>
      <c r="N70" s="49" t="s">
        <v>556</v>
      </c>
      <c r="O70" s="49" t="s">
        <v>557</v>
      </c>
      <c r="P70" s="51" t="s">
        <v>558</v>
      </c>
      <c r="Q70" s="51" t="s">
        <v>559</v>
      </c>
      <c r="R70" s="51" t="s">
        <v>560</v>
      </c>
      <c r="S70" s="51" t="s">
        <v>561</v>
      </c>
      <c r="T70" s="51" t="s">
        <v>562</v>
      </c>
      <c r="U70" s="49" t="s">
        <v>563</v>
      </c>
      <c r="V70" s="50" t="s">
        <v>564</v>
      </c>
      <c r="W70" s="50" t="s">
        <v>565</v>
      </c>
      <c r="X70" s="52" t="s">
        <v>566</v>
      </c>
      <c r="Y70" s="52" t="s">
        <v>567</v>
      </c>
      <c r="Z70" s="50" t="s">
        <v>568</v>
      </c>
      <c r="AA70" s="50" t="s">
        <v>569</v>
      </c>
      <c r="AB70" s="50" t="s">
        <v>570</v>
      </c>
      <c r="AC70" s="49" t="s">
        <v>571</v>
      </c>
      <c r="AD70" s="49" t="s">
        <v>572</v>
      </c>
      <c r="AE70" s="49" t="s">
        <v>573</v>
      </c>
      <c r="AF70" s="53" t="s">
        <v>574</v>
      </c>
      <c r="AG70" s="53" t="s">
        <v>575</v>
      </c>
    </row>
    <row r="71" spans="1:33" ht="24.75" x14ac:dyDescent="0.25">
      <c r="A71" s="59"/>
      <c r="B71" s="60">
        <v>1632</v>
      </c>
      <c r="C71" s="60" t="s">
        <v>675</v>
      </c>
      <c r="D71" s="60" t="s">
        <v>37</v>
      </c>
      <c r="E71" s="60"/>
      <c r="F71" s="60" t="s">
        <v>676</v>
      </c>
      <c r="G71" s="60" t="s">
        <v>425</v>
      </c>
      <c r="H71" s="59" t="s">
        <v>677</v>
      </c>
      <c r="I71" s="60">
        <v>46.987400000000001</v>
      </c>
      <c r="J71" s="60">
        <v>-123.79989999999999</v>
      </c>
      <c r="K71" s="60" t="s">
        <v>630</v>
      </c>
      <c r="L71" s="60"/>
      <c r="M71" s="60">
        <v>1968</v>
      </c>
      <c r="N71" s="60">
        <v>1993</v>
      </c>
      <c r="O71" s="60" t="s">
        <v>678</v>
      </c>
      <c r="P71" s="61">
        <v>430714</v>
      </c>
      <c r="Q71" s="60"/>
      <c r="R71" s="60" t="s">
        <v>596</v>
      </c>
      <c r="S71" s="60"/>
      <c r="T71" s="60"/>
      <c r="U71" s="60" t="s">
        <v>679</v>
      </c>
      <c r="V71" s="60" t="s">
        <v>680</v>
      </c>
      <c r="W71" s="60"/>
      <c r="X71" s="62"/>
      <c r="Y71" s="62"/>
      <c r="Z71" s="60" t="s">
        <v>585</v>
      </c>
      <c r="AA71" s="60" t="s">
        <v>585</v>
      </c>
      <c r="AB71" s="60"/>
      <c r="AC71" s="60"/>
      <c r="AD71" s="60"/>
      <c r="AE71" s="60"/>
      <c r="AF71" s="63"/>
      <c r="AG71" s="63"/>
    </row>
    <row r="72" spans="1:33" ht="24.75" x14ac:dyDescent="0.25">
      <c r="A72" s="54"/>
      <c r="B72" s="55">
        <v>1604</v>
      </c>
      <c r="C72" s="55" t="s">
        <v>576</v>
      </c>
      <c r="D72" s="55" t="s">
        <v>37</v>
      </c>
      <c r="E72" s="55"/>
      <c r="F72" s="55" t="s">
        <v>577</v>
      </c>
      <c r="G72" s="55" t="s">
        <v>332</v>
      </c>
      <c r="H72" s="54" t="s">
        <v>578</v>
      </c>
      <c r="I72" s="55">
        <v>46.385509999999996</v>
      </c>
      <c r="J72" s="55">
        <v>-117.1097</v>
      </c>
      <c r="K72" s="55" t="s">
        <v>579</v>
      </c>
      <c r="L72" s="55" t="s">
        <v>580</v>
      </c>
      <c r="M72" s="55">
        <v>1975</v>
      </c>
      <c r="N72" s="55"/>
      <c r="O72" s="55" t="s">
        <v>581</v>
      </c>
      <c r="P72" s="56">
        <v>848342</v>
      </c>
      <c r="Q72" s="55"/>
      <c r="R72" s="55" t="s">
        <v>582</v>
      </c>
      <c r="S72" s="55"/>
      <c r="T72" s="55"/>
      <c r="U72" s="55" t="s">
        <v>583</v>
      </c>
      <c r="V72" s="55" t="s">
        <v>584</v>
      </c>
      <c r="W72" s="55"/>
      <c r="X72" s="57"/>
      <c r="Y72" s="57"/>
      <c r="Z72" s="55" t="s">
        <v>585</v>
      </c>
      <c r="AA72" s="55" t="s">
        <v>585</v>
      </c>
      <c r="AB72" s="55"/>
      <c r="AC72" s="55"/>
      <c r="AD72" s="55"/>
      <c r="AE72" s="55"/>
      <c r="AF72" s="58"/>
      <c r="AG72" s="58"/>
    </row>
    <row r="73" spans="1:33" ht="24.75" x14ac:dyDescent="0.25">
      <c r="A73" s="54"/>
      <c r="B73" s="55">
        <v>1605</v>
      </c>
      <c r="C73" s="55" t="s">
        <v>586</v>
      </c>
      <c r="D73" s="55" t="s">
        <v>37</v>
      </c>
      <c r="E73" s="55"/>
      <c r="F73" s="55" t="s">
        <v>587</v>
      </c>
      <c r="G73" s="55" t="s">
        <v>331</v>
      </c>
      <c r="H73" s="54" t="s">
        <v>588</v>
      </c>
      <c r="I73" s="55">
        <v>47.134599999999999</v>
      </c>
      <c r="J73" s="55">
        <v>-118.3969</v>
      </c>
      <c r="K73" s="55" t="s">
        <v>579</v>
      </c>
      <c r="L73" s="55"/>
      <c r="M73" s="55">
        <v>1978</v>
      </c>
      <c r="N73" s="55"/>
      <c r="O73" s="55" t="s">
        <v>581</v>
      </c>
      <c r="P73" s="56">
        <v>220609</v>
      </c>
      <c r="Q73" s="55"/>
      <c r="R73" s="55" t="s">
        <v>582</v>
      </c>
      <c r="S73" s="55"/>
      <c r="T73" s="55"/>
      <c r="U73" s="55" t="s">
        <v>589</v>
      </c>
      <c r="V73" s="55" t="s">
        <v>584</v>
      </c>
      <c r="W73" s="55"/>
      <c r="X73" s="57"/>
      <c r="Y73" s="57"/>
      <c r="Z73" s="55" t="s">
        <v>585</v>
      </c>
      <c r="AA73" s="55" t="s">
        <v>585</v>
      </c>
      <c r="AB73" s="55"/>
      <c r="AC73" s="55"/>
      <c r="AD73" s="55"/>
      <c r="AE73" s="55"/>
      <c r="AF73" s="58"/>
      <c r="AG73" s="58"/>
    </row>
    <row r="74" spans="1:33" ht="24.75" x14ac:dyDescent="0.25">
      <c r="A74" s="54"/>
      <c r="B74" s="55">
        <v>1643</v>
      </c>
      <c r="C74" s="55" t="s">
        <v>681</v>
      </c>
      <c r="D74" s="55" t="s">
        <v>37</v>
      </c>
      <c r="E74" s="55"/>
      <c r="F74" s="55"/>
      <c r="G74" s="55" t="s">
        <v>342</v>
      </c>
      <c r="H74" s="54"/>
      <c r="I74" s="55"/>
      <c r="J74" s="55"/>
      <c r="K74" s="55" t="s">
        <v>585</v>
      </c>
      <c r="L74" s="55"/>
      <c r="M74" s="55"/>
      <c r="N74" s="55">
        <v>1989</v>
      </c>
      <c r="O74" s="55" t="s">
        <v>678</v>
      </c>
      <c r="P74" s="56"/>
      <c r="Q74" s="55"/>
      <c r="R74" s="55" t="s">
        <v>582</v>
      </c>
      <c r="S74" s="55"/>
      <c r="T74" s="55"/>
      <c r="U74" s="55" t="s">
        <v>682</v>
      </c>
      <c r="V74" s="55" t="s">
        <v>680</v>
      </c>
      <c r="W74" s="55"/>
      <c r="X74" s="57"/>
      <c r="Y74" s="57"/>
      <c r="Z74" s="55" t="s">
        <v>585</v>
      </c>
      <c r="AA74" s="55" t="s">
        <v>585</v>
      </c>
      <c r="AB74" s="55"/>
      <c r="AC74" s="55"/>
      <c r="AD74" s="55"/>
      <c r="AE74" s="55"/>
      <c r="AF74" s="58"/>
      <c r="AG74" s="58"/>
    </row>
    <row r="75" spans="1:33" ht="36.75" x14ac:dyDescent="0.25">
      <c r="A75" s="54" t="s">
        <v>683</v>
      </c>
      <c r="B75" s="55">
        <v>1633</v>
      </c>
      <c r="C75" s="55" t="s">
        <v>684</v>
      </c>
      <c r="D75" s="55" t="s">
        <v>37</v>
      </c>
      <c r="E75" s="55" t="s">
        <v>685</v>
      </c>
      <c r="F75" s="55" t="s">
        <v>146</v>
      </c>
      <c r="G75" s="55" t="s">
        <v>146</v>
      </c>
      <c r="H75" s="54" t="s">
        <v>686</v>
      </c>
      <c r="I75" s="55">
        <v>47.870676000000003</v>
      </c>
      <c r="J75" s="55">
        <v>-122.121916</v>
      </c>
      <c r="K75" s="55" t="s">
        <v>579</v>
      </c>
      <c r="L75" s="55" t="s">
        <v>687</v>
      </c>
      <c r="M75" s="55">
        <v>1980</v>
      </c>
      <c r="N75" s="55">
        <v>1992</v>
      </c>
      <c r="O75" s="55" t="s">
        <v>678</v>
      </c>
      <c r="P75" s="56">
        <v>3883214</v>
      </c>
      <c r="Q75" s="55">
        <v>1992</v>
      </c>
      <c r="R75" s="55" t="s">
        <v>596</v>
      </c>
      <c r="S75" s="55">
        <v>0.19500000000000001</v>
      </c>
      <c r="T75" s="55">
        <v>0.19500000000000001</v>
      </c>
      <c r="U75" s="55" t="s">
        <v>688</v>
      </c>
      <c r="V75" s="55" t="s">
        <v>652</v>
      </c>
      <c r="W75" s="55" t="s">
        <v>599</v>
      </c>
      <c r="X75" s="57">
        <v>39714</v>
      </c>
      <c r="Y75" s="57">
        <v>41274</v>
      </c>
      <c r="Z75" s="55" t="s">
        <v>689</v>
      </c>
      <c r="AA75" s="55" t="s">
        <v>690</v>
      </c>
      <c r="AB75" s="55"/>
      <c r="AC75" s="55"/>
      <c r="AD75" s="55"/>
      <c r="AE75" s="55">
        <v>1</v>
      </c>
      <c r="AF75" s="58"/>
      <c r="AG75" s="58"/>
    </row>
    <row r="76" spans="1:33" ht="36.75" x14ac:dyDescent="0.25">
      <c r="A76" s="54" t="s">
        <v>590</v>
      </c>
      <c r="B76" s="55">
        <v>1606</v>
      </c>
      <c r="C76" s="55" t="s">
        <v>591</v>
      </c>
      <c r="D76" s="55" t="s">
        <v>37</v>
      </c>
      <c r="E76" s="55" t="s">
        <v>592</v>
      </c>
      <c r="F76" s="55" t="s">
        <v>593</v>
      </c>
      <c r="G76" s="55" t="s">
        <v>342</v>
      </c>
      <c r="H76" s="54" t="s">
        <v>594</v>
      </c>
      <c r="I76" s="55">
        <v>47.442</v>
      </c>
      <c r="J76" s="55">
        <v>-122.06</v>
      </c>
      <c r="K76" s="55" t="s">
        <v>579</v>
      </c>
      <c r="L76" s="55" t="s">
        <v>595</v>
      </c>
      <c r="M76" s="55">
        <v>1965</v>
      </c>
      <c r="N76" s="55">
        <v>2040</v>
      </c>
      <c r="O76" s="55" t="s">
        <v>581</v>
      </c>
      <c r="P76" s="56">
        <v>42161783</v>
      </c>
      <c r="Q76" s="55">
        <v>2019</v>
      </c>
      <c r="R76" s="55" t="s">
        <v>596</v>
      </c>
      <c r="S76" s="55">
        <v>14.148999999999999</v>
      </c>
      <c r="T76" s="55">
        <v>1.0580000000000001</v>
      </c>
      <c r="U76" s="55" t="s">
        <v>597</v>
      </c>
      <c r="V76" s="55" t="s">
        <v>598</v>
      </c>
      <c r="W76" s="55" t="s">
        <v>599</v>
      </c>
      <c r="X76" s="57">
        <v>40452</v>
      </c>
      <c r="Y76" s="57">
        <v>40603</v>
      </c>
      <c r="Z76" s="55" t="s">
        <v>600</v>
      </c>
      <c r="AA76" s="55" t="s">
        <v>601</v>
      </c>
      <c r="AB76" s="55" t="s">
        <v>602</v>
      </c>
      <c r="AC76" s="55"/>
      <c r="AD76" s="55"/>
      <c r="AE76" s="55">
        <v>10.6</v>
      </c>
      <c r="AF76" s="58">
        <v>0.92793999999999999</v>
      </c>
      <c r="AG76" s="58">
        <v>8.3640000000000006E-2</v>
      </c>
    </row>
    <row r="77" spans="1:33" ht="36.75" x14ac:dyDescent="0.25">
      <c r="A77" s="54" t="s">
        <v>590</v>
      </c>
      <c r="B77" s="55">
        <v>1606</v>
      </c>
      <c r="C77" s="55" t="s">
        <v>591</v>
      </c>
      <c r="D77" s="55" t="s">
        <v>37</v>
      </c>
      <c r="E77" s="55" t="s">
        <v>592</v>
      </c>
      <c r="F77" s="55" t="s">
        <v>593</v>
      </c>
      <c r="G77" s="55" t="s">
        <v>342</v>
      </c>
      <c r="H77" s="54" t="s">
        <v>594</v>
      </c>
      <c r="I77" s="55">
        <v>47.442</v>
      </c>
      <c r="J77" s="55">
        <v>-122.06</v>
      </c>
      <c r="K77" s="55" t="s">
        <v>579</v>
      </c>
      <c r="L77" s="55" t="s">
        <v>595</v>
      </c>
      <c r="M77" s="55">
        <v>1965</v>
      </c>
      <c r="N77" s="55">
        <v>2040</v>
      </c>
      <c r="O77" s="55" t="s">
        <v>581</v>
      </c>
      <c r="P77" s="56">
        <v>42161783</v>
      </c>
      <c r="Q77" s="55">
        <v>2019</v>
      </c>
      <c r="R77" s="55" t="s">
        <v>596</v>
      </c>
      <c r="S77" s="55">
        <v>14.148999999999999</v>
      </c>
      <c r="T77" s="55">
        <v>1.0580000000000001</v>
      </c>
      <c r="U77" s="55" t="s">
        <v>603</v>
      </c>
      <c r="V77" s="55" t="s">
        <v>598</v>
      </c>
      <c r="W77" s="55" t="s">
        <v>604</v>
      </c>
      <c r="X77" s="57">
        <v>41275</v>
      </c>
      <c r="Y77" s="57"/>
      <c r="Z77" s="55" t="s">
        <v>600</v>
      </c>
      <c r="AA77" s="55" t="s">
        <v>601</v>
      </c>
      <c r="AB77" s="55" t="s">
        <v>602</v>
      </c>
      <c r="AC77" s="55"/>
      <c r="AD77" s="55"/>
      <c r="AE77" s="55">
        <v>1.4</v>
      </c>
      <c r="AF77" s="58">
        <v>0.12256</v>
      </c>
      <c r="AG77" s="58">
        <v>1.1050000000000001E-2</v>
      </c>
    </row>
    <row r="78" spans="1:33" ht="24.75" x14ac:dyDescent="0.25">
      <c r="A78" s="54"/>
      <c r="B78" s="55">
        <v>1634</v>
      </c>
      <c r="C78" s="55" t="s">
        <v>691</v>
      </c>
      <c r="D78" s="55" t="s">
        <v>37</v>
      </c>
      <c r="E78" s="55"/>
      <c r="F78" s="55"/>
      <c r="G78" s="55" t="s">
        <v>356</v>
      </c>
      <c r="H78" s="54"/>
      <c r="I78" s="55"/>
      <c r="J78" s="55"/>
      <c r="K78" s="55" t="s">
        <v>585</v>
      </c>
      <c r="L78" s="55"/>
      <c r="M78" s="55">
        <v>1981</v>
      </c>
      <c r="N78" s="55">
        <v>1990</v>
      </c>
      <c r="O78" s="55" t="s">
        <v>678</v>
      </c>
      <c r="P78" s="56">
        <v>250000</v>
      </c>
      <c r="Q78" s="55"/>
      <c r="R78" s="55" t="s">
        <v>596</v>
      </c>
      <c r="S78" s="55"/>
      <c r="T78" s="55"/>
      <c r="U78" s="55" t="s">
        <v>692</v>
      </c>
      <c r="V78" s="55" t="s">
        <v>680</v>
      </c>
      <c r="W78" s="55"/>
      <c r="X78" s="57"/>
      <c r="Y78" s="57"/>
      <c r="Z78" s="55" t="s">
        <v>585</v>
      </c>
      <c r="AA78" s="55" t="s">
        <v>585</v>
      </c>
      <c r="AB78" s="55"/>
      <c r="AC78" s="55"/>
      <c r="AD78" s="55"/>
      <c r="AE78" s="55"/>
      <c r="AF78" s="58"/>
      <c r="AG78" s="58"/>
    </row>
    <row r="79" spans="1:33" ht="36.75" x14ac:dyDescent="0.25">
      <c r="A79" s="54"/>
      <c r="B79" s="55">
        <v>1607</v>
      </c>
      <c r="C79" s="55" t="s">
        <v>693</v>
      </c>
      <c r="D79" s="55" t="s">
        <v>37</v>
      </c>
      <c r="E79" s="55" t="s">
        <v>694</v>
      </c>
      <c r="F79" s="55" t="s">
        <v>695</v>
      </c>
      <c r="G79" s="55" t="s">
        <v>346</v>
      </c>
      <c r="H79" s="54" t="s">
        <v>696</v>
      </c>
      <c r="I79" s="55">
        <v>46.696669</v>
      </c>
      <c r="J79" s="55">
        <v>-122.9633</v>
      </c>
      <c r="K79" s="55" t="s">
        <v>579</v>
      </c>
      <c r="L79" s="55" t="s">
        <v>697</v>
      </c>
      <c r="M79" s="55">
        <v>1958</v>
      </c>
      <c r="N79" s="55">
        <v>1994</v>
      </c>
      <c r="O79" s="55" t="s">
        <v>678</v>
      </c>
      <c r="P79" s="56">
        <v>1769760</v>
      </c>
      <c r="Q79" s="55"/>
      <c r="R79" s="55" t="s">
        <v>596</v>
      </c>
      <c r="S79" s="55">
        <v>7.6999999999999999E-2</v>
      </c>
      <c r="T79" s="55">
        <v>0</v>
      </c>
      <c r="U79" s="55" t="s">
        <v>698</v>
      </c>
      <c r="V79" s="55" t="s">
        <v>598</v>
      </c>
      <c r="W79" s="55" t="s">
        <v>599</v>
      </c>
      <c r="X79" s="57">
        <v>36892</v>
      </c>
      <c r="Y79" s="57"/>
      <c r="Z79" s="55" t="s">
        <v>689</v>
      </c>
      <c r="AA79" s="55" t="s">
        <v>699</v>
      </c>
      <c r="AB79" s="55"/>
      <c r="AC79" s="55"/>
      <c r="AD79" s="55"/>
      <c r="AE79" s="55">
        <v>7.6999999999999999E-2</v>
      </c>
      <c r="AF79" s="58">
        <v>6.7400000000000003E-3</v>
      </c>
      <c r="AG79" s="58">
        <v>6.7000000000000002E-4</v>
      </c>
    </row>
    <row r="80" spans="1:33" x14ac:dyDescent="0.25">
      <c r="A80" s="54" t="s">
        <v>605</v>
      </c>
      <c r="B80" s="55">
        <v>1608</v>
      </c>
      <c r="C80" s="55" t="s">
        <v>606</v>
      </c>
      <c r="D80" s="55" t="s">
        <v>37</v>
      </c>
      <c r="E80" s="55" t="s">
        <v>607</v>
      </c>
      <c r="F80" s="55" t="s">
        <v>608</v>
      </c>
      <c r="G80" s="55" t="s">
        <v>56</v>
      </c>
      <c r="H80" s="54" t="s">
        <v>609</v>
      </c>
      <c r="I80" s="55">
        <v>46.478451</v>
      </c>
      <c r="J80" s="55">
        <v>-120.26889799999999</v>
      </c>
      <c r="K80" s="55" t="s">
        <v>579</v>
      </c>
      <c r="L80" s="55" t="s">
        <v>610</v>
      </c>
      <c r="M80" s="55">
        <v>1972</v>
      </c>
      <c r="N80" s="55">
        <v>2040</v>
      </c>
      <c r="O80" s="55" t="s">
        <v>581</v>
      </c>
      <c r="P80" s="56">
        <v>2051119</v>
      </c>
      <c r="Q80" s="55">
        <v>2019</v>
      </c>
      <c r="R80" s="55" t="s">
        <v>582</v>
      </c>
      <c r="S80" s="55"/>
      <c r="T80" s="55"/>
      <c r="U80" s="55" t="s">
        <v>611</v>
      </c>
      <c r="V80" s="55" t="s">
        <v>612</v>
      </c>
      <c r="W80" s="55"/>
      <c r="X80" s="57"/>
      <c r="Y80" s="57"/>
      <c r="Z80" s="55" t="s">
        <v>585</v>
      </c>
      <c r="AA80" s="55" t="s">
        <v>585</v>
      </c>
      <c r="AB80" s="55"/>
      <c r="AC80" s="55"/>
      <c r="AD80" s="55"/>
      <c r="AE80" s="55"/>
      <c r="AF80" s="58"/>
      <c r="AG80" s="58"/>
    </row>
    <row r="81" spans="1:33" ht="36.75" x14ac:dyDescent="0.25">
      <c r="A81" s="54" t="s">
        <v>613</v>
      </c>
      <c r="B81" s="55">
        <v>20759</v>
      </c>
      <c r="C81" s="55" t="s">
        <v>614</v>
      </c>
      <c r="D81" s="55" t="s">
        <v>37</v>
      </c>
      <c r="E81" s="55" t="s">
        <v>615</v>
      </c>
      <c r="F81" s="55" t="s">
        <v>616</v>
      </c>
      <c r="G81" s="55" t="s">
        <v>336</v>
      </c>
      <c r="H81" s="54" t="s">
        <v>617</v>
      </c>
      <c r="I81" s="55">
        <v>46.248725</v>
      </c>
      <c r="J81" s="55">
        <v>-122.778109</v>
      </c>
      <c r="K81" s="55" t="s">
        <v>579</v>
      </c>
      <c r="L81" s="55" t="s">
        <v>618</v>
      </c>
      <c r="M81" s="55">
        <v>1993</v>
      </c>
      <c r="N81" s="55">
        <v>2120</v>
      </c>
      <c r="O81" s="55" t="s">
        <v>581</v>
      </c>
      <c r="P81" s="56">
        <v>8968176</v>
      </c>
      <c r="Q81" s="55">
        <v>2019</v>
      </c>
      <c r="R81" s="55" t="s">
        <v>596</v>
      </c>
      <c r="S81" s="55">
        <v>0.82499999999999996</v>
      </c>
      <c r="T81" s="55">
        <v>0.82499999999999996</v>
      </c>
      <c r="U81" s="55" t="s">
        <v>619</v>
      </c>
      <c r="V81" s="55" t="s">
        <v>612</v>
      </c>
      <c r="W81" s="55"/>
      <c r="X81" s="57"/>
      <c r="Y81" s="57"/>
      <c r="Z81" s="55" t="s">
        <v>585</v>
      </c>
      <c r="AA81" s="55" t="s">
        <v>585</v>
      </c>
      <c r="AB81" s="55"/>
      <c r="AC81" s="55"/>
      <c r="AD81" s="55"/>
      <c r="AE81" s="55"/>
      <c r="AF81" s="58"/>
      <c r="AG81" s="58"/>
    </row>
    <row r="82" spans="1:33" ht="24.75" x14ac:dyDescent="0.25">
      <c r="A82" s="54" t="s">
        <v>700</v>
      </c>
      <c r="B82" s="55">
        <v>1610</v>
      </c>
      <c r="C82" s="55" t="s">
        <v>701</v>
      </c>
      <c r="D82" s="55" t="s">
        <v>37</v>
      </c>
      <c r="E82" s="55" t="s">
        <v>702</v>
      </c>
      <c r="F82" s="55" t="s">
        <v>703</v>
      </c>
      <c r="G82" s="55" t="s">
        <v>336</v>
      </c>
      <c r="H82" s="54" t="s">
        <v>704</v>
      </c>
      <c r="I82" s="55">
        <v>46.107999999999997</v>
      </c>
      <c r="J82" s="55">
        <v>-122.905</v>
      </c>
      <c r="K82" s="55" t="s">
        <v>579</v>
      </c>
      <c r="L82" s="55" t="s">
        <v>618</v>
      </c>
      <c r="M82" s="55">
        <v>1976</v>
      </c>
      <c r="N82" s="55">
        <v>2014</v>
      </c>
      <c r="O82" s="55" t="s">
        <v>678</v>
      </c>
      <c r="P82" s="56">
        <v>2100000</v>
      </c>
      <c r="Q82" s="55">
        <v>2005</v>
      </c>
      <c r="R82" s="55" t="s">
        <v>596</v>
      </c>
      <c r="S82" s="55">
        <v>0.52600000000000002</v>
      </c>
      <c r="T82" s="55">
        <v>0.52600000000000002</v>
      </c>
      <c r="U82" s="55" t="s">
        <v>705</v>
      </c>
      <c r="V82" s="55" t="s">
        <v>680</v>
      </c>
      <c r="W82" s="55"/>
      <c r="X82" s="57"/>
      <c r="Y82" s="57"/>
      <c r="Z82" s="55" t="s">
        <v>585</v>
      </c>
      <c r="AA82" s="55" t="s">
        <v>585</v>
      </c>
      <c r="AB82" s="55"/>
      <c r="AC82" s="55"/>
      <c r="AD82" s="55"/>
      <c r="AE82" s="55"/>
      <c r="AF82" s="58"/>
      <c r="AG82" s="58"/>
    </row>
    <row r="83" spans="1:33" ht="24.75" x14ac:dyDescent="0.25">
      <c r="A83" s="54"/>
      <c r="B83" s="55">
        <v>1611</v>
      </c>
      <c r="C83" s="55" t="s">
        <v>706</v>
      </c>
      <c r="D83" s="55" t="s">
        <v>37</v>
      </c>
      <c r="E83" s="55"/>
      <c r="F83" s="55" t="s">
        <v>707</v>
      </c>
      <c r="G83" s="55" t="s">
        <v>339</v>
      </c>
      <c r="H83" s="54" t="s">
        <v>708</v>
      </c>
      <c r="I83" s="55">
        <v>47.942</v>
      </c>
      <c r="J83" s="55">
        <v>-118.99</v>
      </c>
      <c r="K83" s="55" t="s">
        <v>579</v>
      </c>
      <c r="L83" s="55" t="s">
        <v>709</v>
      </c>
      <c r="M83" s="55">
        <v>1973</v>
      </c>
      <c r="N83" s="55">
        <v>2009</v>
      </c>
      <c r="O83" s="55" t="s">
        <v>678</v>
      </c>
      <c r="P83" s="56">
        <v>83500</v>
      </c>
      <c r="Q83" s="55">
        <v>2009</v>
      </c>
      <c r="R83" s="55" t="s">
        <v>582</v>
      </c>
      <c r="S83" s="55"/>
      <c r="T83" s="55"/>
      <c r="U83" s="55" t="s">
        <v>710</v>
      </c>
      <c r="V83" s="55" t="s">
        <v>680</v>
      </c>
      <c r="W83" s="55"/>
      <c r="X83" s="57"/>
      <c r="Y83" s="57"/>
      <c r="Z83" s="55" t="s">
        <v>585</v>
      </c>
      <c r="AA83" s="55" t="s">
        <v>585</v>
      </c>
      <c r="AB83" s="55"/>
      <c r="AC83" s="55"/>
      <c r="AD83" s="55"/>
      <c r="AE83" s="55"/>
      <c r="AF83" s="58"/>
      <c r="AG83" s="58"/>
    </row>
    <row r="84" spans="1:33" ht="24.75" x14ac:dyDescent="0.25">
      <c r="A84" s="54"/>
      <c r="B84" s="55">
        <v>1636</v>
      </c>
      <c r="C84" s="55" t="s">
        <v>711</v>
      </c>
      <c r="D84" s="55" t="s">
        <v>37</v>
      </c>
      <c r="E84" s="55" t="s">
        <v>712</v>
      </c>
      <c r="F84" s="55" t="s">
        <v>713</v>
      </c>
      <c r="G84" s="55" t="s">
        <v>342</v>
      </c>
      <c r="H84" s="54" t="s">
        <v>714</v>
      </c>
      <c r="I84" s="55"/>
      <c r="J84" s="55"/>
      <c r="K84" s="55" t="s">
        <v>579</v>
      </c>
      <c r="L84" s="55" t="s">
        <v>595</v>
      </c>
      <c r="M84" s="55">
        <v>1950</v>
      </c>
      <c r="N84" s="55">
        <v>1993</v>
      </c>
      <c r="O84" s="55" t="s">
        <v>678</v>
      </c>
      <c r="P84" s="56">
        <v>724824</v>
      </c>
      <c r="Q84" s="55">
        <v>1993</v>
      </c>
      <c r="R84" s="55" t="s">
        <v>596</v>
      </c>
      <c r="S84" s="55"/>
      <c r="T84" s="55"/>
      <c r="U84" s="55" t="s">
        <v>715</v>
      </c>
      <c r="V84" s="55" t="s">
        <v>680</v>
      </c>
      <c r="W84" s="55"/>
      <c r="X84" s="57"/>
      <c r="Y84" s="57"/>
      <c r="Z84" s="55" t="s">
        <v>585</v>
      </c>
      <c r="AA84" s="55" t="s">
        <v>585</v>
      </c>
      <c r="AB84" s="55"/>
      <c r="AC84" s="55"/>
      <c r="AD84" s="55"/>
      <c r="AE84" s="55"/>
      <c r="AF84" s="58"/>
      <c r="AG84" s="58"/>
    </row>
    <row r="85" spans="1:33" ht="36.75" x14ac:dyDescent="0.25">
      <c r="A85" s="54" t="s">
        <v>620</v>
      </c>
      <c r="B85" s="55">
        <v>1612</v>
      </c>
      <c r="C85" s="55" t="s">
        <v>621</v>
      </c>
      <c r="D85" s="55" t="s">
        <v>37</v>
      </c>
      <c r="E85" s="55" t="s">
        <v>622</v>
      </c>
      <c r="F85" s="55" t="s">
        <v>153</v>
      </c>
      <c r="G85" s="55" t="s">
        <v>339</v>
      </c>
      <c r="H85" s="54" t="s">
        <v>623</v>
      </c>
      <c r="I85" s="55">
        <v>47.27</v>
      </c>
      <c r="J85" s="55">
        <v>-119.574</v>
      </c>
      <c r="K85" s="55" t="s">
        <v>579</v>
      </c>
      <c r="L85" s="55" t="s">
        <v>624</v>
      </c>
      <c r="M85" s="55">
        <v>1942</v>
      </c>
      <c r="N85" s="55">
        <v>2022</v>
      </c>
      <c r="O85" s="55" t="s">
        <v>581</v>
      </c>
      <c r="P85" s="56">
        <v>2542991</v>
      </c>
      <c r="Q85" s="55">
        <v>2019</v>
      </c>
      <c r="R85" s="55" t="s">
        <v>596</v>
      </c>
      <c r="S85" s="55"/>
      <c r="T85" s="55"/>
      <c r="U85" s="55" t="s">
        <v>625</v>
      </c>
      <c r="V85" s="55" t="s">
        <v>612</v>
      </c>
      <c r="W85" s="55"/>
      <c r="X85" s="57"/>
      <c r="Y85" s="57"/>
      <c r="Z85" s="55" t="s">
        <v>585</v>
      </c>
      <c r="AA85" s="55" t="s">
        <v>585</v>
      </c>
      <c r="AB85" s="55"/>
      <c r="AC85" s="55"/>
      <c r="AD85" s="55"/>
      <c r="AE85" s="55"/>
      <c r="AF85" s="58"/>
      <c r="AG85" s="58"/>
    </row>
    <row r="86" spans="1:33" ht="24.75" x14ac:dyDescent="0.25">
      <c r="A86" s="54" t="s">
        <v>716</v>
      </c>
      <c r="B86" s="55">
        <v>1613</v>
      </c>
      <c r="C86" s="55" t="s">
        <v>717</v>
      </c>
      <c r="D86" s="55" t="s">
        <v>37</v>
      </c>
      <c r="E86" s="55" t="s">
        <v>718</v>
      </c>
      <c r="F86" s="55" t="s">
        <v>719</v>
      </c>
      <c r="G86" s="55" t="s">
        <v>350</v>
      </c>
      <c r="H86" s="54" t="s">
        <v>720</v>
      </c>
      <c r="I86" s="55">
        <v>47.118000000000002</v>
      </c>
      <c r="J86" s="55">
        <v>-122.631</v>
      </c>
      <c r="K86" s="55" t="s">
        <v>579</v>
      </c>
      <c r="L86" s="55" t="s">
        <v>721</v>
      </c>
      <c r="M86" s="55">
        <v>1969</v>
      </c>
      <c r="N86" s="55">
        <v>2004</v>
      </c>
      <c r="O86" s="55" t="s">
        <v>678</v>
      </c>
      <c r="P86" s="56">
        <v>860873</v>
      </c>
      <c r="Q86" s="55">
        <v>2004</v>
      </c>
      <c r="R86" s="55" t="s">
        <v>582</v>
      </c>
      <c r="S86" s="55"/>
      <c r="T86" s="55"/>
      <c r="U86" s="55" t="s">
        <v>722</v>
      </c>
      <c r="V86" s="55" t="s">
        <v>680</v>
      </c>
      <c r="W86" s="55"/>
      <c r="X86" s="57"/>
      <c r="Y86" s="57"/>
      <c r="Z86" s="55" t="s">
        <v>585</v>
      </c>
      <c r="AA86" s="55" t="s">
        <v>585</v>
      </c>
      <c r="AB86" s="55"/>
      <c r="AC86" s="55"/>
      <c r="AD86" s="55"/>
      <c r="AE86" s="55"/>
      <c r="AF86" s="58"/>
      <c r="AG86" s="58"/>
    </row>
    <row r="87" spans="1:33" ht="24.75" x14ac:dyDescent="0.25">
      <c r="A87" s="54"/>
      <c r="B87" s="55">
        <v>1644</v>
      </c>
      <c r="C87" s="55" t="s">
        <v>723</v>
      </c>
      <c r="D87" s="55" t="s">
        <v>37</v>
      </c>
      <c r="E87" s="55"/>
      <c r="F87" s="55"/>
      <c r="G87" s="55" t="s">
        <v>351</v>
      </c>
      <c r="H87" s="54"/>
      <c r="I87" s="55"/>
      <c r="J87" s="55"/>
      <c r="K87" s="55" t="s">
        <v>585</v>
      </c>
      <c r="L87" s="55"/>
      <c r="M87" s="55"/>
      <c r="N87" s="55">
        <v>1989</v>
      </c>
      <c r="O87" s="55" t="s">
        <v>678</v>
      </c>
      <c r="P87" s="56"/>
      <c r="Q87" s="55"/>
      <c r="R87" s="55" t="s">
        <v>582</v>
      </c>
      <c r="S87" s="55"/>
      <c r="T87" s="55"/>
      <c r="U87" s="55" t="s">
        <v>724</v>
      </c>
      <c r="V87" s="55" t="s">
        <v>680</v>
      </c>
      <c r="W87" s="55"/>
      <c r="X87" s="57"/>
      <c r="Y87" s="57"/>
      <c r="Z87" s="55" t="s">
        <v>585</v>
      </c>
      <c r="AA87" s="55" t="s">
        <v>585</v>
      </c>
      <c r="AB87" s="55"/>
      <c r="AC87" s="55"/>
      <c r="AD87" s="55"/>
      <c r="AE87" s="55"/>
      <c r="AF87" s="58"/>
      <c r="AG87" s="58"/>
    </row>
    <row r="88" spans="1:33" ht="24.75" x14ac:dyDescent="0.25">
      <c r="A88" s="54" t="s">
        <v>626</v>
      </c>
      <c r="B88" s="55">
        <v>1614</v>
      </c>
      <c r="C88" s="55" t="s">
        <v>627</v>
      </c>
      <c r="D88" s="55" t="s">
        <v>37</v>
      </c>
      <c r="E88" s="55" t="s">
        <v>628</v>
      </c>
      <c r="F88" s="55" t="s">
        <v>57</v>
      </c>
      <c r="G88" s="55" t="s">
        <v>125</v>
      </c>
      <c r="H88" s="54" t="s">
        <v>629</v>
      </c>
      <c r="I88" s="55">
        <v>47.404200000000003</v>
      </c>
      <c r="J88" s="55">
        <v>-120.1704</v>
      </c>
      <c r="K88" s="55" t="s">
        <v>630</v>
      </c>
      <c r="L88" s="55" t="s">
        <v>631</v>
      </c>
      <c r="M88" s="55">
        <v>1972</v>
      </c>
      <c r="N88" s="55">
        <v>2115</v>
      </c>
      <c r="O88" s="55" t="s">
        <v>581</v>
      </c>
      <c r="P88" s="56">
        <v>5998730</v>
      </c>
      <c r="Q88" s="55">
        <v>2019</v>
      </c>
      <c r="R88" s="55" t="s">
        <v>596</v>
      </c>
      <c r="S88" s="55">
        <v>1.6950000000000001</v>
      </c>
      <c r="T88" s="55">
        <v>1.6950000000000001</v>
      </c>
      <c r="U88" s="55" t="s">
        <v>632</v>
      </c>
      <c r="V88" s="55" t="s">
        <v>612</v>
      </c>
      <c r="W88" s="55"/>
      <c r="X88" s="57"/>
      <c r="Y88" s="57"/>
      <c r="Z88" s="55" t="s">
        <v>585</v>
      </c>
      <c r="AA88" s="55" t="s">
        <v>585</v>
      </c>
      <c r="AB88" s="55"/>
      <c r="AC88" s="55"/>
      <c r="AD88" s="55"/>
      <c r="AE88" s="55"/>
      <c r="AF88" s="58"/>
      <c r="AG88" s="58"/>
    </row>
    <row r="89" spans="1:33" ht="24.75" x14ac:dyDescent="0.25">
      <c r="A89" s="54"/>
      <c r="B89" s="55">
        <v>1637</v>
      </c>
      <c r="C89" s="55" t="s">
        <v>725</v>
      </c>
      <c r="D89" s="55" t="s">
        <v>37</v>
      </c>
      <c r="E89" s="55" t="s">
        <v>726</v>
      </c>
      <c r="F89" s="55" t="s">
        <v>727</v>
      </c>
      <c r="G89" s="55" t="s">
        <v>343</v>
      </c>
      <c r="H89" s="54" t="s">
        <v>728</v>
      </c>
      <c r="I89" s="55">
        <v>47.847999999999999</v>
      </c>
      <c r="J89" s="55">
        <v>-122.54900000000001</v>
      </c>
      <c r="K89" s="55" t="s">
        <v>585</v>
      </c>
      <c r="L89" s="55"/>
      <c r="M89" s="55">
        <v>1962</v>
      </c>
      <c r="N89" s="55">
        <v>1989</v>
      </c>
      <c r="O89" s="55" t="s">
        <v>678</v>
      </c>
      <c r="P89" s="56">
        <v>599880</v>
      </c>
      <c r="Q89" s="55"/>
      <c r="R89" s="55" t="s">
        <v>596</v>
      </c>
      <c r="S89" s="55"/>
      <c r="T89" s="55"/>
      <c r="U89" s="55" t="s">
        <v>729</v>
      </c>
      <c r="V89" s="55" t="s">
        <v>680</v>
      </c>
      <c r="W89" s="55"/>
      <c r="X89" s="57"/>
      <c r="Y89" s="57"/>
      <c r="Z89" s="55" t="s">
        <v>585</v>
      </c>
      <c r="AA89" s="55" t="s">
        <v>585</v>
      </c>
      <c r="AB89" s="55"/>
      <c r="AC89" s="55"/>
      <c r="AD89" s="55"/>
      <c r="AE89" s="55"/>
      <c r="AF89" s="58"/>
      <c r="AG89" s="58"/>
    </row>
    <row r="90" spans="1:33" ht="24.75" x14ac:dyDescent="0.25">
      <c r="A90" s="54" t="s">
        <v>730</v>
      </c>
      <c r="B90" s="55">
        <v>1616</v>
      </c>
      <c r="C90" s="55" t="s">
        <v>731</v>
      </c>
      <c r="D90" s="55" t="s">
        <v>37</v>
      </c>
      <c r="E90" s="55" t="s">
        <v>732</v>
      </c>
      <c r="F90" s="55" t="s">
        <v>162</v>
      </c>
      <c r="G90" s="55" t="s">
        <v>350</v>
      </c>
      <c r="H90" s="54" t="s">
        <v>733</v>
      </c>
      <c r="I90" s="55">
        <v>47.094299999999997</v>
      </c>
      <c r="J90" s="55">
        <v>-122.2937</v>
      </c>
      <c r="K90" s="55" t="s">
        <v>630</v>
      </c>
      <c r="L90" s="55" t="s">
        <v>638</v>
      </c>
      <c r="M90" s="55">
        <v>1965</v>
      </c>
      <c r="N90" s="55">
        <v>1998</v>
      </c>
      <c r="O90" s="55" t="s">
        <v>678</v>
      </c>
      <c r="P90" s="56">
        <v>17425280</v>
      </c>
      <c r="Q90" s="55"/>
      <c r="R90" s="55" t="s">
        <v>596</v>
      </c>
      <c r="S90" s="55">
        <v>0.27900000000000003</v>
      </c>
      <c r="T90" s="55">
        <v>0.27900000000000003</v>
      </c>
      <c r="U90" s="55" t="s">
        <v>734</v>
      </c>
      <c r="V90" s="55" t="s">
        <v>652</v>
      </c>
      <c r="W90" s="55" t="s">
        <v>599</v>
      </c>
      <c r="X90" s="57">
        <v>36220</v>
      </c>
      <c r="Y90" s="57">
        <v>39904</v>
      </c>
      <c r="Z90" s="55" t="s">
        <v>640</v>
      </c>
      <c r="AA90" s="55" t="s">
        <v>641</v>
      </c>
      <c r="AB90" s="55"/>
      <c r="AC90" s="55">
        <v>0.89</v>
      </c>
      <c r="AD90" s="55">
        <v>2.85</v>
      </c>
      <c r="AE90" s="55"/>
      <c r="AF90" s="58"/>
      <c r="AG90" s="58"/>
    </row>
    <row r="91" spans="1:33" ht="24.75" x14ac:dyDescent="0.25">
      <c r="A91" s="54"/>
      <c r="B91" s="55">
        <v>1638</v>
      </c>
      <c r="C91" s="55" t="s">
        <v>735</v>
      </c>
      <c r="D91" s="55" t="s">
        <v>37</v>
      </c>
      <c r="E91" s="55" t="s">
        <v>736</v>
      </c>
      <c r="F91" s="55" t="s">
        <v>593</v>
      </c>
      <c r="G91" s="55" t="s">
        <v>342</v>
      </c>
      <c r="H91" s="54" t="s">
        <v>594</v>
      </c>
      <c r="I91" s="55">
        <v>47.388500000000001</v>
      </c>
      <c r="J91" s="55">
        <v>-121.974</v>
      </c>
      <c r="K91" s="55" t="s">
        <v>579</v>
      </c>
      <c r="L91" s="55" t="s">
        <v>595</v>
      </c>
      <c r="M91" s="55">
        <v>1950</v>
      </c>
      <c r="N91" s="55">
        <v>1993</v>
      </c>
      <c r="O91" s="55" t="s">
        <v>678</v>
      </c>
      <c r="P91" s="56">
        <v>802273</v>
      </c>
      <c r="Q91" s="55">
        <v>1993</v>
      </c>
      <c r="R91" s="55" t="s">
        <v>596</v>
      </c>
      <c r="S91" s="55"/>
      <c r="T91" s="55"/>
      <c r="U91" s="55" t="s">
        <v>737</v>
      </c>
      <c r="V91" s="55" t="s">
        <v>680</v>
      </c>
      <c r="W91" s="55"/>
      <c r="X91" s="57"/>
      <c r="Y91" s="57"/>
      <c r="Z91" s="55" t="s">
        <v>585</v>
      </c>
      <c r="AA91" s="55" t="s">
        <v>585</v>
      </c>
      <c r="AB91" s="55"/>
      <c r="AC91" s="55"/>
      <c r="AD91" s="55"/>
      <c r="AE91" s="55"/>
      <c r="AF91" s="58"/>
      <c r="AG91" s="58"/>
    </row>
    <row r="92" spans="1:33" x14ac:dyDescent="0.25">
      <c r="A92" s="54"/>
      <c r="B92" s="55">
        <v>1617</v>
      </c>
      <c r="C92" s="55" t="s">
        <v>738</v>
      </c>
      <c r="D92" s="55" t="s">
        <v>37</v>
      </c>
      <c r="E92" s="55"/>
      <c r="F92" s="55" t="s">
        <v>739</v>
      </c>
      <c r="G92" s="55" t="s">
        <v>119</v>
      </c>
      <c r="H92" s="54" t="s">
        <v>740</v>
      </c>
      <c r="I92" s="55">
        <v>47.847000000000001</v>
      </c>
      <c r="J92" s="55">
        <v>-120.0266</v>
      </c>
      <c r="K92" s="55" t="s">
        <v>579</v>
      </c>
      <c r="L92" s="55"/>
      <c r="M92" s="55"/>
      <c r="N92" s="55"/>
      <c r="O92" s="55" t="s">
        <v>678</v>
      </c>
      <c r="P92" s="56"/>
      <c r="Q92" s="55"/>
      <c r="R92" s="55" t="s">
        <v>582</v>
      </c>
      <c r="S92" s="55"/>
      <c r="T92" s="55"/>
      <c r="U92" s="55" t="s">
        <v>741</v>
      </c>
      <c r="V92" s="55" t="s">
        <v>585</v>
      </c>
      <c r="W92" s="55"/>
      <c r="X92" s="57"/>
      <c r="Y92" s="57"/>
      <c r="Z92" s="55" t="s">
        <v>585</v>
      </c>
      <c r="AA92" s="55" t="s">
        <v>585</v>
      </c>
      <c r="AB92" s="55"/>
      <c r="AC92" s="55"/>
      <c r="AD92" s="55"/>
      <c r="AE92" s="55"/>
      <c r="AF92" s="58"/>
      <c r="AG92" s="58"/>
    </row>
    <row r="93" spans="1:33" ht="36.75" x14ac:dyDescent="0.25">
      <c r="A93" s="54" t="s">
        <v>742</v>
      </c>
      <c r="B93" s="55">
        <v>1624</v>
      </c>
      <c r="C93" s="55" t="s">
        <v>743</v>
      </c>
      <c r="D93" s="55" t="s">
        <v>37</v>
      </c>
      <c r="E93" s="55" t="s">
        <v>744</v>
      </c>
      <c r="F93" s="55" t="s">
        <v>745</v>
      </c>
      <c r="G93" s="55" t="s">
        <v>333</v>
      </c>
      <c r="H93" s="54" t="s">
        <v>746</v>
      </c>
      <c r="I93" s="55">
        <v>46.345999999999997</v>
      </c>
      <c r="J93" s="55">
        <v>-119.346</v>
      </c>
      <c r="K93" s="55" t="s">
        <v>579</v>
      </c>
      <c r="L93" s="55" t="s">
        <v>747</v>
      </c>
      <c r="M93" s="55">
        <v>1974</v>
      </c>
      <c r="N93" s="55">
        <v>2020</v>
      </c>
      <c r="O93" s="55" t="s">
        <v>678</v>
      </c>
      <c r="P93" s="56">
        <v>2454489</v>
      </c>
      <c r="Q93" s="55">
        <v>2019</v>
      </c>
      <c r="R93" s="55" t="s">
        <v>596</v>
      </c>
      <c r="S93" s="55">
        <v>0.53300000000000003</v>
      </c>
      <c r="T93" s="55">
        <v>0.53300000000000003</v>
      </c>
      <c r="U93" s="55" t="s">
        <v>748</v>
      </c>
      <c r="V93" s="55" t="s">
        <v>749</v>
      </c>
      <c r="W93" s="55" t="s">
        <v>599</v>
      </c>
      <c r="X93" s="57">
        <v>44561</v>
      </c>
      <c r="Y93" s="57"/>
      <c r="Z93" s="55" t="s">
        <v>600</v>
      </c>
      <c r="AA93" s="55" t="s">
        <v>601</v>
      </c>
      <c r="AB93" s="55" t="s">
        <v>602</v>
      </c>
      <c r="AC93" s="55"/>
      <c r="AD93" s="55"/>
      <c r="AE93" s="55">
        <v>0.86399999999999999</v>
      </c>
      <c r="AF93" s="58"/>
      <c r="AG93" s="58"/>
    </row>
    <row r="94" spans="1:33" ht="24.75" x14ac:dyDescent="0.25">
      <c r="A94" s="54"/>
      <c r="B94" s="55">
        <v>1639</v>
      </c>
      <c r="C94" s="55" t="s">
        <v>750</v>
      </c>
      <c r="D94" s="55" t="s">
        <v>37</v>
      </c>
      <c r="E94" s="55" t="s">
        <v>751</v>
      </c>
      <c r="F94" s="55" t="s">
        <v>752</v>
      </c>
      <c r="G94" s="55" t="s">
        <v>351</v>
      </c>
      <c r="H94" s="54" t="s">
        <v>753</v>
      </c>
      <c r="I94" s="55">
        <v>48.51</v>
      </c>
      <c r="J94" s="55">
        <v>-122.4336</v>
      </c>
      <c r="K94" s="55" t="s">
        <v>579</v>
      </c>
      <c r="L94" s="55" t="s">
        <v>754</v>
      </c>
      <c r="M94" s="55">
        <v>1972</v>
      </c>
      <c r="N94" s="55">
        <v>1994</v>
      </c>
      <c r="O94" s="55" t="s">
        <v>678</v>
      </c>
      <c r="P94" s="56"/>
      <c r="Q94" s="55"/>
      <c r="R94" s="55" t="s">
        <v>596</v>
      </c>
      <c r="S94" s="55"/>
      <c r="T94" s="55"/>
      <c r="U94" s="55" t="s">
        <v>755</v>
      </c>
      <c r="V94" s="55" t="s">
        <v>680</v>
      </c>
      <c r="W94" s="55"/>
      <c r="X94" s="57"/>
      <c r="Y94" s="57"/>
      <c r="Z94" s="55" t="s">
        <v>585</v>
      </c>
      <c r="AA94" s="55" t="s">
        <v>585</v>
      </c>
      <c r="AB94" s="55"/>
      <c r="AC94" s="55"/>
      <c r="AD94" s="55"/>
      <c r="AE94" s="55"/>
      <c r="AF94" s="58"/>
      <c r="AG94" s="58"/>
    </row>
    <row r="95" spans="1:33" ht="24.75" x14ac:dyDescent="0.25">
      <c r="A95" s="54"/>
      <c r="B95" s="55">
        <v>1656</v>
      </c>
      <c r="C95" s="55" t="s">
        <v>756</v>
      </c>
      <c r="D95" s="55" t="s">
        <v>37</v>
      </c>
      <c r="E95" s="55" t="s">
        <v>757</v>
      </c>
      <c r="F95" s="55" t="s">
        <v>758</v>
      </c>
      <c r="G95" s="55" t="s">
        <v>342</v>
      </c>
      <c r="H95" s="54" t="s">
        <v>759</v>
      </c>
      <c r="I95" s="55">
        <v>47.393000000000001</v>
      </c>
      <c r="J95" s="55">
        <v>-122.2882</v>
      </c>
      <c r="K95" s="55" t="s">
        <v>579</v>
      </c>
      <c r="L95" s="55" t="s">
        <v>760</v>
      </c>
      <c r="M95" s="55">
        <v>1968</v>
      </c>
      <c r="N95" s="55">
        <v>1986</v>
      </c>
      <c r="O95" s="55" t="s">
        <v>678</v>
      </c>
      <c r="P95" s="56">
        <v>8000000</v>
      </c>
      <c r="Q95" s="55"/>
      <c r="R95" s="55" t="s">
        <v>596</v>
      </c>
      <c r="S95" s="55">
        <v>0.504</v>
      </c>
      <c r="T95" s="55">
        <v>0.504</v>
      </c>
      <c r="U95" s="55" t="s">
        <v>761</v>
      </c>
      <c r="V95" s="55" t="s">
        <v>680</v>
      </c>
      <c r="W95" s="55"/>
      <c r="X95" s="57"/>
      <c r="Y95" s="57"/>
      <c r="Z95" s="55" t="s">
        <v>585</v>
      </c>
      <c r="AA95" s="55" t="s">
        <v>585</v>
      </c>
      <c r="AB95" s="55"/>
      <c r="AC95" s="55"/>
      <c r="AD95" s="55"/>
      <c r="AE95" s="55"/>
      <c r="AF95" s="58"/>
      <c r="AG95" s="58"/>
    </row>
    <row r="96" spans="1:33" ht="24.75" x14ac:dyDescent="0.25">
      <c r="A96" s="54" t="s">
        <v>633</v>
      </c>
      <c r="B96" s="55">
        <v>11040</v>
      </c>
      <c r="C96" s="55" t="s">
        <v>634</v>
      </c>
      <c r="D96" s="55" t="s">
        <v>37</v>
      </c>
      <c r="E96" s="55" t="s">
        <v>635</v>
      </c>
      <c r="F96" s="55" t="s">
        <v>636</v>
      </c>
      <c r="G96" s="55" t="s">
        <v>350</v>
      </c>
      <c r="H96" s="54" t="s">
        <v>637</v>
      </c>
      <c r="I96" s="55">
        <v>46.970999999999997</v>
      </c>
      <c r="J96" s="55">
        <v>-122.29049999999999</v>
      </c>
      <c r="K96" s="55" t="s">
        <v>630</v>
      </c>
      <c r="L96" s="55" t="s">
        <v>638</v>
      </c>
      <c r="M96" s="55">
        <v>1999</v>
      </c>
      <c r="N96" s="55">
        <v>2032</v>
      </c>
      <c r="O96" s="55" t="s">
        <v>581</v>
      </c>
      <c r="P96" s="56">
        <v>18994542</v>
      </c>
      <c r="Q96" s="55">
        <v>2019</v>
      </c>
      <c r="R96" s="55" t="s">
        <v>596</v>
      </c>
      <c r="S96" s="55">
        <v>3.625</v>
      </c>
      <c r="T96" s="55">
        <v>1.44</v>
      </c>
      <c r="U96" s="55" t="s">
        <v>639</v>
      </c>
      <c r="V96" s="55" t="s">
        <v>598</v>
      </c>
      <c r="W96" s="55" t="s">
        <v>599</v>
      </c>
      <c r="X96" s="57">
        <v>41640</v>
      </c>
      <c r="Y96" s="57"/>
      <c r="Z96" s="55" t="s">
        <v>640</v>
      </c>
      <c r="AA96" s="55" t="s">
        <v>641</v>
      </c>
      <c r="AB96" s="55"/>
      <c r="AC96" s="55">
        <v>4.05</v>
      </c>
      <c r="AD96" s="55">
        <v>4.8</v>
      </c>
      <c r="AE96" s="55">
        <v>2.1800000000000002</v>
      </c>
      <c r="AF96" s="58">
        <v>0.18298</v>
      </c>
      <c r="AG96" s="58">
        <v>2.12E-2</v>
      </c>
    </row>
    <row r="97" spans="1:33" ht="24.75" x14ac:dyDescent="0.25">
      <c r="A97" s="54"/>
      <c r="B97" s="55">
        <v>1640</v>
      </c>
      <c r="C97" s="55" t="s">
        <v>762</v>
      </c>
      <c r="D97" s="55" t="s">
        <v>37</v>
      </c>
      <c r="E97" s="55" t="s">
        <v>763</v>
      </c>
      <c r="F97" s="55" t="s">
        <v>121</v>
      </c>
      <c r="G97" s="55" t="s">
        <v>335</v>
      </c>
      <c r="H97" s="54" t="s">
        <v>764</v>
      </c>
      <c r="I97" s="55">
        <v>45.690300000000001</v>
      </c>
      <c r="J97" s="55">
        <v>-122.5758</v>
      </c>
      <c r="K97" s="55" t="s">
        <v>630</v>
      </c>
      <c r="L97" s="55" t="s">
        <v>765</v>
      </c>
      <c r="M97" s="55">
        <v>1935</v>
      </c>
      <c r="N97" s="55">
        <v>1991</v>
      </c>
      <c r="O97" s="55" t="s">
        <v>678</v>
      </c>
      <c r="P97" s="56">
        <v>5000000</v>
      </c>
      <c r="Q97" s="55"/>
      <c r="R97" s="55" t="s">
        <v>596</v>
      </c>
      <c r="S97" s="55">
        <v>0.432</v>
      </c>
      <c r="T97" s="55"/>
      <c r="U97" s="55" t="s">
        <v>766</v>
      </c>
      <c r="V97" s="55" t="s">
        <v>680</v>
      </c>
      <c r="W97" s="55"/>
      <c r="X97" s="57"/>
      <c r="Y97" s="57"/>
      <c r="Z97" s="55" t="s">
        <v>585</v>
      </c>
      <c r="AA97" s="55" t="s">
        <v>585</v>
      </c>
      <c r="AB97" s="55"/>
      <c r="AC97" s="55"/>
      <c r="AD97" s="55"/>
      <c r="AE97" s="55"/>
      <c r="AF97" s="58"/>
      <c r="AG97" s="58"/>
    </row>
    <row r="98" spans="1:33" ht="24.75" x14ac:dyDescent="0.25">
      <c r="A98" s="54"/>
      <c r="B98" s="55">
        <v>1618</v>
      </c>
      <c r="C98" s="55" t="s">
        <v>767</v>
      </c>
      <c r="D98" s="55" t="s">
        <v>37</v>
      </c>
      <c r="E98" s="55"/>
      <c r="F98" s="55"/>
      <c r="G98" s="55" t="s">
        <v>119</v>
      </c>
      <c r="H98" s="54"/>
      <c r="I98" s="55"/>
      <c r="J98" s="55"/>
      <c r="K98" s="55" t="s">
        <v>579</v>
      </c>
      <c r="L98" s="55" t="s">
        <v>768</v>
      </c>
      <c r="M98" s="55"/>
      <c r="N98" s="55"/>
      <c r="O98" s="55" t="s">
        <v>678</v>
      </c>
      <c r="P98" s="56"/>
      <c r="Q98" s="55"/>
      <c r="R98" s="55" t="s">
        <v>582</v>
      </c>
      <c r="S98" s="55"/>
      <c r="T98" s="55"/>
      <c r="U98" s="55" t="s">
        <v>769</v>
      </c>
      <c r="V98" s="55" t="s">
        <v>585</v>
      </c>
      <c r="W98" s="55"/>
      <c r="X98" s="57"/>
      <c r="Y98" s="57"/>
      <c r="Z98" s="55" t="s">
        <v>585</v>
      </c>
      <c r="AA98" s="55" t="s">
        <v>585</v>
      </c>
      <c r="AB98" s="55"/>
      <c r="AC98" s="55"/>
      <c r="AD98" s="55"/>
      <c r="AE98" s="55"/>
      <c r="AF98" s="58"/>
      <c r="AG98" s="58"/>
    </row>
    <row r="99" spans="1:33" ht="24.75" x14ac:dyDescent="0.25">
      <c r="A99" s="54"/>
      <c r="B99" s="55">
        <v>1641</v>
      </c>
      <c r="C99" s="55" t="s">
        <v>770</v>
      </c>
      <c r="D99" s="55" t="s">
        <v>37</v>
      </c>
      <c r="E99" s="55" t="s">
        <v>771</v>
      </c>
      <c r="F99" s="55" t="s">
        <v>112</v>
      </c>
      <c r="G99" s="55" t="s">
        <v>347</v>
      </c>
      <c r="H99" s="54" t="s">
        <v>772</v>
      </c>
      <c r="I99" s="55">
        <v>47.252200000000002</v>
      </c>
      <c r="J99" s="55">
        <v>-123.188</v>
      </c>
      <c r="K99" s="55" t="s">
        <v>579</v>
      </c>
      <c r="L99" s="55"/>
      <c r="M99" s="55">
        <v>1971</v>
      </c>
      <c r="N99" s="55">
        <v>1993</v>
      </c>
      <c r="O99" s="55" t="s">
        <v>678</v>
      </c>
      <c r="P99" s="56">
        <v>655454</v>
      </c>
      <c r="Q99" s="55"/>
      <c r="R99" s="55" t="s">
        <v>596</v>
      </c>
      <c r="S99" s="55"/>
      <c r="T99" s="55"/>
      <c r="U99" s="55" t="s">
        <v>773</v>
      </c>
      <c r="V99" s="55" t="s">
        <v>680</v>
      </c>
      <c r="W99" s="55"/>
      <c r="X99" s="57"/>
      <c r="Y99" s="57"/>
      <c r="Z99" s="55" t="s">
        <v>585</v>
      </c>
      <c r="AA99" s="55" t="s">
        <v>585</v>
      </c>
      <c r="AB99" s="55"/>
      <c r="AC99" s="55"/>
      <c r="AD99" s="55"/>
      <c r="AE99" s="55"/>
      <c r="AF99" s="58"/>
      <c r="AG99" s="58"/>
    </row>
    <row r="100" spans="1:33" ht="24.75" x14ac:dyDescent="0.25">
      <c r="A100" s="54"/>
      <c r="B100" s="55">
        <v>1619</v>
      </c>
      <c r="C100" s="55" t="s">
        <v>774</v>
      </c>
      <c r="D100" s="55" t="s">
        <v>37</v>
      </c>
      <c r="E100" s="55" t="s">
        <v>775</v>
      </c>
      <c r="F100" s="55" t="s">
        <v>47</v>
      </c>
      <c r="G100" s="55" t="s">
        <v>105</v>
      </c>
      <c r="H100" s="54" t="s">
        <v>776</v>
      </c>
      <c r="I100" s="55">
        <v>46.26</v>
      </c>
      <c r="J100" s="55">
        <v>-119.053</v>
      </c>
      <c r="K100" s="55" t="s">
        <v>630</v>
      </c>
      <c r="L100" s="55"/>
      <c r="M100" s="55"/>
      <c r="N100" s="55">
        <v>2002</v>
      </c>
      <c r="O100" s="55" t="s">
        <v>678</v>
      </c>
      <c r="P100" s="56"/>
      <c r="Q100" s="55"/>
      <c r="R100" s="55" t="s">
        <v>582</v>
      </c>
      <c r="S100" s="55"/>
      <c r="T100" s="55"/>
      <c r="U100" s="55" t="s">
        <v>777</v>
      </c>
      <c r="V100" s="55" t="s">
        <v>680</v>
      </c>
      <c r="W100" s="55"/>
      <c r="X100" s="57"/>
      <c r="Y100" s="57"/>
      <c r="Z100" s="55" t="s">
        <v>585</v>
      </c>
      <c r="AA100" s="55" t="s">
        <v>585</v>
      </c>
      <c r="AB100" s="55"/>
      <c r="AC100" s="55"/>
      <c r="AD100" s="55"/>
      <c r="AE100" s="55"/>
      <c r="AF100" s="58"/>
      <c r="AG100" s="58"/>
    </row>
    <row r="101" spans="1:33" ht="24.75" x14ac:dyDescent="0.25">
      <c r="A101" s="54"/>
      <c r="B101" s="55">
        <v>1645</v>
      </c>
      <c r="C101" s="55" t="s">
        <v>778</v>
      </c>
      <c r="D101" s="55" t="s">
        <v>37</v>
      </c>
      <c r="E101" s="55"/>
      <c r="F101" s="55" t="s">
        <v>174</v>
      </c>
      <c r="G101" s="55" t="s">
        <v>426</v>
      </c>
      <c r="H101" s="54"/>
      <c r="I101" s="55"/>
      <c r="J101" s="55"/>
      <c r="K101" s="55" t="s">
        <v>579</v>
      </c>
      <c r="L101" s="55" t="s">
        <v>779</v>
      </c>
      <c r="M101" s="55">
        <v>1976</v>
      </c>
      <c r="N101" s="55">
        <v>1994</v>
      </c>
      <c r="O101" s="55" t="s">
        <v>678</v>
      </c>
      <c r="P101" s="56"/>
      <c r="Q101" s="55"/>
      <c r="R101" s="55" t="s">
        <v>582</v>
      </c>
      <c r="S101" s="55"/>
      <c r="T101" s="55"/>
      <c r="U101" s="55" t="s">
        <v>780</v>
      </c>
      <c r="V101" s="55" t="s">
        <v>680</v>
      </c>
      <c r="W101" s="55"/>
      <c r="X101" s="57"/>
      <c r="Y101" s="57"/>
      <c r="Z101" s="55" t="s">
        <v>585</v>
      </c>
      <c r="AA101" s="55" t="s">
        <v>585</v>
      </c>
      <c r="AB101" s="55"/>
      <c r="AC101" s="55"/>
      <c r="AD101" s="55"/>
      <c r="AE101" s="55"/>
      <c r="AF101" s="58"/>
      <c r="AG101" s="58"/>
    </row>
    <row r="102" spans="1:33" ht="24.75" x14ac:dyDescent="0.25">
      <c r="A102" s="54" t="s">
        <v>781</v>
      </c>
      <c r="B102" s="55">
        <v>1620</v>
      </c>
      <c r="C102" s="55" t="s">
        <v>782</v>
      </c>
      <c r="D102" s="55" t="s">
        <v>37</v>
      </c>
      <c r="E102" s="55" t="s">
        <v>783</v>
      </c>
      <c r="F102" s="55" t="s">
        <v>42</v>
      </c>
      <c r="G102" s="55" t="s">
        <v>42</v>
      </c>
      <c r="H102" s="54" t="s">
        <v>784</v>
      </c>
      <c r="I102" s="55">
        <v>47.726999999999997</v>
      </c>
      <c r="J102" s="55">
        <v>-117.4897</v>
      </c>
      <c r="K102" s="55" t="s">
        <v>579</v>
      </c>
      <c r="L102" s="55" t="s">
        <v>785</v>
      </c>
      <c r="M102" s="55">
        <v>1962</v>
      </c>
      <c r="N102" s="55">
        <v>1991</v>
      </c>
      <c r="O102" s="55" t="s">
        <v>678</v>
      </c>
      <c r="P102" s="56">
        <v>3000000</v>
      </c>
      <c r="Q102" s="55"/>
      <c r="R102" s="55" t="s">
        <v>596</v>
      </c>
      <c r="S102" s="55">
        <v>0.89</v>
      </c>
      <c r="T102" s="55">
        <v>0.89</v>
      </c>
      <c r="U102" s="55" t="s">
        <v>786</v>
      </c>
      <c r="V102" s="55" t="s">
        <v>652</v>
      </c>
      <c r="W102" s="55" t="s">
        <v>599</v>
      </c>
      <c r="X102" s="57">
        <v>35796</v>
      </c>
      <c r="Y102" s="57">
        <v>39447</v>
      </c>
      <c r="Z102" s="55" t="s">
        <v>640</v>
      </c>
      <c r="AA102" s="55" t="s">
        <v>641</v>
      </c>
      <c r="AB102" s="55"/>
      <c r="AC102" s="55">
        <v>0.8</v>
      </c>
      <c r="AD102" s="55"/>
      <c r="AE102" s="55">
        <v>0.4</v>
      </c>
      <c r="AF102" s="58"/>
      <c r="AG102" s="58"/>
    </row>
    <row r="103" spans="1:33" ht="24.75" x14ac:dyDescent="0.25">
      <c r="A103" s="54"/>
      <c r="B103" s="55">
        <v>1646</v>
      </c>
      <c r="C103" s="55" t="s">
        <v>787</v>
      </c>
      <c r="D103" s="55" t="s">
        <v>37</v>
      </c>
      <c r="E103" s="55"/>
      <c r="F103" s="55"/>
      <c r="G103" s="55" t="s">
        <v>53</v>
      </c>
      <c r="H103" s="54"/>
      <c r="I103" s="55"/>
      <c r="J103" s="55"/>
      <c r="K103" s="55" t="s">
        <v>579</v>
      </c>
      <c r="L103" s="55" t="s">
        <v>788</v>
      </c>
      <c r="M103" s="55"/>
      <c r="N103" s="55">
        <v>1994</v>
      </c>
      <c r="O103" s="55" t="s">
        <v>678</v>
      </c>
      <c r="P103" s="56"/>
      <c r="Q103" s="55"/>
      <c r="R103" s="55" t="s">
        <v>582</v>
      </c>
      <c r="S103" s="55"/>
      <c r="T103" s="55"/>
      <c r="U103" s="55" t="s">
        <v>789</v>
      </c>
      <c r="V103" s="55" t="s">
        <v>680</v>
      </c>
      <c r="W103" s="55"/>
      <c r="X103" s="57"/>
      <c r="Y103" s="57"/>
      <c r="Z103" s="55" t="s">
        <v>585</v>
      </c>
      <c r="AA103" s="55" t="s">
        <v>585</v>
      </c>
      <c r="AB103" s="55"/>
      <c r="AC103" s="55"/>
      <c r="AD103" s="55"/>
      <c r="AE103" s="55"/>
      <c r="AF103" s="58"/>
      <c r="AG103" s="58"/>
    </row>
    <row r="104" spans="1:33" ht="24.75" x14ac:dyDescent="0.25">
      <c r="A104" s="54"/>
      <c r="B104" s="55">
        <v>1621</v>
      </c>
      <c r="C104" s="55" t="s">
        <v>642</v>
      </c>
      <c r="D104" s="55" t="s">
        <v>37</v>
      </c>
      <c r="E104" s="55"/>
      <c r="F104" s="55" t="s">
        <v>348</v>
      </c>
      <c r="G104" s="55" t="s">
        <v>348</v>
      </c>
      <c r="H104" s="54" t="s">
        <v>643</v>
      </c>
      <c r="I104" s="55">
        <v>48.34</v>
      </c>
      <c r="J104" s="55">
        <v>-119.621</v>
      </c>
      <c r="K104" s="55" t="s">
        <v>579</v>
      </c>
      <c r="L104" s="55"/>
      <c r="M104" s="55">
        <v>1993</v>
      </c>
      <c r="N104" s="55"/>
      <c r="O104" s="55" t="s">
        <v>581</v>
      </c>
      <c r="P104" s="56">
        <v>700</v>
      </c>
      <c r="Q104" s="55"/>
      <c r="R104" s="55" t="s">
        <v>582</v>
      </c>
      <c r="S104" s="55"/>
      <c r="T104" s="55"/>
      <c r="U104" s="55" t="s">
        <v>644</v>
      </c>
      <c r="V104" s="55" t="s">
        <v>584</v>
      </c>
      <c r="W104" s="55"/>
      <c r="X104" s="57"/>
      <c r="Y104" s="57"/>
      <c r="Z104" s="55" t="s">
        <v>585</v>
      </c>
      <c r="AA104" s="55" t="s">
        <v>585</v>
      </c>
      <c r="AB104" s="55"/>
      <c r="AC104" s="55"/>
      <c r="AD104" s="55"/>
      <c r="AE104" s="55"/>
      <c r="AF104" s="58"/>
      <c r="AG104" s="58"/>
    </row>
    <row r="105" spans="1:33" ht="36.75" x14ac:dyDescent="0.25">
      <c r="A105" s="54"/>
      <c r="B105" s="55">
        <v>1647</v>
      </c>
      <c r="C105" s="55" t="s">
        <v>790</v>
      </c>
      <c r="D105" s="55" t="s">
        <v>37</v>
      </c>
      <c r="E105" s="55" t="s">
        <v>791</v>
      </c>
      <c r="F105" s="55" t="s">
        <v>348</v>
      </c>
      <c r="G105" s="55" t="s">
        <v>348</v>
      </c>
      <c r="H105" s="54" t="s">
        <v>643</v>
      </c>
      <c r="I105" s="55"/>
      <c r="J105" s="55"/>
      <c r="K105" s="55" t="s">
        <v>579</v>
      </c>
      <c r="L105" s="55" t="s">
        <v>792</v>
      </c>
      <c r="M105" s="55"/>
      <c r="N105" s="55">
        <v>1993</v>
      </c>
      <c r="O105" s="55" t="s">
        <v>678</v>
      </c>
      <c r="P105" s="56"/>
      <c r="Q105" s="55"/>
      <c r="R105" s="55" t="s">
        <v>582</v>
      </c>
      <c r="S105" s="55"/>
      <c r="T105" s="55"/>
      <c r="U105" s="55" t="s">
        <v>793</v>
      </c>
      <c r="V105" s="55" t="s">
        <v>680</v>
      </c>
      <c r="W105" s="55"/>
      <c r="X105" s="57"/>
      <c r="Y105" s="57"/>
      <c r="Z105" s="55" t="s">
        <v>585</v>
      </c>
      <c r="AA105" s="55" t="s">
        <v>585</v>
      </c>
      <c r="AB105" s="55"/>
      <c r="AC105" s="55"/>
      <c r="AD105" s="55"/>
      <c r="AE105" s="55"/>
      <c r="AF105" s="58"/>
      <c r="AG105" s="58"/>
    </row>
    <row r="106" spans="1:33" ht="24.75" x14ac:dyDescent="0.25">
      <c r="A106" s="54"/>
      <c r="B106" s="55">
        <v>1648</v>
      </c>
      <c r="C106" s="55" t="s">
        <v>794</v>
      </c>
      <c r="D106" s="55" t="s">
        <v>37</v>
      </c>
      <c r="E106" s="55" t="s">
        <v>795</v>
      </c>
      <c r="F106" s="55" t="s">
        <v>796</v>
      </c>
      <c r="G106" s="55" t="s">
        <v>343</v>
      </c>
      <c r="H106" s="54" t="s">
        <v>797</v>
      </c>
      <c r="I106" s="55">
        <v>47.43</v>
      </c>
      <c r="J106" s="55">
        <v>-122.613</v>
      </c>
      <c r="K106" s="55" t="s">
        <v>585</v>
      </c>
      <c r="L106" s="55"/>
      <c r="M106" s="55"/>
      <c r="N106" s="55">
        <v>1989</v>
      </c>
      <c r="O106" s="55" t="s">
        <v>678</v>
      </c>
      <c r="P106" s="56"/>
      <c r="Q106" s="55"/>
      <c r="R106" s="55" t="s">
        <v>582</v>
      </c>
      <c r="S106" s="55"/>
      <c r="T106" s="55"/>
      <c r="U106" s="55" t="s">
        <v>798</v>
      </c>
      <c r="V106" s="55" t="s">
        <v>680</v>
      </c>
      <c r="W106" s="55"/>
      <c r="X106" s="57"/>
      <c r="Y106" s="57"/>
      <c r="Z106" s="55" t="s">
        <v>585</v>
      </c>
      <c r="AA106" s="55" t="s">
        <v>585</v>
      </c>
      <c r="AB106" s="55"/>
      <c r="AC106" s="55"/>
      <c r="AD106" s="55"/>
      <c r="AE106" s="55"/>
      <c r="AF106" s="58"/>
      <c r="AG106" s="58"/>
    </row>
    <row r="107" spans="1:33" ht="36.75" x14ac:dyDescent="0.25">
      <c r="A107" s="54" t="s">
        <v>799</v>
      </c>
      <c r="B107" s="55">
        <v>1622</v>
      </c>
      <c r="C107" s="55" t="s">
        <v>800</v>
      </c>
      <c r="D107" s="55" t="s">
        <v>37</v>
      </c>
      <c r="E107" s="55" t="s">
        <v>801</v>
      </c>
      <c r="F107" s="55" t="s">
        <v>802</v>
      </c>
      <c r="G107" s="55" t="s">
        <v>343</v>
      </c>
      <c r="H107" s="54" t="s">
        <v>803</v>
      </c>
      <c r="I107" s="55">
        <v>47.500999999999998</v>
      </c>
      <c r="J107" s="55">
        <v>-122.782</v>
      </c>
      <c r="K107" s="55" t="s">
        <v>630</v>
      </c>
      <c r="L107" s="55" t="s">
        <v>631</v>
      </c>
      <c r="M107" s="55">
        <v>1963</v>
      </c>
      <c r="N107" s="55">
        <v>2003</v>
      </c>
      <c r="O107" s="55" t="s">
        <v>678</v>
      </c>
      <c r="P107" s="56">
        <v>14612441</v>
      </c>
      <c r="Q107" s="55">
        <v>2003</v>
      </c>
      <c r="R107" s="55" t="s">
        <v>596</v>
      </c>
      <c r="S107" s="55">
        <v>0.218</v>
      </c>
      <c r="T107" s="55">
        <v>0.218</v>
      </c>
      <c r="U107" s="55" t="s">
        <v>804</v>
      </c>
      <c r="V107" s="55" t="s">
        <v>652</v>
      </c>
      <c r="W107" s="55" t="s">
        <v>599</v>
      </c>
      <c r="X107" s="57">
        <v>35796</v>
      </c>
      <c r="Y107" s="57">
        <v>37986</v>
      </c>
      <c r="Z107" s="55" t="s">
        <v>689</v>
      </c>
      <c r="AA107" s="55" t="s">
        <v>699</v>
      </c>
      <c r="AB107" s="55"/>
      <c r="AC107" s="55"/>
      <c r="AD107" s="55"/>
      <c r="AE107" s="55">
        <v>2.3039999999999998</v>
      </c>
      <c r="AF107" s="58"/>
      <c r="AG107" s="58"/>
    </row>
    <row r="108" spans="1:33" ht="48.75" x14ac:dyDescent="0.25">
      <c r="A108" s="54" t="s">
        <v>799</v>
      </c>
      <c r="B108" s="55">
        <v>1622</v>
      </c>
      <c r="C108" s="55" t="s">
        <v>800</v>
      </c>
      <c r="D108" s="55" t="s">
        <v>37</v>
      </c>
      <c r="E108" s="55" t="s">
        <v>801</v>
      </c>
      <c r="F108" s="55" t="s">
        <v>802</v>
      </c>
      <c r="G108" s="55" t="s">
        <v>343</v>
      </c>
      <c r="H108" s="54" t="s">
        <v>803</v>
      </c>
      <c r="I108" s="55">
        <v>47.500999999999998</v>
      </c>
      <c r="J108" s="55">
        <v>-122.782</v>
      </c>
      <c r="K108" s="55" t="s">
        <v>630</v>
      </c>
      <c r="L108" s="55" t="s">
        <v>631</v>
      </c>
      <c r="M108" s="55">
        <v>1963</v>
      </c>
      <c r="N108" s="55">
        <v>2003</v>
      </c>
      <c r="O108" s="55" t="s">
        <v>678</v>
      </c>
      <c r="P108" s="56">
        <v>14612441</v>
      </c>
      <c r="Q108" s="55">
        <v>2003</v>
      </c>
      <c r="R108" s="55" t="s">
        <v>596</v>
      </c>
      <c r="S108" s="55">
        <v>0.218</v>
      </c>
      <c r="T108" s="55">
        <v>0.218</v>
      </c>
      <c r="U108" s="55" t="s">
        <v>805</v>
      </c>
      <c r="V108" s="55" t="s">
        <v>652</v>
      </c>
      <c r="W108" s="55" t="s">
        <v>806</v>
      </c>
      <c r="X108" s="57">
        <v>37987</v>
      </c>
      <c r="Y108" s="57">
        <v>40179</v>
      </c>
      <c r="Z108" s="55" t="s">
        <v>689</v>
      </c>
      <c r="AA108" s="55" t="s">
        <v>699</v>
      </c>
      <c r="AB108" s="55"/>
      <c r="AC108" s="55"/>
      <c r="AD108" s="55"/>
      <c r="AE108" s="55">
        <v>0.66</v>
      </c>
      <c r="AF108" s="58"/>
      <c r="AG108" s="58"/>
    </row>
    <row r="109" spans="1:33" ht="24.75" x14ac:dyDescent="0.25">
      <c r="A109" s="54"/>
      <c r="B109" s="55">
        <v>1649</v>
      </c>
      <c r="C109" s="55" t="s">
        <v>807</v>
      </c>
      <c r="D109" s="55" t="s">
        <v>37</v>
      </c>
      <c r="E109" s="55" t="s">
        <v>775</v>
      </c>
      <c r="F109" s="55" t="s">
        <v>47</v>
      </c>
      <c r="G109" s="55" t="s">
        <v>105</v>
      </c>
      <c r="H109" s="54" t="s">
        <v>776</v>
      </c>
      <c r="I109" s="55">
        <v>46.255000000000003</v>
      </c>
      <c r="J109" s="55">
        <v>-119.053</v>
      </c>
      <c r="K109" s="55" t="s">
        <v>630</v>
      </c>
      <c r="L109" s="55"/>
      <c r="M109" s="55"/>
      <c r="N109" s="55">
        <v>1993</v>
      </c>
      <c r="O109" s="55" t="s">
        <v>678</v>
      </c>
      <c r="P109" s="56"/>
      <c r="Q109" s="55"/>
      <c r="R109" s="55" t="s">
        <v>582</v>
      </c>
      <c r="S109" s="55"/>
      <c r="T109" s="55"/>
      <c r="U109" s="55" t="s">
        <v>808</v>
      </c>
      <c r="V109" s="55" t="s">
        <v>680</v>
      </c>
      <c r="W109" s="55"/>
      <c r="X109" s="57"/>
      <c r="Y109" s="57"/>
      <c r="Z109" s="55" t="s">
        <v>585</v>
      </c>
      <c r="AA109" s="55" t="s">
        <v>585</v>
      </c>
      <c r="AB109" s="55"/>
      <c r="AC109" s="55"/>
      <c r="AD109" s="55"/>
      <c r="AE109" s="55"/>
      <c r="AF109" s="58"/>
      <c r="AG109" s="58"/>
    </row>
    <row r="110" spans="1:33" ht="24.75" x14ac:dyDescent="0.25">
      <c r="A110" s="54"/>
      <c r="B110" s="55">
        <v>1650</v>
      </c>
      <c r="C110" s="55" t="s">
        <v>809</v>
      </c>
      <c r="D110" s="55" t="s">
        <v>37</v>
      </c>
      <c r="E110" s="55"/>
      <c r="F110" s="55"/>
      <c r="G110" s="55" t="s">
        <v>356</v>
      </c>
      <c r="H110" s="54"/>
      <c r="I110" s="55"/>
      <c r="J110" s="55"/>
      <c r="K110" s="55" t="s">
        <v>585</v>
      </c>
      <c r="L110" s="55"/>
      <c r="M110" s="55"/>
      <c r="N110" s="55">
        <v>1991</v>
      </c>
      <c r="O110" s="55" t="s">
        <v>678</v>
      </c>
      <c r="P110" s="56"/>
      <c r="Q110" s="55"/>
      <c r="R110" s="55" t="s">
        <v>582</v>
      </c>
      <c r="S110" s="55"/>
      <c r="T110" s="55"/>
      <c r="U110" s="55" t="s">
        <v>810</v>
      </c>
      <c r="V110" s="55" t="s">
        <v>680</v>
      </c>
      <c r="W110" s="55"/>
      <c r="X110" s="57"/>
      <c r="Y110" s="57"/>
      <c r="Z110" s="55" t="s">
        <v>585</v>
      </c>
      <c r="AA110" s="55" t="s">
        <v>585</v>
      </c>
      <c r="AB110" s="55"/>
      <c r="AC110" s="55"/>
      <c r="AD110" s="55"/>
      <c r="AE110" s="55"/>
      <c r="AF110" s="58"/>
      <c r="AG110" s="58"/>
    </row>
    <row r="111" spans="1:33" ht="24.75" x14ac:dyDescent="0.25">
      <c r="A111" s="54"/>
      <c r="B111" s="55">
        <v>1623</v>
      </c>
      <c r="C111" s="55" t="s">
        <v>811</v>
      </c>
      <c r="D111" s="55" t="s">
        <v>37</v>
      </c>
      <c r="E111" s="55" t="s">
        <v>812</v>
      </c>
      <c r="F111" s="55" t="s">
        <v>82</v>
      </c>
      <c r="G111" s="55" t="s">
        <v>334</v>
      </c>
      <c r="H111" s="54" t="s">
        <v>813</v>
      </c>
      <c r="I111" s="55">
        <v>48.131619999999998</v>
      </c>
      <c r="J111" s="55">
        <v>-123.51769</v>
      </c>
      <c r="K111" s="55" t="s">
        <v>579</v>
      </c>
      <c r="L111" s="55" t="s">
        <v>814</v>
      </c>
      <c r="M111" s="55">
        <v>1955</v>
      </c>
      <c r="N111" s="55">
        <v>2006</v>
      </c>
      <c r="O111" s="55" t="s">
        <v>678</v>
      </c>
      <c r="P111" s="56">
        <v>1026000</v>
      </c>
      <c r="Q111" s="55">
        <v>2006</v>
      </c>
      <c r="R111" s="55" t="s">
        <v>596</v>
      </c>
      <c r="S111" s="55">
        <v>0.45</v>
      </c>
      <c r="T111" s="55"/>
      <c r="U111" s="55" t="s">
        <v>815</v>
      </c>
      <c r="V111" s="55" t="s">
        <v>680</v>
      </c>
      <c r="W111" s="55"/>
      <c r="X111" s="57"/>
      <c r="Y111" s="57"/>
      <c r="Z111" s="55" t="s">
        <v>585</v>
      </c>
      <c r="AA111" s="55" t="s">
        <v>585</v>
      </c>
      <c r="AB111" s="55"/>
      <c r="AC111" s="55"/>
      <c r="AD111" s="55"/>
      <c r="AE111" s="55"/>
      <c r="AF111" s="58"/>
      <c r="AG111" s="58"/>
    </row>
    <row r="112" spans="1:33" ht="24.75" x14ac:dyDescent="0.25">
      <c r="A112" s="54"/>
      <c r="B112" s="55">
        <v>1642</v>
      </c>
      <c r="C112" s="55" t="s">
        <v>816</v>
      </c>
      <c r="D112" s="55" t="s">
        <v>37</v>
      </c>
      <c r="E112" s="55" t="s">
        <v>817</v>
      </c>
      <c r="F112" s="55" t="s">
        <v>818</v>
      </c>
      <c r="G112" s="55" t="s">
        <v>350</v>
      </c>
      <c r="H112" s="54" t="s">
        <v>819</v>
      </c>
      <c r="I112" s="55">
        <v>47.390999999999998</v>
      </c>
      <c r="J112" s="55">
        <v>-122.611</v>
      </c>
      <c r="K112" s="55" t="s">
        <v>579</v>
      </c>
      <c r="L112" s="55" t="s">
        <v>820</v>
      </c>
      <c r="M112" s="55">
        <v>1956</v>
      </c>
      <c r="N112" s="55">
        <v>1990</v>
      </c>
      <c r="O112" s="55" t="s">
        <v>678</v>
      </c>
      <c r="P112" s="56">
        <v>473243</v>
      </c>
      <c r="Q112" s="55"/>
      <c r="R112" s="55" t="s">
        <v>596</v>
      </c>
      <c r="S112" s="55"/>
      <c r="T112" s="55"/>
      <c r="U112" s="55" t="s">
        <v>821</v>
      </c>
      <c r="V112" s="55" t="s">
        <v>680</v>
      </c>
      <c r="W112" s="55"/>
      <c r="X112" s="57"/>
      <c r="Y112" s="57"/>
      <c r="Z112" s="55" t="s">
        <v>585</v>
      </c>
      <c r="AA112" s="55" t="s">
        <v>585</v>
      </c>
      <c r="AB112" s="55"/>
      <c r="AC112" s="55"/>
      <c r="AD112" s="55"/>
      <c r="AE112" s="55"/>
      <c r="AF112" s="58"/>
      <c r="AG112" s="58"/>
    </row>
    <row r="113" spans="1:33" ht="24.75" x14ac:dyDescent="0.25">
      <c r="A113" s="54"/>
      <c r="B113" s="55">
        <v>1651</v>
      </c>
      <c r="C113" s="55" t="s">
        <v>822</v>
      </c>
      <c r="D113" s="55" t="s">
        <v>37</v>
      </c>
      <c r="E113" s="55" t="s">
        <v>823</v>
      </c>
      <c r="F113" s="55" t="s">
        <v>824</v>
      </c>
      <c r="G113" s="55" t="s">
        <v>349</v>
      </c>
      <c r="H113" s="54" t="s">
        <v>825</v>
      </c>
      <c r="I113" s="55">
        <v>46.71</v>
      </c>
      <c r="J113" s="55">
        <v>-123.82299999999999</v>
      </c>
      <c r="K113" s="55" t="s">
        <v>630</v>
      </c>
      <c r="L113" s="55" t="s">
        <v>826</v>
      </c>
      <c r="M113" s="55">
        <v>1980</v>
      </c>
      <c r="N113" s="55">
        <v>1991</v>
      </c>
      <c r="O113" s="55" t="s">
        <v>678</v>
      </c>
      <c r="P113" s="56">
        <v>300000</v>
      </c>
      <c r="Q113" s="55"/>
      <c r="R113" s="55" t="s">
        <v>582</v>
      </c>
      <c r="S113" s="55"/>
      <c r="T113" s="55"/>
      <c r="U113" s="55" t="s">
        <v>827</v>
      </c>
      <c r="V113" s="55" t="s">
        <v>680</v>
      </c>
      <c r="W113" s="55"/>
      <c r="X113" s="57"/>
      <c r="Y113" s="57"/>
      <c r="Z113" s="55" t="s">
        <v>585</v>
      </c>
      <c r="AA113" s="55" t="s">
        <v>585</v>
      </c>
      <c r="AB113" s="55"/>
      <c r="AC113" s="55"/>
      <c r="AD113" s="55"/>
      <c r="AE113" s="55"/>
      <c r="AF113" s="58"/>
      <c r="AG113" s="58"/>
    </row>
    <row r="114" spans="1:33" ht="24.75" x14ac:dyDescent="0.25">
      <c r="A114" s="54" t="s">
        <v>645</v>
      </c>
      <c r="B114" s="55">
        <v>1625</v>
      </c>
      <c r="C114" s="55" t="s">
        <v>646</v>
      </c>
      <c r="D114" s="55" t="s">
        <v>37</v>
      </c>
      <c r="E114" s="55" t="s">
        <v>647</v>
      </c>
      <c r="F114" s="55" t="s">
        <v>648</v>
      </c>
      <c r="G114" s="55" t="s">
        <v>345</v>
      </c>
      <c r="H114" s="54" t="s">
        <v>649</v>
      </c>
      <c r="I114" s="55">
        <v>45.805</v>
      </c>
      <c r="J114" s="55">
        <v>-120.17400000000001</v>
      </c>
      <c r="K114" s="55" t="s">
        <v>630</v>
      </c>
      <c r="L114" s="55" t="s">
        <v>650</v>
      </c>
      <c r="M114" s="55">
        <v>1990</v>
      </c>
      <c r="N114" s="55">
        <v>2100</v>
      </c>
      <c r="O114" s="55" t="s">
        <v>581</v>
      </c>
      <c r="P114" s="56">
        <v>58222934</v>
      </c>
      <c r="Q114" s="55">
        <v>2019</v>
      </c>
      <c r="R114" s="55" t="s">
        <v>596</v>
      </c>
      <c r="S114" s="55">
        <v>9.4870000000000001</v>
      </c>
      <c r="T114" s="55">
        <v>0</v>
      </c>
      <c r="U114" s="55" t="s">
        <v>651</v>
      </c>
      <c r="V114" s="55" t="s">
        <v>652</v>
      </c>
      <c r="W114" s="55" t="s">
        <v>599</v>
      </c>
      <c r="X114" s="57">
        <v>36312</v>
      </c>
      <c r="Y114" s="57">
        <v>40787</v>
      </c>
      <c r="Z114" s="55" t="s">
        <v>640</v>
      </c>
      <c r="AA114" s="55" t="s">
        <v>641</v>
      </c>
      <c r="AB114" s="55"/>
      <c r="AC114" s="55">
        <v>8.4</v>
      </c>
      <c r="AD114" s="55"/>
      <c r="AE114" s="55">
        <v>4</v>
      </c>
      <c r="AF114" s="58"/>
      <c r="AG114" s="58"/>
    </row>
    <row r="115" spans="1:33" ht="36.75" x14ac:dyDescent="0.25">
      <c r="A115" s="54" t="s">
        <v>645</v>
      </c>
      <c r="B115" s="55">
        <v>1625</v>
      </c>
      <c r="C115" s="55" t="s">
        <v>646</v>
      </c>
      <c r="D115" s="55" t="s">
        <v>37</v>
      </c>
      <c r="E115" s="55" t="s">
        <v>647</v>
      </c>
      <c r="F115" s="55" t="s">
        <v>648</v>
      </c>
      <c r="G115" s="55" t="s">
        <v>345</v>
      </c>
      <c r="H115" s="54" t="s">
        <v>649</v>
      </c>
      <c r="I115" s="55">
        <v>45.805</v>
      </c>
      <c r="J115" s="55">
        <v>-120.17400000000001</v>
      </c>
      <c r="K115" s="55" t="s">
        <v>630</v>
      </c>
      <c r="L115" s="55" t="s">
        <v>650</v>
      </c>
      <c r="M115" s="55">
        <v>1990</v>
      </c>
      <c r="N115" s="55">
        <v>2100</v>
      </c>
      <c r="O115" s="55" t="s">
        <v>581</v>
      </c>
      <c r="P115" s="56">
        <v>58222934</v>
      </c>
      <c r="Q115" s="55">
        <v>2019</v>
      </c>
      <c r="R115" s="55" t="s">
        <v>596</v>
      </c>
      <c r="S115" s="55">
        <v>9.4870000000000001</v>
      </c>
      <c r="T115" s="55">
        <v>0</v>
      </c>
      <c r="U115" s="55" t="s">
        <v>653</v>
      </c>
      <c r="V115" s="55" t="s">
        <v>652</v>
      </c>
      <c r="W115" s="55" t="s">
        <v>604</v>
      </c>
      <c r="X115" s="57">
        <v>36678</v>
      </c>
      <c r="Y115" s="57">
        <v>40787</v>
      </c>
      <c r="Z115" s="55" t="s">
        <v>640</v>
      </c>
      <c r="AA115" s="55" t="s">
        <v>641</v>
      </c>
      <c r="AB115" s="55"/>
      <c r="AC115" s="55">
        <v>2.1</v>
      </c>
      <c r="AD115" s="55"/>
      <c r="AE115" s="55">
        <v>1</v>
      </c>
      <c r="AF115" s="58"/>
      <c r="AG115" s="58"/>
    </row>
    <row r="116" spans="1:33" ht="36.75" x14ac:dyDescent="0.25">
      <c r="A116" s="54" t="s">
        <v>645</v>
      </c>
      <c r="B116" s="55">
        <v>1625</v>
      </c>
      <c r="C116" s="55" t="s">
        <v>646</v>
      </c>
      <c r="D116" s="55" t="s">
        <v>37</v>
      </c>
      <c r="E116" s="55" t="s">
        <v>647</v>
      </c>
      <c r="F116" s="55" t="s">
        <v>648</v>
      </c>
      <c r="G116" s="55" t="s">
        <v>345</v>
      </c>
      <c r="H116" s="54" t="s">
        <v>649</v>
      </c>
      <c r="I116" s="55">
        <v>45.805</v>
      </c>
      <c r="J116" s="55">
        <v>-120.17400000000001</v>
      </c>
      <c r="K116" s="55" t="s">
        <v>630</v>
      </c>
      <c r="L116" s="55" t="s">
        <v>650</v>
      </c>
      <c r="M116" s="55">
        <v>1990</v>
      </c>
      <c r="N116" s="55">
        <v>2100</v>
      </c>
      <c r="O116" s="55" t="s">
        <v>581</v>
      </c>
      <c r="P116" s="56">
        <v>58222934</v>
      </c>
      <c r="Q116" s="55">
        <v>2019</v>
      </c>
      <c r="R116" s="55" t="s">
        <v>596</v>
      </c>
      <c r="S116" s="55">
        <v>9.4870000000000001</v>
      </c>
      <c r="T116" s="55">
        <v>0</v>
      </c>
      <c r="U116" s="55" t="s">
        <v>654</v>
      </c>
      <c r="V116" s="55" t="s">
        <v>652</v>
      </c>
      <c r="W116" s="55" t="s">
        <v>655</v>
      </c>
      <c r="X116" s="57">
        <v>40787</v>
      </c>
      <c r="Y116" s="57">
        <v>43405</v>
      </c>
      <c r="Z116" s="55" t="s">
        <v>640</v>
      </c>
      <c r="AA116" s="55" t="s">
        <v>656</v>
      </c>
      <c r="AB116" s="55"/>
      <c r="AC116" s="55">
        <v>19.5</v>
      </c>
      <c r="AD116" s="55">
        <v>26</v>
      </c>
      <c r="AE116" s="55"/>
      <c r="AF116" s="58"/>
      <c r="AG116" s="58"/>
    </row>
    <row r="117" spans="1:33" ht="36.75" x14ac:dyDescent="0.25">
      <c r="A117" s="54" t="s">
        <v>645</v>
      </c>
      <c r="B117" s="55">
        <v>1625</v>
      </c>
      <c r="C117" s="55" t="s">
        <v>646</v>
      </c>
      <c r="D117" s="55" t="s">
        <v>37</v>
      </c>
      <c r="E117" s="55" t="s">
        <v>647</v>
      </c>
      <c r="F117" s="55" t="s">
        <v>648</v>
      </c>
      <c r="G117" s="55" t="s">
        <v>345</v>
      </c>
      <c r="H117" s="54" t="s">
        <v>649</v>
      </c>
      <c r="I117" s="55">
        <v>45.805</v>
      </c>
      <c r="J117" s="55">
        <v>-120.17400000000001</v>
      </c>
      <c r="K117" s="55" t="s">
        <v>630</v>
      </c>
      <c r="L117" s="55" t="s">
        <v>650</v>
      </c>
      <c r="M117" s="55">
        <v>1990</v>
      </c>
      <c r="N117" s="55">
        <v>2100</v>
      </c>
      <c r="O117" s="55" t="s">
        <v>581</v>
      </c>
      <c r="P117" s="56">
        <v>58222934</v>
      </c>
      <c r="Q117" s="55">
        <v>2019</v>
      </c>
      <c r="R117" s="55" t="s">
        <v>596</v>
      </c>
      <c r="S117" s="55">
        <v>9.4870000000000001</v>
      </c>
      <c r="T117" s="55">
        <v>0</v>
      </c>
      <c r="U117" s="55" t="s">
        <v>657</v>
      </c>
      <c r="V117" s="55" t="s">
        <v>598</v>
      </c>
      <c r="W117" s="55" t="s">
        <v>658</v>
      </c>
      <c r="X117" s="57">
        <v>43405</v>
      </c>
      <c r="Y117" s="57"/>
      <c r="Z117" s="55" t="s">
        <v>600</v>
      </c>
      <c r="AA117" s="55" t="s">
        <v>601</v>
      </c>
      <c r="AB117" s="55" t="s">
        <v>602</v>
      </c>
      <c r="AC117" s="55"/>
      <c r="AD117" s="55"/>
      <c r="AE117" s="55">
        <v>8.64</v>
      </c>
      <c r="AF117" s="58">
        <v>0.75636000000000003</v>
      </c>
      <c r="AG117" s="58">
        <v>6.8169999999999994E-2</v>
      </c>
    </row>
    <row r="118" spans="1:33" ht="24.75" x14ac:dyDescent="0.25">
      <c r="A118" s="54"/>
      <c r="B118" s="55">
        <v>1626</v>
      </c>
      <c r="C118" s="55" t="s">
        <v>659</v>
      </c>
      <c r="D118" s="55" t="s">
        <v>37</v>
      </c>
      <c r="E118" s="55" t="s">
        <v>660</v>
      </c>
      <c r="F118" s="55" t="s">
        <v>149</v>
      </c>
      <c r="G118" s="55" t="s">
        <v>344</v>
      </c>
      <c r="H118" s="54" t="s">
        <v>661</v>
      </c>
      <c r="I118" s="55">
        <v>46.965000000000003</v>
      </c>
      <c r="J118" s="55">
        <v>-120.21299999999999</v>
      </c>
      <c r="K118" s="55" t="s">
        <v>579</v>
      </c>
      <c r="L118" s="55"/>
      <c r="M118" s="55">
        <v>1965</v>
      </c>
      <c r="N118" s="55"/>
      <c r="O118" s="55" t="s">
        <v>581</v>
      </c>
      <c r="P118" s="56">
        <v>464000</v>
      </c>
      <c r="Q118" s="55"/>
      <c r="R118" s="55" t="s">
        <v>582</v>
      </c>
      <c r="S118" s="55"/>
      <c r="T118" s="55"/>
      <c r="U118" s="55" t="s">
        <v>662</v>
      </c>
      <c r="V118" s="55" t="s">
        <v>584</v>
      </c>
      <c r="W118" s="55"/>
      <c r="X118" s="57"/>
      <c r="Y118" s="57"/>
      <c r="Z118" s="55" t="s">
        <v>585</v>
      </c>
      <c r="AA118" s="55" t="s">
        <v>585</v>
      </c>
      <c r="AB118" s="55"/>
      <c r="AC118" s="55"/>
      <c r="AD118" s="55"/>
      <c r="AE118" s="55"/>
      <c r="AF118" s="58"/>
      <c r="AG118" s="58"/>
    </row>
    <row r="119" spans="1:33" ht="24.75" x14ac:dyDescent="0.25">
      <c r="A119" s="54"/>
      <c r="B119" s="55">
        <v>1652</v>
      </c>
      <c r="C119" s="55" t="s">
        <v>828</v>
      </c>
      <c r="D119" s="55" t="s">
        <v>37</v>
      </c>
      <c r="E119" s="55"/>
      <c r="F119" s="55"/>
      <c r="G119" s="55" t="s">
        <v>41</v>
      </c>
      <c r="H119" s="54"/>
      <c r="I119" s="55"/>
      <c r="J119" s="55"/>
      <c r="K119" s="55" t="s">
        <v>579</v>
      </c>
      <c r="L119" s="55" t="s">
        <v>829</v>
      </c>
      <c r="M119" s="55"/>
      <c r="N119" s="55">
        <v>1994</v>
      </c>
      <c r="O119" s="55" t="s">
        <v>678</v>
      </c>
      <c r="P119" s="56"/>
      <c r="Q119" s="55"/>
      <c r="R119" s="55" t="s">
        <v>582</v>
      </c>
      <c r="S119" s="55"/>
      <c r="T119" s="55"/>
      <c r="U119" s="55" t="s">
        <v>830</v>
      </c>
      <c r="V119" s="55" t="s">
        <v>680</v>
      </c>
      <c r="W119" s="55"/>
      <c r="X119" s="57"/>
      <c r="Y119" s="57"/>
      <c r="Z119" s="55" t="s">
        <v>585</v>
      </c>
      <c r="AA119" s="55" t="s">
        <v>585</v>
      </c>
      <c r="AB119" s="55"/>
      <c r="AC119" s="55"/>
      <c r="AD119" s="55"/>
      <c r="AE119" s="55"/>
      <c r="AF119" s="58"/>
      <c r="AG119" s="58"/>
    </row>
    <row r="120" spans="1:33" x14ac:dyDescent="0.25">
      <c r="A120" s="54"/>
      <c r="B120" s="55">
        <v>1653</v>
      </c>
      <c r="C120" s="55" t="s">
        <v>831</v>
      </c>
      <c r="D120" s="55" t="s">
        <v>37</v>
      </c>
      <c r="E120" s="55"/>
      <c r="F120" s="55"/>
      <c r="G120" s="55" t="s">
        <v>56</v>
      </c>
      <c r="H120" s="54"/>
      <c r="I120" s="55"/>
      <c r="J120" s="55"/>
      <c r="K120" s="55" t="s">
        <v>579</v>
      </c>
      <c r="L120" s="55"/>
      <c r="M120" s="55"/>
      <c r="N120" s="55"/>
      <c r="O120" s="55" t="s">
        <v>585</v>
      </c>
      <c r="P120" s="56"/>
      <c r="Q120" s="55"/>
      <c r="R120" s="55" t="s">
        <v>582</v>
      </c>
      <c r="S120" s="55"/>
      <c r="T120" s="55"/>
      <c r="U120" s="55" t="s">
        <v>832</v>
      </c>
      <c r="V120" s="55" t="s">
        <v>585</v>
      </c>
      <c r="W120" s="55"/>
      <c r="X120" s="57"/>
      <c r="Y120" s="57"/>
      <c r="Z120" s="55" t="s">
        <v>585</v>
      </c>
      <c r="AA120" s="55" t="s">
        <v>585</v>
      </c>
      <c r="AB120" s="55"/>
      <c r="AC120" s="55"/>
      <c r="AD120" s="55"/>
      <c r="AE120" s="55"/>
      <c r="AF120" s="58"/>
      <c r="AG120" s="58"/>
    </row>
    <row r="121" spans="1:33" ht="24.75" x14ac:dyDescent="0.25">
      <c r="A121" s="54"/>
      <c r="B121" s="55">
        <v>1654</v>
      </c>
      <c r="C121" s="55" t="s">
        <v>833</v>
      </c>
      <c r="D121" s="55" t="s">
        <v>37</v>
      </c>
      <c r="E121" s="55"/>
      <c r="F121" s="55" t="s">
        <v>834</v>
      </c>
      <c r="G121" s="55" t="s">
        <v>426</v>
      </c>
      <c r="H121" s="54"/>
      <c r="I121" s="55"/>
      <c r="J121" s="55"/>
      <c r="K121" s="55" t="s">
        <v>579</v>
      </c>
      <c r="L121" s="55" t="s">
        <v>779</v>
      </c>
      <c r="M121" s="55">
        <v>1976</v>
      </c>
      <c r="N121" s="55">
        <v>1994</v>
      </c>
      <c r="O121" s="55" t="s">
        <v>678</v>
      </c>
      <c r="P121" s="56"/>
      <c r="Q121" s="55"/>
      <c r="R121" s="55" t="s">
        <v>582</v>
      </c>
      <c r="S121" s="55"/>
      <c r="T121" s="55"/>
      <c r="U121" s="55" t="s">
        <v>835</v>
      </c>
      <c r="V121" s="55" t="s">
        <v>680</v>
      </c>
      <c r="W121" s="55"/>
      <c r="X121" s="57"/>
      <c r="Y121" s="57"/>
      <c r="Z121" s="55" t="s">
        <v>585</v>
      </c>
      <c r="AA121" s="55" t="s">
        <v>585</v>
      </c>
      <c r="AB121" s="55"/>
      <c r="AC121" s="55"/>
      <c r="AD121" s="55"/>
      <c r="AE121" s="55"/>
      <c r="AF121" s="58"/>
      <c r="AG121" s="58"/>
    </row>
    <row r="122" spans="1:33" x14ac:dyDescent="0.25">
      <c r="A122" s="54"/>
      <c r="B122" s="55">
        <v>1627</v>
      </c>
      <c r="C122" s="55" t="s">
        <v>663</v>
      </c>
      <c r="D122" s="55" t="s">
        <v>37</v>
      </c>
      <c r="E122" s="55"/>
      <c r="F122" s="55" t="s">
        <v>664</v>
      </c>
      <c r="G122" s="55" t="s">
        <v>353</v>
      </c>
      <c r="H122" s="54" t="s">
        <v>665</v>
      </c>
      <c r="I122" s="55">
        <v>48.575899999999997</v>
      </c>
      <c r="J122" s="55">
        <v>-117.85899999999999</v>
      </c>
      <c r="K122" s="55" t="s">
        <v>579</v>
      </c>
      <c r="L122" s="55"/>
      <c r="M122" s="55"/>
      <c r="N122" s="55"/>
      <c r="O122" s="55" t="s">
        <v>581</v>
      </c>
      <c r="P122" s="56"/>
      <c r="Q122" s="55"/>
      <c r="R122" s="55" t="s">
        <v>582</v>
      </c>
      <c r="S122" s="55"/>
      <c r="T122" s="55"/>
      <c r="U122" s="55" t="s">
        <v>666</v>
      </c>
      <c r="V122" s="55" t="s">
        <v>585</v>
      </c>
      <c r="W122" s="55"/>
      <c r="X122" s="57"/>
      <c r="Y122" s="57"/>
      <c r="Z122" s="55" t="s">
        <v>585</v>
      </c>
      <c r="AA122" s="55" t="s">
        <v>585</v>
      </c>
      <c r="AB122" s="55"/>
      <c r="AC122" s="55"/>
      <c r="AD122" s="55"/>
      <c r="AE122" s="55"/>
      <c r="AF122" s="58"/>
      <c r="AG122" s="58"/>
    </row>
    <row r="123" spans="1:33" ht="24.75" x14ac:dyDescent="0.25">
      <c r="A123" s="54"/>
      <c r="B123" s="55">
        <v>1628</v>
      </c>
      <c r="C123" s="55" t="s">
        <v>667</v>
      </c>
      <c r="D123" s="55" t="s">
        <v>37</v>
      </c>
      <c r="E123" s="55" t="s">
        <v>668</v>
      </c>
      <c r="F123" s="55" t="s">
        <v>59</v>
      </c>
      <c r="G123" s="55" t="s">
        <v>59</v>
      </c>
      <c r="H123" s="54" t="s">
        <v>669</v>
      </c>
      <c r="I123" s="55">
        <v>46.075000000000003</v>
      </c>
      <c r="J123" s="55">
        <v>-118.41</v>
      </c>
      <c r="K123" s="55" t="s">
        <v>579</v>
      </c>
      <c r="L123" s="55" t="s">
        <v>670</v>
      </c>
      <c r="M123" s="55">
        <v>1978</v>
      </c>
      <c r="N123" s="55"/>
      <c r="O123" s="55" t="s">
        <v>581</v>
      </c>
      <c r="P123" s="56">
        <v>2354940</v>
      </c>
      <c r="Q123" s="55">
        <v>2018</v>
      </c>
      <c r="R123" s="55" t="s">
        <v>596</v>
      </c>
      <c r="S123" s="55">
        <v>0.28799999999999998</v>
      </c>
      <c r="T123" s="55">
        <v>0.28799999999999998</v>
      </c>
      <c r="U123" s="55" t="s">
        <v>671</v>
      </c>
      <c r="V123" s="55" t="s">
        <v>612</v>
      </c>
      <c r="W123" s="55"/>
      <c r="X123" s="57"/>
      <c r="Y123" s="57"/>
      <c r="Z123" s="55" t="s">
        <v>585</v>
      </c>
      <c r="AA123" s="55" t="s">
        <v>585</v>
      </c>
      <c r="AB123" s="55"/>
      <c r="AC123" s="55"/>
      <c r="AD123" s="55"/>
      <c r="AE123" s="55"/>
      <c r="AF123" s="58"/>
      <c r="AG123" s="58"/>
    </row>
    <row r="124" spans="1:33" ht="24.75" x14ac:dyDescent="0.25">
      <c r="A124" s="54" t="s">
        <v>836</v>
      </c>
      <c r="B124" s="55">
        <v>1609</v>
      </c>
      <c r="C124" s="55" t="s">
        <v>837</v>
      </c>
      <c r="D124" s="55" t="s">
        <v>37</v>
      </c>
      <c r="E124" s="55" t="s">
        <v>838</v>
      </c>
      <c r="F124" s="55" t="s">
        <v>79</v>
      </c>
      <c r="G124" s="55" t="s">
        <v>350</v>
      </c>
      <c r="H124" s="54" t="s">
        <v>839</v>
      </c>
      <c r="I124" s="55">
        <v>47.23</v>
      </c>
      <c r="J124" s="55">
        <v>-122.499</v>
      </c>
      <c r="K124" s="55" t="s">
        <v>579</v>
      </c>
      <c r="L124" s="55" t="s">
        <v>840</v>
      </c>
      <c r="M124" s="55">
        <v>1960</v>
      </c>
      <c r="N124" s="55">
        <v>2012</v>
      </c>
      <c r="O124" s="55" t="s">
        <v>678</v>
      </c>
      <c r="P124" s="56">
        <v>5588721</v>
      </c>
      <c r="Q124" s="55">
        <v>2010</v>
      </c>
      <c r="R124" s="55" t="s">
        <v>596</v>
      </c>
      <c r="S124" s="55">
        <v>0.82799999999999996</v>
      </c>
      <c r="T124" s="55">
        <v>0.82799999999999996</v>
      </c>
      <c r="U124" s="55" t="s">
        <v>841</v>
      </c>
      <c r="V124" s="55" t="s">
        <v>652</v>
      </c>
      <c r="W124" s="55" t="s">
        <v>599</v>
      </c>
      <c r="X124" s="57">
        <v>35796</v>
      </c>
      <c r="Y124" s="57">
        <v>37986</v>
      </c>
      <c r="Z124" s="55" t="s">
        <v>640</v>
      </c>
      <c r="AA124" s="55" t="s">
        <v>641</v>
      </c>
      <c r="AB124" s="55"/>
      <c r="AC124" s="55">
        <v>1.5</v>
      </c>
      <c r="AD124" s="55">
        <v>1.6</v>
      </c>
      <c r="AE124" s="55">
        <v>0.8</v>
      </c>
      <c r="AF124" s="58"/>
      <c r="AG124" s="58"/>
    </row>
    <row r="125" spans="1:33" x14ac:dyDescent="0.25">
      <c r="A125" s="54" t="s">
        <v>842</v>
      </c>
      <c r="B125" s="55">
        <v>1629</v>
      </c>
      <c r="C125" s="55" t="s">
        <v>843</v>
      </c>
      <c r="D125" s="55" t="s">
        <v>37</v>
      </c>
      <c r="E125" s="55" t="s">
        <v>844</v>
      </c>
      <c r="F125" s="55" t="s">
        <v>56</v>
      </c>
      <c r="G125" s="55" t="s">
        <v>56</v>
      </c>
      <c r="H125" s="54" t="s">
        <v>845</v>
      </c>
      <c r="I125" s="55">
        <v>46.606169999999999</v>
      </c>
      <c r="J125" s="55">
        <v>-120.40519999999999</v>
      </c>
      <c r="K125" s="55" t="s">
        <v>579</v>
      </c>
      <c r="L125" s="55" t="s">
        <v>610</v>
      </c>
      <c r="M125" s="55">
        <v>1974</v>
      </c>
      <c r="N125" s="55">
        <v>2020</v>
      </c>
      <c r="O125" s="55" t="s">
        <v>678</v>
      </c>
      <c r="P125" s="56">
        <v>6577382</v>
      </c>
      <c r="Q125" s="55">
        <v>2019</v>
      </c>
      <c r="R125" s="55" t="s">
        <v>582</v>
      </c>
      <c r="S125" s="55"/>
      <c r="T125" s="55"/>
      <c r="U125" s="55" t="s">
        <v>846</v>
      </c>
      <c r="V125" s="55" t="s">
        <v>612</v>
      </c>
      <c r="W125" s="55"/>
      <c r="X125" s="57"/>
      <c r="Y125" s="57"/>
      <c r="Z125" s="55" t="s">
        <v>585</v>
      </c>
      <c r="AA125" s="55" t="s">
        <v>585</v>
      </c>
      <c r="AB125" s="55"/>
      <c r="AC125" s="55"/>
      <c r="AD125" s="55"/>
      <c r="AE125" s="55"/>
      <c r="AF125" s="58"/>
      <c r="AG125" s="58"/>
    </row>
    <row r="126" spans="1:33" ht="36.75" x14ac:dyDescent="0.25">
      <c r="A126" s="54"/>
      <c r="B126" s="55">
        <v>1615</v>
      </c>
      <c r="C126" s="55" t="s">
        <v>847</v>
      </c>
      <c r="D126" s="55" t="s">
        <v>37</v>
      </c>
      <c r="E126" s="55" t="s">
        <v>848</v>
      </c>
      <c r="F126" s="55" t="s">
        <v>95</v>
      </c>
      <c r="G126" s="55" t="s">
        <v>354</v>
      </c>
      <c r="H126" s="54" t="s">
        <v>849</v>
      </c>
      <c r="I126" s="55">
        <v>47.067100000000003</v>
      </c>
      <c r="J126" s="55">
        <v>-122.7646</v>
      </c>
      <c r="K126" s="55" t="s">
        <v>579</v>
      </c>
      <c r="L126" s="55" t="s">
        <v>850</v>
      </c>
      <c r="M126" s="55">
        <v>1970</v>
      </c>
      <c r="N126" s="55">
        <v>2000</v>
      </c>
      <c r="O126" s="55" t="s">
        <v>678</v>
      </c>
      <c r="P126" s="56">
        <v>2135753</v>
      </c>
      <c r="Q126" s="55"/>
      <c r="R126" s="55" t="s">
        <v>596</v>
      </c>
      <c r="S126" s="55">
        <v>0.5</v>
      </c>
      <c r="T126" s="55"/>
      <c r="U126" s="55" t="s">
        <v>851</v>
      </c>
      <c r="V126" s="55" t="s">
        <v>680</v>
      </c>
      <c r="W126" s="55"/>
      <c r="X126" s="57"/>
      <c r="Y126" s="57"/>
      <c r="Z126" s="55" t="s">
        <v>585</v>
      </c>
      <c r="AA126" s="55" t="s">
        <v>585</v>
      </c>
      <c r="AB126" s="55"/>
      <c r="AC126" s="55">
        <v>1.8</v>
      </c>
      <c r="AD126" s="55"/>
      <c r="AE126" s="55"/>
      <c r="AF126" s="58"/>
      <c r="AG126" s="58"/>
    </row>
    <row r="127" spans="1:33" ht="24.75" x14ac:dyDescent="0.25">
      <c r="A127" s="54"/>
      <c r="B127" s="55">
        <v>1630</v>
      </c>
      <c r="C127" s="55" t="s">
        <v>852</v>
      </c>
      <c r="D127" s="55" t="s">
        <v>37</v>
      </c>
      <c r="E127" s="55" t="s">
        <v>853</v>
      </c>
      <c r="F127" s="55" t="s">
        <v>854</v>
      </c>
      <c r="G127" s="55" t="s">
        <v>342</v>
      </c>
      <c r="H127" s="54" t="s">
        <v>594</v>
      </c>
      <c r="I127" s="55">
        <v>47.436799999999998</v>
      </c>
      <c r="J127" s="55">
        <v>-122.5</v>
      </c>
      <c r="K127" s="55" t="s">
        <v>579</v>
      </c>
      <c r="L127" s="55" t="s">
        <v>595</v>
      </c>
      <c r="M127" s="55">
        <v>1940</v>
      </c>
      <c r="N127" s="55">
        <v>1999</v>
      </c>
      <c r="O127" s="55" t="s">
        <v>678</v>
      </c>
      <c r="P127" s="56">
        <v>477037</v>
      </c>
      <c r="Q127" s="55">
        <v>1999</v>
      </c>
      <c r="R127" s="55" t="s">
        <v>582</v>
      </c>
      <c r="S127" s="55"/>
      <c r="T127" s="55"/>
      <c r="U127" s="55" t="s">
        <v>855</v>
      </c>
      <c r="V127" s="55" t="s">
        <v>680</v>
      </c>
      <c r="W127" s="55"/>
      <c r="X127" s="57"/>
      <c r="Y127" s="57"/>
      <c r="Z127" s="55" t="s">
        <v>585</v>
      </c>
      <c r="AA127" s="55" t="s">
        <v>585</v>
      </c>
      <c r="AB127" s="55"/>
      <c r="AC127" s="55"/>
      <c r="AD127" s="55"/>
      <c r="AE127" s="55"/>
      <c r="AF127" s="58"/>
      <c r="AG127" s="58"/>
    </row>
    <row r="128" spans="1:33" ht="24.75" x14ac:dyDescent="0.25">
      <c r="A128" s="54"/>
      <c r="B128" s="55">
        <v>1655</v>
      </c>
      <c r="C128" s="55" t="s">
        <v>856</v>
      </c>
      <c r="D128" s="55" t="s">
        <v>37</v>
      </c>
      <c r="E128" s="55"/>
      <c r="F128" s="55" t="s">
        <v>857</v>
      </c>
      <c r="G128" s="55" t="s">
        <v>357</v>
      </c>
      <c r="H128" s="54" t="s">
        <v>858</v>
      </c>
      <c r="I128" s="55"/>
      <c r="J128" s="55"/>
      <c r="K128" s="55" t="s">
        <v>579</v>
      </c>
      <c r="L128" s="55" t="s">
        <v>859</v>
      </c>
      <c r="M128" s="55">
        <v>1975</v>
      </c>
      <c r="N128" s="55">
        <v>1993</v>
      </c>
      <c r="O128" s="55" t="s">
        <v>678</v>
      </c>
      <c r="P128" s="56"/>
      <c r="Q128" s="55"/>
      <c r="R128" s="55" t="s">
        <v>582</v>
      </c>
      <c r="S128" s="55"/>
      <c r="T128" s="55"/>
      <c r="U128" s="55" t="s">
        <v>860</v>
      </c>
      <c r="V128" s="55" t="s">
        <v>680</v>
      </c>
      <c r="W128" s="55"/>
      <c r="X128" s="57"/>
      <c r="Y128" s="57"/>
      <c r="Z128" s="55" t="s">
        <v>585</v>
      </c>
      <c r="AA128" s="55" t="s">
        <v>585</v>
      </c>
      <c r="AB128" s="55"/>
      <c r="AC128" s="55"/>
      <c r="AD128" s="55"/>
      <c r="AE128" s="55"/>
      <c r="AF128" s="58"/>
      <c r="AG128" s="58"/>
    </row>
    <row r="129" spans="1:33" ht="24.75" x14ac:dyDescent="0.25">
      <c r="A129" s="64"/>
      <c r="B129" s="65">
        <v>1631</v>
      </c>
      <c r="C129" s="65" t="s">
        <v>861</v>
      </c>
      <c r="D129" s="65" t="s">
        <v>37</v>
      </c>
      <c r="E129" s="65"/>
      <c r="F129" s="65" t="s">
        <v>56</v>
      </c>
      <c r="G129" s="65" t="s">
        <v>56</v>
      </c>
      <c r="H129" s="64" t="s">
        <v>845</v>
      </c>
      <c r="I129" s="65">
        <v>46.6053</v>
      </c>
      <c r="J129" s="65">
        <v>-120.4772</v>
      </c>
      <c r="K129" s="65" t="s">
        <v>579</v>
      </c>
      <c r="L129" s="65" t="s">
        <v>862</v>
      </c>
      <c r="M129" s="65"/>
      <c r="N129" s="65"/>
      <c r="O129" s="65" t="s">
        <v>678</v>
      </c>
      <c r="P129" s="66"/>
      <c r="Q129" s="65"/>
      <c r="R129" s="65" t="s">
        <v>582</v>
      </c>
      <c r="S129" s="65"/>
      <c r="T129" s="65"/>
      <c r="U129" s="65" t="s">
        <v>863</v>
      </c>
      <c r="V129" s="65" t="s">
        <v>585</v>
      </c>
      <c r="W129" s="65"/>
      <c r="X129" s="67"/>
      <c r="Y129" s="67"/>
      <c r="Z129" s="65" t="s">
        <v>585</v>
      </c>
      <c r="AA129" s="65" t="s">
        <v>585</v>
      </c>
      <c r="AB129" s="65"/>
      <c r="AC129" s="65"/>
      <c r="AD129" s="65"/>
      <c r="AE129" s="65"/>
      <c r="AF129" s="68"/>
      <c r="AG129" s="68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1FC9F-2C2A-47C8-8E56-0F4BF72545F3}">
  <dimension ref="A1:AQ70"/>
  <sheetViews>
    <sheetView workbookViewId="0">
      <pane xSplit="3" ySplit="2" topLeftCell="K3" activePane="bottomRight" state="frozen"/>
      <selection pane="topRight" activeCell="C1" sqref="C1"/>
      <selection pane="bottomLeft" activeCell="A3" sqref="A3"/>
      <selection pane="bottomRight" activeCell="T19" sqref="T19"/>
    </sheetView>
  </sheetViews>
  <sheetFormatPr defaultRowHeight="15" x14ac:dyDescent="0.25"/>
  <cols>
    <col min="1" max="1" width="12.7109375" bestFit="1" customWidth="1"/>
    <col min="3" max="3" width="24.85546875" bestFit="1" customWidth="1"/>
    <col min="4" max="4" width="19" bestFit="1" customWidth="1"/>
    <col min="5" max="6" width="11.7109375" customWidth="1"/>
    <col min="7" max="7" width="14.28515625" bestFit="1" customWidth="1"/>
    <col min="8" max="14" width="11.7109375" customWidth="1"/>
    <col min="17" max="17" width="24.28515625" bestFit="1" customWidth="1"/>
    <col min="18" max="18" width="13.28515625" bestFit="1" customWidth="1"/>
    <col min="19" max="24" width="13.42578125" bestFit="1" customWidth="1"/>
    <col min="25" max="25" width="15.28515625" bestFit="1" customWidth="1"/>
    <col min="26" max="26" width="13.42578125" bestFit="1" customWidth="1"/>
    <col min="35" max="35" width="18" bestFit="1" customWidth="1"/>
  </cols>
  <sheetData>
    <row r="1" spans="1:43" x14ac:dyDescent="0.25">
      <c r="B1" s="25" t="s">
        <v>359</v>
      </c>
      <c r="Q1" t="s">
        <v>360</v>
      </c>
      <c r="U1">
        <v>1</v>
      </c>
      <c r="V1">
        <v>2</v>
      </c>
      <c r="W1">
        <v>3</v>
      </c>
      <c r="X1">
        <v>4</v>
      </c>
      <c r="Y1">
        <v>5</v>
      </c>
      <c r="Z1">
        <v>6</v>
      </c>
    </row>
    <row r="2" spans="1:43" s="26" customFormat="1" x14ac:dyDescent="0.25">
      <c r="A2" s="26" t="s">
        <v>362</v>
      </c>
      <c r="B2" s="26" t="s">
        <v>358</v>
      </c>
      <c r="C2" s="26" t="s">
        <v>233</v>
      </c>
      <c r="D2" s="26" t="s">
        <v>322</v>
      </c>
      <c r="E2" s="26" t="s">
        <v>323</v>
      </c>
      <c r="F2" s="26" t="s">
        <v>324</v>
      </c>
      <c r="G2" s="26" t="s">
        <v>325</v>
      </c>
      <c r="H2" s="26" t="s">
        <v>326</v>
      </c>
      <c r="I2" s="26" t="s">
        <v>327</v>
      </c>
      <c r="J2" s="26" t="s">
        <v>328</v>
      </c>
      <c r="K2" s="26" t="s">
        <v>329</v>
      </c>
      <c r="L2" s="26" t="s">
        <v>330</v>
      </c>
      <c r="M2" s="26" t="s">
        <v>368</v>
      </c>
      <c r="N2" s="26" t="s">
        <v>371</v>
      </c>
      <c r="R2" s="26">
        <v>1990</v>
      </c>
      <c r="S2" s="26">
        <v>2000</v>
      </c>
      <c r="T2" s="26">
        <v>2010</v>
      </c>
      <c r="U2" s="26">
        <v>2015</v>
      </c>
      <c r="V2" s="26">
        <v>2016</v>
      </c>
      <c r="W2" s="26">
        <v>2017</v>
      </c>
      <c r="X2" s="26">
        <v>2018</v>
      </c>
      <c r="Y2" s="26">
        <v>2019</v>
      </c>
      <c r="Z2" s="26">
        <v>2020</v>
      </c>
      <c r="AD2" s="26" t="s">
        <v>180</v>
      </c>
      <c r="AE2" s="26" t="s">
        <v>386</v>
      </c>
      <c r="AF2" s="26" t="s">
        <v>387</v>
      </c>
      <c r="AG2" s="26" t="s">
        <v>388</v>
      </c>
      <c r="AI2" t="s">
        <v>196</v>
      </c>
      <c r="AJ2"/>
      <c r="AK2"/>
      <c r="AL2"/>
      <c r="AM2"/>
      <c r="AN2"/>
      <c r="AO2"/>
      <c r="AP2"/>
      <c r="AQ2"/>
    </row>
    <row r="3" spans="1:43" ht="15.75" thickBot="1" x14ac:dyDescent="0.3">
      <c r="A3">
        <v>5</v>
      </c>
      <c r="B3">
        <v>1</v>
      </c>
      <c r="C3" t="s">
        <v>331</v>
      </c>
      <c r="D3" s="7">
        <v>96.00000002407225</v>
      </c>
      <c r="E3" s="7">
        <v>1.0000000019999891</v>
      </c>
      <c r="F3" s="7">
        <v>3862.0000007073568</v>
      </c>
      <c r="G3" s="7">
        <v>135.00000013345846</v>
      </c>
      <c r="H3" s="7">
        <v>36.000000000001236</v>
      </c>
      <c r="I3" s="7">
        <v>72.000000032450544</v>
      </c>
      <c r="J3" s="7"/>
      <c r="K3" s="7">
        <v>1486.0000001294768</v>
      </c>
      <c r="L3" s="7">
        <v>193.0000001205193</v>
      </c>
      <c r="M3" s="7">
        <v>1903</v>
      </c>
      <c r="N3" s="7">
        <f t="shared" ref="N3:N41" si="0">VLOOKUP(A3,$A$62:$C$64,3,FALSE)*$M3</f>
        <v>114180</v>
      </c>
      <c r="Q3" t="s">
        <v>392</v>
      </c>
      <c r="R3">
        <v>9.16</v>
      </c>
      <c r="S3">
        <v>8.51</v>
      </c>
      <c r="T3">
        <v>8.44</v>
      </c>
      <c r="U3">
        <v>9.0500000000000007</v>
      </c>
      <c r="V3">
        <v>9.5500000000000007</v>
      </c>
      <c r="W3">
        <v>9.2799999999999994</v>
      </c>
      <c r="X3">
        <v>10.119999999999999</v>
      </c>
      <c r="Y3" s="33">
        <f>Y7*$AJ$19+Y9*$AJ$20</f>
        <v>10.302845220104777</v>
      </c>
      <c r="Z3" s="33">
        <f>Z7*$AJ$19+Z9*$AJ$20</f>
        <v>10.5816245661903</v>
      </c>
      <c r="AD3">
        <v>2000</v>
      </c>
      <c r="AE3">
        <v>8.51</v>
      </c>
      <c r="AF3">
        <v>5.8941429999999997</v>
      </c>
      <c r="AG3">
        <v>1.399</v>
      </c>
    </row>
    <row r="4" spans="1:43" x14ac:dyDescent="0.25">
      <c r="A4">
        <v>5</v>
      </c>
      <c r="B4">
        <v>1</v>
      </c>
      <c r="C4" t="s">
        <v>332</v>
      </c>
      <c r="D4" s="7">
        <v>134.00000000062684</v>
      </c>
      <c r="E4" s="7"/>
      <c r="F4" s="7">
        <v>3381.0000000703208</v>
      </c>
      <c r="G4" s="7">
        <v>50.000000002669495</v>
      </c>
      <c r="H4" s="7">
        <v>20.000000000183217</v>
      </c>
      <c r="I4" s="7">
        <v>77.999999999999886</v>
      </c>
      <c r="J4" s="7"/>
      <c r="K4" s="7">
        <v>5053.0000001428489</v>
      </c>
      <c r="L4" s="7">
        <v>455.00000000509317</v>
      </c>
      <c r="M4" s="7">
        <v>1903</v>
      </c>
      <c r="N4" s="7">
        <f t="shared" si="0"/>
        <v>114180</v>
      </c>
      <c r="Q4" s="36" t="s">
        <v>381</v>
      </c>
      <c r="R4" s="37">
        <f>R3*$H$53</f>
        <v>0.79963518789526178</v>
      </c>
      <c r="S4" s="37">
        <f t="shared" ref="S4:X4" si="1">S3*$H$53</f>
        <v>0.74289251626513952</v>
      </c>
      <c r="T4" s="37">
        <f t="shared" si="1"/>
        <v>0.73678176701266473</v>
      </c>
      <c r="U4" s="37">
        <f t="shared" si="1"/>
        <v>0.79003258192708736</v>
      </c>
      <c r="V4" s="37">
        <f t="shared" si="1"/>
        <v>0.83368079087333524</v>
      </c>
      <c r="W4" s="37">
        <f t="shared" si="1"/>
        <v>0.81011075804236121</v>
      </c>
      <c r="X4" s="37">
        <f t="shared" si="1"/>
        <v>0.88343974907205769</v>
      </c>
      <c r="Y4" s="38">
        <f t="shared" ref="Y4" si="2">Y3*$H$53</f>
        <v>0.89940148181596979</v>
      </c>
      <c r="Z4" s="38">
        <f t="shared" ref="Z4" si="3">Z3*$H$53</f>
        <v>0.92373792011164824</v>
      </c>
      <c r="AD4">
        <v>2010</v>
      </c>
      <c r="AE4">
        <v>8.44</v>
      </c>
      <c r="AF4">
        <v>6.7245400000000002</v>
      </c>
      <c r="AG4">
        <v>2.516</v>
      </c>
      <c r="AI4" s="17" t="s">
        <v>197</v>
      </c>
      <c r="AJ4" s="17"/>
    </row>
    <row r="5" spans="1:43" x14ac:dyDescent="0.25">
      <c r="A5">
        <v>5</v>
      </c>
      <c r="B5">
        <v>0</v>
      </c>
      <c r="C5" t="s">
        <v>333</v>
      </c>
      <c r="D5" s="7">
        <v>414.00000000026557</v>
      </c>
      <c r="E5" s="7"/>
      <c r="F5" s="7">
        <v>57308.000000147389</v>
      </c>
      <c r="G5" s="7">
        <v>203.00000000018392</v>
      </c>
      <c r="H5" s="7">
        <v>333.99999999792618</v>
      </c>
      <c r="I5" s="7">
        <v>202.00000000372987</v>
      </c>
      <c r="J5" s="7">
        <v>6.9999999999999876</v>
      </c>
      <c r="K5" s="7">
        <v>11658.000000004586</v>
      </c>
      <c r="L5" s="7">
        <v>856.99999999987347</v>
      </c>
      <c r="M5" s="7">
        <v>1903</v>
      </c>
      <c r="N5" s="7">
        <f t="shared" si="0"/>
        <v>114180</v>
      </c>
      <c r="AD5">
        <v>2015</v>
      </c>
      <c r="AE5">
        <v>9.0500000000000007</v>
      </c>
      <c r="AF5">
        <v>7.0614100000000004</v>
      </c>
      <c r="AG5">
        <v>1.9830000000000001</v>
      </c>
      <c r="AI5" s="14" t="s">
        <v>198</v>
      </c>
      <c r="AJ5" s="14">
        <v>0.99946219826384874</v>
      </c>
    </row>
    <row r="6" spans="1:43" x14ac:dyDescent="0.25">
      <c r="A6">
        <v>5</v>
      </c>
      <c r="B6">
        <v>0</v>
      </c>
      <c r="C6" t="s">
        <v>119</v>
      </c>
      <c r="D6" s="7">
        <v>186.00000000903984</v>
      </c>
      <c r="E6" s="7"/>
      <c r="F6" s="7">
        <v>26016.000000380405</v>
      </c>
      <c r="G6" s="7">
        <v>78.999999999999957</v>
      </c>
      <c r="H6" s="7">
        <v>115.99999999907736</v>
      </c>
      <c r="I6" s="7">
        <v>32.999999999999957</v>
      </c>
      <c r="J6" s="7">
        <v>58.999999999999929</v>
      </c>
      <c r="K6" s="7">
        <v>771.00000001962007</v>
      </c>
      <c r="L6" s="7">
        <v>777.99999999627369</v>
      </c>
      <c r="M6" s="7">
        <v>1903</v>
      </c>
      <c r="N6" s="7">
        <f t="shared" si="0"/>
        <v>114180</v>
      </c>
      <c r="Q6" t="s">
        <v>383</v>
      </c>
      <c r="R6" s="7">
        <v>4901000</v>
      </c>
      <c r="S6" s="7">
        <v>5894143</v>
      </c>
      <c r="T6" s="7">
        <v>6724540</v>
      </c>
      <c r="U6" s="7">
        <v>7061410</v>
      </c>
      <c r="V6" s="7">
        <v>7183700</v>
      </c>
      <c r="W6" s="7">
        <v>7310300</v>
      </c>
      <c r="X6" s="7">
        <v>7427570</v>
      </c>
      <c r="Y6" s="7">
        <v>7546400</v>
      </c>
      <c r="Z6" s="7">
        <v>7656200</v>
      </c>
      <c r="AD6">
        <v>2016</v>
      </c>
      <c r="AE6">
        <v>9.5500000000000007</v>
      </c>
      <c r="AF6">
        <v>7.1837</v>
      </c>
      <c r="AG6">
        <v>2.169</v>
      </c>
      <c r="AI6" s="14" t="s">
        <v>199</v>
      </c>
      <c r="AJ6" s="14">
        <v>0.99892468575840498</v>
      </c>
    </row>
    <row r="7" spans="1:43" x14ac:dyDescent="0.25">
      <c r="A7">
        <v>4</v>
      </c>
      <c r="B7">
        <v>0</v>
      </c>
      <c r="C7" t="s">
        <v>334</v>
      </c>
      <c r="D7" s="7">
        <v>1377.9999999986978</v>
      </c>
      <c r="E7" s="7"/>
      <c r="F7" s="7">
        <v>26020.000000030053</v>
      </c>
      <c r="G7" s="7">
        <v>111.99999999962542</v>
      </c>
      <c r="H7" s="7">
        <v>145.99999999999991</v>
      </c>
      <c r="I7" s="7">
        <v>156.00000000448119</v>
      </c>
      <c r="J7" s="7">
        <v>7.9999999999999938</v>
      </c>
      <c r="K7" s="7">
        <v>595.00000000332727</v>
      </c>
      <c r="L7" s="7">
        <v>4317.0000000224782</v>
      </c>
      <c r="M7" s="7">
        <v>1903</v>
      </c>
      <c r="N7" s="7">
        <f t="shared" si="0"/>
        <v>95150</v>
      </c>
      <c r="Q7" t="s">
        <v>384</v>
      </c>
      <c r="R7" s="18">
        <f>R6/1000000</f>
        <v>4.9009999999999998</v>
      </c>
      <c r="S7" s="18">
        <f t="shared" ref="S7:Z7" si="4">S6/1000000</f>
        <v>5.8941429999999997</v>
      </c>
      <c r="T7" s="18">
        <f t="shared" si="4"/>
        <v>6.7245400000000002</v>
      </c>
      <c r="U7" s="18">
        <f t="shared" si="4"/>
        <v>7.0614100000000004</v>
      </c>
      <c r="V7" s="18">
        <f t="shared" si="4"/>
        <v>7.1837</v>
      </c>
      <c r="W7" s="18">
        <f t="shared" si="4"/>
        <v>7.3102999999999998</v>
      </c>
      <c r="X7" s="18">
        <f t="shared" si="4"/>
        <v>7.4275700000000002</v>
      </c>
      <c r="Y7" s="18">
        <f t="shared" si="4"/>
        <v>7.5464000000000002</v>
      </c>
      <c r="Z7" s="18">
        <f t="shared" si="4"/>
        <v>7.6562000000000001</v>
      </c>
      <c r="AD7">
        <v>2017</v>
      </c>
      <c r="AE7">
        <v>9.2799999999999994</v>
      </c>
      <c r="AF7">
        <v>7.3102999999999998</v>
      </c>
      <c r="AG7">
        <v>2.4790000000000001</v>
      </c>
      <c r="AI7" s="14" t="s">
        <v>200</v>
      </c>
      <c r="AJ7" s="14">
        <v>0.7486558571980062</v>
      </c>
    </row>
    <row r="8" spans="1:43" x14ac:dyDescent="0.25">
      <c r="A8">
        <v>4</v>
      </c>
      <c r="B8">
        <v>0</v>
      </c>
      <c r="C8" t="s">
        <v>335</v>
      </c>
      <c r="D8" s="7">
        <v>1999.0000000098057</v>
      </c>
      <c r="E8" s="7">
        <v>19.999999999999954</v>
      </c>
      <c r="F8" s="7">
        <v>104611.00000293319</v>
      </c>
      <c r="G8" s="7">
        <v>1145.0000001039189</v>
      </c>
      <c r="H8" s="7">
        <v>474.00000003593914</v>
      </c>
      <c r="I8" s="7">
        <v>755.00000003094783</v>
      </c>
      <c r="J8" s="7">
        <v>17.000000000000011</v>
      </c>
      <c r="K8" s="7">
        <v>56718.000000109365</v>
      </c>
      <c r="L8" s="7">
        <v>5783.0000005817092</v>
      </c>
      <c r="M8" s="7">
        <v>1903</v>
      </c>
      <c r="N8" s="7">
        <f t="shared" si="0"/>
        <v>95150</v>
      </c>
      <c r="AD8">
        <v>2018</v>
      </c>
      <c r="AE8">
        <v>10.119999999999999</v>
      </c>
      <c r="AF8">
        <v>7.4275700000000002</v>
      </c>
      <c r="AG8">
        <v>2.4359999999999999</v>
      </c>
      <c r="AI8" s="14" t="s">
        <v>201</v>
      </c>
      <c r="AJ8" s="14">
        <v>0.3685604245259187</v>
      </c>
    </row>
    <row r="9" spans="1:43" ht="15.75" thickBot="1" x14ac:dyDescent="0.3">
      <c r="A9">
        <v>5</v>
      </c>
      <c r="B9">
        <v>0</v>
      </c>
      <c r="C9" t="s">
        <v>44</v>
      </c>
      <c r="D9" s="7">
        <v>56.000000002882352</v>
      </c>
      <c r="E9" s="7"/>
      <c r="F9" s="7">
        <v>1232.0000000432403</v>
      </c>
      <c r="G9" s="7">
        <v>260.00000001083419</v>
      </c>
      <c r="H9" s="7">
        <v>6</v>
      </c>
      <c r="I9" s="7">
        <v>27.999999999999957</v>
      </c>
      <c r="J9" s="7"/>
      <c r="K9" s="7">
        <v>13.000000000370637</v>
      </c>
      <c r="L9" s="7">
        <v>163.00000000266502</v>
      </c>
      <c r="M9" s="7">
        <v>1903</v>
      </c>
      <c r="N9" s="7">
        <f t="shared" si="0"/>
        <v>114180</v>
      </c>
      <c r="Q9" t="s">
        <v>385</v>
      </c>
      <c r="R9">
        <v>1.0189999999999999</v>
      </c>
      <c r="S9">
        <v>1.399</v>
      </c>
      <c r="T9">
        <v>2.516</v>
      </c>
      <c r="U9">
        <v>1.9830000000000001</v>
      </c>
      <c r="V9">
        <v>2.169</v>
      </c>
      <c r="W9">
        <v>2.4790000000000001</v>
      </c>
      <c r="X9">
        <v>2.4359999999999999</v>
      </c>
      <c r="Y9">
        <v>2.0209999999999999</v>
      </c>
      <c r="Z9">
        <v>1.9239999999999999</v>
      </c>
      <c r="AI9" s="15" t="s">
        <v>202</v>
      </c>
      <c r="AJ9" s="15">
        <v>6</v>
      </c>
    </row>
    <row r="10" spans="1:43" x14ac:dyDescent="0.25">
      <c r="A10">
        <v>4</v>
      </c>
      <c r="B10">
        <v>0</v>
      </c>
      <c r="C10" t="s">
        <v>336</v>
      </c>
      <c r="D10" s="7">
        <v>352.00000000673214</v>
      </c>
      <c r="E10" s="7"/>
      <c r="F10" s="7">
        <v>35820.000001017121</v>
      </c>
      <c r="G10" s="7">
        <v>135.99999999345121</v>
      </c>
      <c r="H10" s="7">
        <v>177.00000000047692</v>
      </c>
      <c r="I10" s="7">
        <v>207.00000000141759</v>
      </c>
      <c r="J10" s="7"/>
      <c r="K10" s="7">
        <v>2226.0000000363239</v>
      </c>
      <c r="L10" s="7">
        <v>2479.0000000719051</v>
      </c>
      <c r="M10" s="7">
        <v>1903</v>
      </c>
      <c r="N10" s="7">
        <f t="shared" si="0"/>
        <v>95150</v>
      </c>
    </row>
    <row r="11" spans="1:43" ht="15.75" thickBot="1" x14ac:dyDescent="0.3">
      <c r="A11">
        <v>5</v>
      </c>
      <c r="B11">
        <v>0</v>
      </c>
      <c r="C11" t="s">
        <v>125</v>
      </c>
      <c r="D11" s="7">
        <v>54.999999999986215</v>
      </c>
      <c r="E11" s="7"/>
      <c r="F11" s="7">
        <v>14341.999999969803</v>
      </c>
      <c r="G11" s="7">
        <v>45.99999999808098</v>
      </c>
      <c r="H11" s="7">
        <v>93.000000006513844</v>
      </c>
      <c r="I11" s="7"/>
      <c r="J11" s="7">
        <v>14.99999999999995</v>
      </c>
      <c r="K11" s="7">
        <v>405.00000000733883</v>
      </c>
      <c r="L11" s="7">
        <v>107.99999999664487</v>
      </c>
      <c r="M11" s="7">
        <v>1903</v>
      </c>
      <c r="N11" s="7">
        <f t="shared" si="0"/>
        <v>114180</v>
      </c>
      <c r="Y11" s="18"/>
      <c r="Z11" s="18"/>
      <c r="AI11" t="s">
        <v>203</v>
      </c>
    </row>
    <row r="12" spans="1:43" x14ac:dyDescent="0.25">
      <c r="A12">
        <v>6</v>
      </c>
      <c r="B12">
        <v>1</v>
      </c>
      <c r="C12" t="s">
        <v>337</v>
      </c>
      <c r="D12" s="7">
        <v>171.0000000011467</v>
      </c>
      <c r="E12" s="7"/>
      <c r="F12" s="7">
        <v>987.00000001411627</v>
      </c>
      <c r="G12" s="7">
        <v>39.000000001119368</v>
      </c>
      <c r="H12" s="7">
        <v>14.999999999999947</v>
      </c>
      <c r="I12" s="7">
        <v>18.000000000529671</v>
      </c>
      <c r="J12" s="7"/>
      <c r="K12" s="7">
        <v>55.000000000117737</v>
      </c>
      <c r="L12" s="7">
        <v>1812.0000000188243</v>
      </c>
      <c r="M12" s="7">
        <v>1903</v>
      </c>
      <c r="N12" s="7">
        <f t="shared" si="0"/>
        <v>133210</v>
      </c>
      <c r="Q12" t="s">
        <v>393</v>
      </c>
      <c r="R12">
        <v>0.26</v>
      </c>
      <c r="S12">
        <v>0.25</v>
      </c>
      <c r="T12">
        <v>0.27</v>
      </c>
      <c r="U12">
        <v>0.27</v>
      </c>
      <c r="V12">
        <v>0.39</v>
      </c>
      <c r="W12">
        <v>0.4</v>
      </c>
      <c r="X12">
        <v>0.4</v>
      </c>
      <c r="Y12" s="33">
        <f>X12</f>
        <v>0.4</v>
      </c>
      <c r="Z12" s="33">
        <f t="shared" ref="Z12" si="5">Y12</f>
        <v>0.4</v>
      </c>
      <c r="AI12" s="16"/>
      <c r="AJ12" s="16" t="s">
        <v>207</v>
      </c>
      <c r="AK12" s="16" t="s">
        <v>208</v>
      </c>
      <c r="AL12" s="16" t="s">
        <v>45</v>
      </c>
      <c r="AM12" s="16" t="s">
        <v>209</v>
      </c>
      <c r="AN12" s="16" t="s">
        <v>210</v>
      </c>
    </row>
    <row r="13" spans="1:43" x14ac:dyDescent="0.25">
      <c r="A13">
        <v>5</v>
      </c>
      <c r="B13">
        <v>0</v>
      </c>
      <c r="C13" t="s">
        <v>105</v>
      </c>
      <c r="D13" s="7">
        <v>283.99999999984237</v>
      </c>
      <c r="E13" s="7">
        <v>11.000000000034444</v>
      </c>
      <c r="F13" s="7">
        <v>18008.000000035598</v>
      </c>
      <c r="G13" s="7">
        <v>113.00000000017707</v>
      </c>
      <c r="H13" s="7">
        <v>47.000000000042434</v>
      </c>
      <c r="I13" s="7">
        <v>80.000000000011028</v>
      </c>
      <c r="J13" s="7"/>
      <c r="K13" s="7">
        <v>7412.9999999706015</v>
      </c>
      <c r="L13" s="7">
        <v>359.99999999987131</v>
      </c>
      <c r="M13" s="7">
        <v>1903</v>
      </c>
      <c r="N13" s="7">
        <f t="shared" si="0"/>
        <v>114180</v>
      </c>
      <c r="Q13" s="36" t="s">
        <v>394</v>
      </c>
      <c r="R13" s="37">
        <f>$L$45*R12</f>
        <v>3.5633100161948837E-2</v>
      </c>
      <c r="S13" s="37">
        <f t="shared" ref="S13:Z13" si="6">$L$45*S12</f>
        <v>3.4262596309566191E-2</v>
      </c>
      <c r="T13" s="37">
        <f t="shared" si="6"/>
        <v>3.700360401433149E-2</v>
      </c>
      <c r="U13" s="37">
        <f t="shared" si="6"/>
        <v>3.700360401433149E-2</v>
      </c>
      <c r="V13" s="37">
        <f t="shared" si="6"/>
        <v>5.3449650242923259E-2</v>
      </c>
      <c r="W13" s="37">
        <f t="shared" si="6"/>
        <v>5.4820154095305912E-2</v>
      </c>
      <c r="X13" s="37">
        <f t="shared" si="6"/>
        <v>5.4820154095305912E-2</v>
      </c>
      <c r="Y13" s="37">
        <f t="shared" si="6"/>
        <v>5.4820154095305912E-2</v>
      </c>
      <c r="Z13" s="37">
        <f t="shared" si="6"/>
        <v>5.4820154095305912E-2</v>
      </c>
      <c r="AI13" s="14" t="s">
        <v>204</v>
      </c>
      <c r="AJ13" s="14">
        <v>2</v>
      </c>
      <c r="AK13" s="14">
        <v>504.74815285389309</v>
      </c>
      <c r="AL13" s="14">
        <v>252.37407642694654</v>
      </c>
      <c r="AM13" s="14">
        <v>1857.9214282082035</v>
      </c>
      <c r="AN13" s="14">
        <v>2.2912376722795235E-5</v>
      </c>
    </row>
    <row r="14" spans="1:43" x14ac:dyDescent="0.25">
      <c r="A14">
        <v>5</v>
      </c>
      <c r="B14">
        <v>0</v>
      </c>
      <c r="C14" t="s">
        <v>338</v>
      </c>
      <c r="D14" s="7">
        <v>87.999999996712546</v>
      </c>
      <c r="E14" s="7"/>
      <c r="F14" s="7">
        <v>593.99999997888074</v>
      </c>
      <c r="G14" s="7">
        <v>79.99999999488729</v>
      </c>
      <c r="H14" s="7"/>
      <c r="I14" s="7">
        <v>27.99999999999995</v>
      </c>
      <c r="J14" s="7"/>
      <c r="K14" s="7">
        <v>7.9999999996114957</v>
      </c>
      <c r="L14" s="7">
        <v>198.99999999378551</v>
      </c>
      <c r="M14" s="7">
        <v>1903</v>
      </c>
      <c r="N14" s="7">
        <f t="shared" si="0"/>
        <v>114180</v>
      </c>
      <c r="AI14" s="14" t="s">
        <v>205</v>
      </c>
      <c r="AJ14" s="14">
        <v>4</v>
      </c>
      <c r="AK14" s="14">
        <v>0.54334714610690171</v>
      </c>
      <c r="AL14" s="14">
        <v>0.13583678652672543</v>
      </c>
      <c r="AM14" s="14"/>
      <c r="AN14" s="14"/>
    </row>
    <row r="15" spans="1:43" ht="15.75" thickBot="1" x14ac:dyDescent="0.3">
      <c r="A15">
        <v>5</v>
      </c>
      <c r="B15">
        <v>0</v>
      </c>
      <c r="C15" t="s">
        <v>339</v>
      </c>
      <c r="D15" s="7">
        <v>107.99999998239252</v>
      </c>
      <c r="E15" s="7"/>
      <c r="F15" s="7">
        <v>29068.000000748198</v>
      </c>
      <c r="G15" s="7">
        <v>63.000000018229521</v>
      </c>
      <c r="H15" s="7">
        <v>158.99999999418199</v>
      </c>
      <c r="I15" s="7">
        <v>26.999999999887642</v>
      </c>
      <c r="J15" s="7">
        <v>3.9999999919977269</v>
      </c>
      <c r="K15" s="7">
        <v>863.99999999792522</v>
      </c>
      <c r="L15" s="7">
        <v>358.00000003953869</v>
      </c>
      <c r="M15" s="7">
        <v>1903</v>
      </c>
      <c r="N15" s="7">
        <f t="shared" si="0"/>
        <v>114180</v>
      </c>
      <c r="AI15" s="15" t="s">
        <v>22</v>
      </c>
      <c r="AJ15" s="15">
        <v>6</v>
      </c>
      <c r="AK15" s="15">
        <v>505.29149999999998</v>
      </c>
      <c r="AL15" s="15"/>
      <c r="AM15" s="15"/>
      <c r="AN15" s="15"/>
    </row>
    <row r="16" spans="1:43" ht="15.75" thickBot="1" x14ac:dyDescent="0.3">
      <c r="A16">
        <v>4</v>
      </c>
      <c r="B16">
        <v>0</v>
      </c>
      <c r="C16" t="s">
        <v>340</v>
      </c>
      <c r="D16" s="7">
        <v>1212.0000000074101</v>
      </c>
      <c r="E16" s="7"/>
      <c r="F16" s="7">
        <v>20006.000000048138</v>
      </c>
      <c r="G16" s="7">
        <v>244.99999999036501</v>
      </c>
      <c r="H16" s="7">
        <v>71.999999998826866</v>
      </c>
      <c r="I16" s="7">
        <v>109.0000000005742</v>
      </c>
      <c r="J16" s="7">
        <v>2.0000000000482379</v>
      </c>
      <c r="K16" s="7">
        <v>3086.0000000237433</v>
      </c>
      <c r="L16" s="7">
        <v>3531.0000000137115</v>
      </c>
      <c r="M16" s="7">
        <v>1903</v>
      </c>
      <c r="N16" s="7">
        <f t="shared" si="0"/>
        <v>95150</v>
      </c>
    </row>
    <row r="17" spans="1:43" x14ac:dyDescent="0.25">
      <c r="A17">
        <v>4</v>
      </c>
      <c r="B17">
        <v>0</v>
      </c>
      <c r="C17" t="s">
        <v>341</v>
      </c>
      <c r="D17" s="7">
        <v>7377.0000000307173</v>
      </c>
      <c r="E17" s="7">
        <v>15.999999999999849</v>
      </c>
      <c r="F17" s="7">
        <v>17268.00000005457</v>
      </c>
      <c r="G17" s="7">
        <v>653.00000000165073</v>
      </c>
      <c r="H17" s="7">
        <v>84.999999999999815</v>
      </c>
      <c r="I17" s="7">
        <v>336.99999999915281</v>
      </c>
      <c r="J17" s="7">
        <v>53.999999999999879</v>
      </c>
      <c r="K17" s="7">
        <v>5642.9999999922402</v>
      </c>
      <c r="L17" s="7">
        <v>2931.0000000263458</v>
      </c>
      <c r="M17" s="7">
        <v>1903</v>
      </c>
      <c r="N17" s="7">
        <f t="shared" si="0"/>
        <v>95150</v>
      </c>
      <c r="AI17" s="16"/>
      <c r="AJ17" s="16" t="s">
        <v>211</v>
      </c>
      <c r="AK17" s="16" t="s">
        <v>201</v>
      </c>
      <c r="AL17" s="16" t="s">
        <v>212</v>
      </c>
      <c r="AM17" s="16" t="s">
        <v>213</v>
      </c>
      <c r="AN17" s="16" t="s">
        <v>214</v>
      </c>
      <c r="AO17" s="16" t="s">
        <v>215</v>
      </c>
      <c r="AP17" s="16" t="s">
        <v>216</v>
      </c>
      <c r="AQ17" s="16" t="s">
        <v>217</v>
      </c>
    </row>
    <row r="18" spans="1:43" x14ac:dyDescent="0.25">
      <c r="A18">
        <v>4</v>
      </c>
      <c r="B18">
        <v>0</v>
      </c>
      <c r="C18" t="s">
        <v>126</v>
      </c>
      <c r="D18" s="7">
        <v>2469.9999999911238</v>
      </c>
      <c r="E18" s="7"/>
      <c r="F18" s="7">
        <v>8660.9999998138355</v>
      </c>
      <c r="G18" s="7">
        <v>382.0000000000141</v>
      </c>
      <c r="H18" s="7">
        <v>14.999999999906924</v>
      </c>
      <c r="I18" s="7">
        <v>75.999999987655229</v>
      </c>
      <c r="J18" s="7"/>
      <c r="K18" s="7">
        <v>305.99999999550516</v>
      </c>
      <c r="L18" s="7">
        <v>2329.0000000333744</v>
      </c>
      <c r="M18" s="7">
        <v>1903</v>
      </c>
      <c r="N18" s="7">
        <f t="shared" si="0"/>
        <v>95150</v>
      </c>
      <c r="AI18" s="14" t="s">
        <v>206</v>
      </c>
      <c r="AJ18" s="14">
        <v>0</v>
      </c>
      <c r="AK18" s="14" t="e">
        <v>#N/A</v>
      </c>
      <c r="AL18" s="14" t="e">
        <v>#N/A</v>
      </c>
      <c r="AM18" s="14" t="e">
        <v>#N/A</v>
      </c>
      <c r="AN18" s="14" t="e">
        <v>#N/A</v>
      </c>
      <c r="AO18" s="14" t="e">
        <v>#N/A</v>
      </c>
      <c r="AP18" s="14" t="e">
        <v>#N/A</v>
      </c>
      <c r="AQ18" s="14" t="e">
        <v>#N/A</v>
      </c>
    </row>
    <row r="19" spans="1:43" x14ac:dyDescent="0.25">
      <c r="A19">
        <v>4</v>
      </c>
      <c r="B19">
        <v>0</v>
      </c>
      <c r="C19" t="s">
        <v>342</v>
      </c>
      <c r="D19" s="7">
        <v>13013.00000032406</v>
      </c>
      <c r="E19" s="7">
        <v>39.999999999999858</v>
      </c>
      <c r="F19" s="7">
        <v>428949.0000027832</v>
      </c>
      <c r="G19" s="7">
        <v>26156.000000273078</v>
      </c>
      <c r="H19" s="7">
        <v>5411.0000000715627</v>
      </c>
      <c r="I19" s="7">
        <v>4025.0000000462092</v>
      </c>
      <c r="J19" s="7">
        <v>306.00000000047811</v>
      </c>
      <c r="K19" s="7">
        <v>378594.00000420853</v>
      </c>
      <c r="L19" s="7">
        <v>9133.0000001476874</v>
      </c>
      <c r="M19" s="7">
        <v>1903</v>
      </c>
      <c r="N19" s="7">
        <f t="shared" si="0"/>
        <v>95150</v>
      </c>
      <c r="AI19" s="14" t="s">
        <v>387</v>
      </c>
      <c r="AJ19" s="14">
        <v>1.6383040486238412</v>
      </c>
      <c r="AK19" s="14">
        <v>0.16919163846636154</v>
      </c>
      <c r="AL19" s="14">
        <v>9.683126562720572</v>
      </c>
      <c r="AM19" s="14">
        <v>6.3653759133066017E-4</v>
      </c>
      <c r="AN19" s="14">
        <v>1.1685527521635168</v>
      </c>
      <c r="AO19" s="14">
        <v>2.1080553450841655</v>
      </c>
      <c r="AP19" s="14">
        <v>1.1685527521635168</v>
      </c>
      <c r="AQ19" s="14">
        <v>2.1080553450841655</v>
      </c>
    </row>
    <row r="20" spans="1:43" ht="15.75" thickBot="1" x14ac:dyDescent="0.3">
      <c r="A20">
        <v>4</v>
      </c>
      <c r="B20">
        <v>0</v>
      </c>
      <c r="C20" t="s">
        <v>343</v>
      </c>
      <c r="D20" s="7">
        <v>6536.9999999822967</v>
      </c>
      <c r="E20" s="7">
        <v>3.0000000000252234</v>
      </c>
      <c r="F20" s="7">
        <v>58286.999999858475</v>
      </c>
      <c r="G20" s="7">
        <v>3568.9999999884963</v>
      </c>
      <c r="H20" s="7">
        <v>353.99999999999898</v>
      </c>
      <c r="I20" s="7">
        <v>685.99999999999807</v>
      </c>
      <c r="J20" s="7">
        <v>48.999999999999908</v>
      </c>
      <c r="K20" s="7">
        <v>25469.999999805845</v>
      </c>
      <c r="L20" s="7">
        <v>6706.9999999752235</v>
      </c>
      <c r="M20" s="7">
        <v>1903</v>
      </c>
      <c r="N20" s="7">
        <f t="shared" si="0"/>
        <v>95150</v>
      </c>
      <c r="AI20" s="15" t="s">
        <v>388</v>
      </c>
      <c r="AJ20" s="15">
        <v>-1.0195212530579802</v>
      </c>
      <c r="AK20" s="15">
        <v>0.53503117748662943</v>
      </c>
      <c r="AL20" s="15">
        <v>-1.9055361555700339</v>
      </c>
      <c r="AM20" s="15">
        <v>0.12941003729370637</v>
      </c>
      <c r="AN20" s="15">
        <v>-2.5050059469189443</v>
      </c>
      <c r="AO20" s="15">
        <v>0.4659634408029838</v>
      </c>
      <c r="AP20" s="15">
        <v>-2.5050059469189443</v>
      </c>
      <c r="AQ20" s="15">
        <v>0.4659634408029838</v>
      </c>
    </row>
    <row r="21" spans="1:43" x14ac:dyDescent="0.25">
      <c r="A21">
        <v>5</v>
      </c>
      <c r="B21">
        <v>0</v>
      </c>
      <c r="C21" t="s">
        <v>344</v>
      </c>
      <c r="D21" s="7">
        <v>2087.0000000179389</v>
      </c>
      <c r="E21" s="7">
        <v>13.999999999963288</v>
      </c>
      <c r="F21" s="7">
        <v>9808.0000000938453</v>
      </c>
      <c r="G21" s="7">
        <v>380.00000001096134</v>
      </c>
      <c r="H21" s="7">
        <v>40.000000002242999</v>
      </c>
      <c r="I21" s="7">
        <v>161.00000000021529</v>
      </c>
      <c r="J21" s="7">
        <v>62.999999999999829</v>
      </c>
      <c r="K21" s="7">
        <v>4060.000000117931</v>
      </c>
      <c r="L21" s="7">
        <v>1390.0000000162852</v>
      </c>
      <c r="M21" s="7">
        <v>1903</v>
      </c>
      <c r="N21" s="7">
        <f t="shared" si="0"/>
        <v>114180</v>
      </c>
    </row>
    <row r="22" spans="1:43" x14ac:dyDescent="0.25">
      <c r="A22">
        <v>5</v>
      </c>
      <c r="B22">
        <v>0</v>
      </c>
      <c r="C22" t="s">
        <v>345</v>
      </c>
      <c r="D22" s="7">
        <v>338.99999999978019</v>
      </c>
      <c r="E22" s="7"/>
      <c r="F22" s="7">
        <v>4872.9999999966922</v>
      </c>
      <c r="G22" s="7">
        <v>136.99999999631228</v>
      </c>
      <c r="H22" s="7">
        <v>1.9999999999999971</v>
      </c>
      <c r="I22" s="7">
        <v>71.999999997636593</v>
      </c>
      <c r="J22" s="7"/>
      <c r="K22" s="7">
        <v>1548.0000000167863</v>
      </c>
      <c r="L22" s="7">
        <v>1568.000000002417</v>
      </c>
      <c r="M22" s="7">
        <v>1903</v>
      </c>
      <c r="N22" s="7">
        <f t="shared" si="0"/>
        <v>114180</v>
      </c>
    </row>
    <row r="23" spans="1:43" x14ac:dyDescent="0.25">
      <c r="A23">
        <v>4</v>
      </c>
      <c r="B23">
        <v>0</v>
      </c>
      <c r="C23" t="s">
        <v>346</v>
      </c>
      <c r="D23" s="7">
        <v>792.99999993161521</v>
      </c>
      <c r="E23" s="7">
        <v>24.999999997256381</v>
      </c>
      <c r="F23" s="7">
        <v>22176.000000171094</v>
      </c>
      <c r="G23" s="7">
        <v>227.99999998129485</v>
      </c>
      <c r="H23" s="7">
        <v>65.000000001387534</v>
      </c>
      <c r="I23" s="7">
        <v>223.99999997166518</v>
      </c>
      <c r="J23" s="7">
        <v>3.9999999999999112</v>
      </c>
      <c r="K23" s="7">
        <v>2781.0000006629157</v>
      </c>
      <c r="L23" s="7">
        <v>3965.9999995791577</v>
      </c>
      <c r="M23" s="7">
        <v>1903</v>
      </c>
      <c r="N23" s="7">
        <f t="shared" si="0"/>
        <v>95150</v>
      </c>
    </row>
    <row r="24" spans="1:43" x14ac:dyDescent="0.25">
      <c r="A24">
        <v>5</v>
      </c>
      <c r="B24">
        <v>1</v>
      </c>
      <c r="C24" t="s">
        <v>53</v>
      </c>
      <c r="D24" s="7">
        <v>189.00000000118976</v>
      </c>
      <c r="E24" s="7"/>
      <c r="F24" s="7">
        <v>2373.0000000516379</v>
      </c>
      <c r="G24" s="7">
        <v>253.00000000382568</v>
      </c>
      <c r="H24" s="7">
        <v>24.000000000000089</v>
      </c>
      <c r="I24" s="7">
        <v>50.00000000002612</v>
      </c>
      <c r="J24" s="7"/>
      <c r="K24" s="7">
        <v>1092.0000000065183</v>
      </c>
      <c r="L24" s="7">
        <v>504.00000001161567</v>
      </c>
      <c r="M24" s="7">
        <v>1903</v>
      </c>
      <c r="N24" s="7">
        <f t="shared" si="0"/>
        <v>114180</v>
      </c>
    </row>
    <row r="25" spans="1:43" x14ac:dyDescent="0.25">
      <c r="A25">
        <v>4</v>
      </c>
      <c r="B25">
        <v>0</v>
      </c>
      <c r="C25" t="s">
        <v>347</v>
      </c>
      <c r="D25" s="7">
        <v>1363.0000000052441</v>
      </c>
      <c r="E25" s="7"/>
      <c r="F25" s="7">
        <v>17046.000000176558</v>
      </c>
      <c r="G25" s="7">
        <v>131.00000000125229</v>
      </c>
      <c r="H25" s="7">
        <v>78.000000012700212</v>
      </c>
      <c r="I25" s="7">
        <v>86.999999999999886</v>
      </c>
      <c r="J25" s="7">
        <v>3.0000000000730775</v>
      </c>
      <c r="K25" s="7">
        <v>1757.0000000706621</v>
      </c>
      <c r="L25" s="7">
        <v>3070.0000000139412</v>
      </c>
      <c r="M25" s="7">
        <v>1903</v>
      </c>
      <c r="N25" s="7">
        <f t="shared" si="0"/>
        <v>95150</v>
      </c>
    </row>
    <row r="26" spans="1:43" x14ac:dyDescent="0.25">
      <c r="A26">
        <v>6</v>
      </c>
      <c r="B26">
        <v>0</v>
      </c>
      <c r="C26" t="s">
        <v>348</v>
      </c>
      <c r="D26" s="7">
        <v>497.00000007872598</v>
      </c>
      <c r="E26" s="7">
        <v>4.0000000000001981</v>
      </c>
      <c r="F26" s="7">
        <v>12165.000005031587</v>
      </c>
      <c r="G26" s="7">
        <v>192.00000010443122</v>
      </c>
      <c r="H26" s="7">
        <v>49.999999999999872</v>
      </c>
      <c r="I26" s="7">
        <v>178.0000000580531</v>
      </c>
      <c r="J26" s="7">
        <v>16.00000000011989</v>
      </c>
      <c r="K26" s="7">
        <v>165.9999999987084</v>
      </c>
      <c r="L26" s="7">
        <v>4259.0000008143179</v>
      </c>
      <c r="M26" s="7">
        <v>1903</v>
      </c>
      <c r="N26" s="7">
        <f t="shared" si="0"/>
        <v>133210</v>
      </c>
    </row>
    <row r="27" spans="1:43" x14ac:dyDescent="0.25">
      <c r="A27">
        <v>4</v>
      </c>
      <c r="B27">
        <v>0</v>
      </c>
      <c r="C27" t="s">
        <v>349</v>
      </c>
      <c r="D27" s="7">
        <v>384.00000000047714</v>
      </c>
      <c r="E27" s="7"/>
      <c r="F27" s="7">
        <v>6950.9999999087604</v>
      </c>
      <c r="G27" s="7">
        <v>193.9999999844778</v>
      </c>
      <c r="H27" s="7">
        <v>65.999999992445694</v>
      </c>
      <c r="I27" s="7">
        <v>112.99999999613411</v>
      </c>
      <c r="J27" s="7"/>
      <c r="K27" s="7">
        <v>178.99999999992329</v>
      </c>
      <c r="L27" s="7">
        <v>1199.9999999930781</v>
      </c>
      <c r="M27" s="7">
        <v>1903</v>
      </c>
      <c r="N27" s="7">
        <f t="shared" si="0"/>
        <v>95150</v>
      </c>
    </row>
    <row r="28" spans="1:43" x14ac:dyDescent="0.25">
      <c r="A28">
        <v>6</v>
      </c>
      <c r="B28">
        <v>0</v>
      </c>
      <c r="C28" t="s">
        <v>363</v>
      </c>
      <c r="D28" s="7">
        <v>105.99999999990131</v>
      </c>
      <c r="E28" s="7"/>
      <c r="F28" s="7">
        <v>3847.9999999593833</v>
      </c>
      <c r="G28" s="7">
        <v>10.99999999926801</v>
      </c>
      <c r="H28" s="7">
        <v>18.999999999713872</v>
      </c>
      <c r="I28" s="7">
        <v>109.99999999981358</v>
      </c>
      <c r="J28" s="7"/>
      <c r="K28" s="7">
        <v>149.99999999884423</v>
      </c>
      <c r="L28" s="7">
        <v>1537.9999999909166</v>
      </c>
      <c r="M28" s="7">
        <v>1903</v>
      </c>
      <c r="N28" s="7">
        <f t="shared" si="0"/>
        <v>133210</v>
      </c>
    </row>
    <row r="29" spans="1:43" x14ac:dyDescent="0.25">
      <c r="A29">
        <v>4</v>
      </c>
      <c r="B29">
        <v>0</v>
      </c>
      <c r="C29" t="s">
        <v>350</v>
      </c>
      <c r="D29" s="7">
        <v>5882.0000002867964</v>
      </c>
      <c r="E29" s="7">
        <v>34.999999999754195</v>
      </c>
      <c r="F29" s="7">
        <v>190316.00000845362</v>
      </c>
      <c r="G29" s="7">
        <v>4315.0000001673898</v>
      </c>
      <c r="H29" s="7">
        <v>1306.0000000238028</v>
      </c>
      <c r="I29" s="7">
        <v>1971.9999999995514</v>
      </c>
      <c r="J29" s="7">
        <v>120.00000000015582</v>
      </c>
      <c r="K29" s="7">
        <v>105123.00000424001</v>
      </c>
      <c r="L29" s="7">
        <v>8630.0000003359019</v>
      </c>
      <c r="M29" s="7">
        <v>1903</v>
      </c>
      <c r="N29" s="7">
        <f t="shared" si="0"/>
        <v>95150</v>
      </c>
    </row>
    <row r="30" spans="1:43" x14ac:dyDescent="0.25">
      <c r="A30">
        <v>4</v>
      </c>
      <c r="B30">
        <v>0</v>
      </c>
      <c r="C30" t="s">
        <v>41</v>
      </c>
      <c r="D30" s="7">
        <v>1374.9999999885558</v>
      </c>
      <c r="E30" s="7"/>
      <c r="F30" s="7">
        <v>4451.9999999470119</v>
      </c>
      <c r="G30" s="7">
        <v>339.99999999867731</v>
      </c>
      <c r="H30" s="7">
        <v>23.999999999826969</v>
      </c>
      <c r="I30" s="7">
        <v>45.999999999996739</v>
      </c>
      <c r="J30" s="7">
        <v>30.999999999905278</v>
      </c>
      <c r="K30" s="7">
        <v>233.99999999745245</v>
      </c>
      <c r="L30" s="7">
        <v>1522.999999991888</v>
      </c>
      <c r="M30" s="7">
        <v>1903</v>
      </c>
      <c r="N30" s="7">
        <f t="shared" si="0"/>
        <v>95150</v>
      </c>
    </row>
    <row r="31" spans="1:43" x14ac:dyDescent="0.25">
      <c r="A31">
        <v>4</v>
      </c>
      <c r="B31">
        <v>0</v>
      </c>
      <c r="C31" t="s">
        <v>351</v>
      </c>
      <c r="D31" s="7">
        <v>4788.9999999730262</v>
      </c>
      <c r="E31" s="7">
        <v>14.999999999999874</v>
      </c>
      <c r="F31" s="7">
        <v>16613.000000043117</v>
      </c>
      <c r="G31" s="7">
        <v>741.99999999572367</v>
      </c>
      <c r="H31" s="7">
        <v>174.00000000166642</v>
      </c>
      <c r="I31" s="7">
        <v>256.99999999940763</v>
      </c>
      <c r="J31" s="7">
        <v>34.999999999999879</v>
      </c>
      <c r="K31" s="7">
        <v>21795.0000000892</v>
      </c>
      <c r="L31" s="7">
        <v>3516.9999999640859</v>
      </c>
      <c r="M31" s="7">
        <v>1903</v>
      </c>
      <c r="N31" s="7">
        <f t="shared" si="0"/>
        <v>95150</v>
      </c>
    </row>
    <row r="32" spans="1:43" x14ac:dyDescent="0.25">
      <c r="A32">
        <v>5</v>
      </c>
      <c r="B32">
        <v>0</v>
      </c>
      <c r="C32" t="s">
        <v>352</v>
      </c>
      <c r="D32" s="7">
        <v>182.99999999996191</v>
      </c>
      <c r="E32" s="7"/>
      <c r="F32" s="7">
        <v>2766.9999999910824</v>
      </c>
      <c r="G32" s="7">
        <v>66.999999999999943</v>
      </c>
      <c r="H32" s="7">
        <v>16.999999999999964</v>
      </c>
      <c r="I32" s="7">
        <v>35.999999999999915</v>
      </c>
      <c r="J32" s="7">
        <v>9.9999999999999822</v>
      </c>
      <c r="K32" s="7">
        <v>554.9999999969682</v>
      </c>
      <c r="L32" s="7">
        <v>1049.9999999982972</v>
      </c>
      <c r="M32" s="7">
        <v>1903</v>
      </c>
      <c r="N32" s="7">
        <f t="shared" si="0"/>
        <v>114180</v>
      </c>
    </row>
    <row r="33" spans="1:14" x14ac:dyDescent="0.25">
      <c r="A33">
        <v>4</v>
      </c>
      <c r="B33">
        <v>0</v>
      </c>
      <c r="C33" t="s">
        <v>146</v>
      </c>
      <c r="D33" s="7">
        <v>11911.000000165153</v>
      </c>
      <c r="E33" s="7">
        <v>24.999999999785459</v>
      </c>
      <c r="F33" s="7">
        <v>144068.00000252726</v>
      </c>
      <c r="G33" s="7">
        <v>2549.0000000603604</v>
      </c>
      <c r="H33" s="7">
        <v>1057.9999999905187</v>
      </c>
      <c r="I33" s="7">
        <v>1505.0000001062704</v>
      </c>
      <c r="J33" s="7">
        <v>112.0000000168375</v>
      </c>
      <c r="K33" s="7">
        <v>118043.99999914484</v>
      </c>
      <c r="L33" s="7">
        <v>10465.00000034101</v>
      </c>
      <c r="M33" s="7">
        <v>1903</v>
      </c>
      <c r="N33" s="7">
        <f t="shared" si="0"/>
        <v>95150</v>
      </c>
    </row>
    <row r="34" spans="1:14" x14ac:dyDescent="0.25">
      <c r="A34">
        <v>5</v>
      </c>
      <c r="B34">
        <v>1</v>
      </c>
      <c r="C34" t="s">
        <v>42</v>
      </c>
      <c r="D34" s="7">
        <v>2700.999999788693</v>
      </c>
      <c r="E34" s="7">
        <v>34.999999999999865</v>
      </c>
      <c r="F34" s="7">
        <v>83894.999999446009</v>
      </c>
      <c r="G34" s="7">
        <v>3839.9999997695559</v>
      </c>
      <c r="H34" s="7">
        <v>857.00000001540991</v>
      </c>
      <c r="I34" s="7">
        <v>1834.9999997600642</v>
      </c>
      <c r="J34" s="7">
        <v>37.999999999999282</v>
      </c>
      <c r="K34" s="7">
        <v>99064.000000379892</v>
      </c>
      <c r="L34" s="7">
        <v>6223.9999994011305</v>
      </c>
      <c r="M34" s="7">
        <v>1903</v>
      </c>
      <c r="N34" s="7">
        <f t="shared" si="0"/>
        <v>114180</v>
      </c>
    </row>
    <row r="35" spans="1:14" x14ac:dyDescent="0.25">
      <c r="A35">
        <v>6</v>
      </c>
      <c r="B35">
        <v>1</v>
      </c>
      <c r="C35" t="s">
        <v>353</v>
      </c>
      <c r="D35" s="7">
        <v>890.99999955971089</v>
      </c>
      <c r="E35" s="7"/>
      <c r="F35" s="7">
        <v>6448.9999981190667</v>
      </c>
      <c r="G35" s="7">
        <v>254.99999990587011</v>
      </c>
      <c r="H35" s="7">
        <v>33.999999984822928</v>
      </c>
      <c r="I35" s="7">
        <v>405.99999977559042</v>
      </c>
      <c r="J35" s="7">
        <v>26.999999999999975</v>
      </c>
      <c r="K35" s="7">
        <v>3712.9999991453901</v>
      </c>
      <c r="L35" s="7">
        <v>5657.99999766975</v>
      </c>
      <c r="M35" s="7">
        <v>1903</v>
      </c>
      <c r="N35" s="7">
        <f t="shared" si="0"/>
        <v>133210</v>
      </c>
    </row>
    <row r="36" spans="1:14" x14ac:dyDescent="0.25">
      <c r="A36">
        <v>4</v>
      </c>
      <c r="B36">
        <v>0</v>
      </c>
      <c r="C36" t="s">
        <v>354</v>
      </c>
      <c r="D36" s="7">
        <v>4767.999999581205</v>
      </c>
      <c r="E36" s="7">
        <v>92.00000001972461</v>
      </c>
      <c r="F36" s="7">
        <v>60716.00000127346</v>
      </c>
      <c r="G36" s="7">
        <v>690.99999996924748</v>
      </c>
      <c r="H36" s="7">
        <v>453.0000000123394</v>
      </c>
      <c r="I36" s="7">
        <v>480.00000000661601</v>
      </c>
      <c r="J36" s="7">
        <v>67.000000000000043</v>
      </c>
      <c r="K36" s="7">
        <v>34938.00000414464</v>
      </c>
      <c r="L36" s="7">
        <v>5864.9999995243588</v>
      </c>
      <c r="M36" s="7">
        <v>1903</v>
      </c>
      <c r="N36" s="7">
        <f t="shared" si="0"/>
        <v>95150</v>
      </c>
    </row>
    <row r="37" spans="1:14" x14ac:dyDescent="0.25">
      <c r="A37">
        <v>4</v>
      </c>
      <c r="B37">
        <v>0</v>
      </c>
      <c r="C37" t="s">
        <v>355</v>
      </c>
      <c r="D37" s="7">
        <v>86.999999999999773</v>
      </c>
      <c r="E37" s="7"/>
      <c r="F37" s="7">
        <v>1184.0000000000623</v>
      </c>
      <c r="G37" s="7">
        <v>49.999999999999943</v>
      </c>
      <c r="H37" s="7">
        <v>2.9999999999999942</v>
      </c>
      <c r="I37" s="7"/>
      <c r="J37" s="7"/>
      <c r="K37" s="7">
        <v>37.999999999999929</v>
      </c>
      <c r="L37" s="7">
        <v>482.000000000753</v>
      </c>
      <c r="M37" s="7">
        <v>1903</v>
      </c>
      <c r="N37" s="7">
        <f t="shared" si="0"/>
        <v>95150</v>
      </c>
    </row>
    <row r="38" spans="1:14" x14ac:dyDescent="0.25">
      <c r="A38">
        <v>4</v>
      </c>
      <c r="B38">
        <v>0</v>
      </c>
      <c r="C38" t="s">
        <v>59</v>
      </c>
      <c r="D38" s="7">
        <v>470.00000000808279</v>
      </c>
      <c r="E38" s="7">
        <v>29.999999999555932</v>
      </c>
      <c r="F38" s="7">
        <v>12203.9999988772</v>
      </c>
      <c r="G38" s="7">
        <v>423.99999998323995</v>
      </c>
      <c r="H38" s="7">
        <v>86.000000032869266</v>
      </c>
      <c r="I38" s="7">
        <v>105.99999995337693</v>
      </c>
      <c r="J38" s="7">
        <v>12.999999999999979</v>
      </c>
      <c r="K38" s="7">
        <v>8279.9999972603255</v>
      </c>
      <c r="L38" s="7">
        <v>690.99999995935275</v>
      </c>
      <c r="M38" s="7">
        <v>1903</v>
      </c>
      <c r="N38" s="7">
        <f t="shared" si="0"/>
        <v>95150</v>
      </c>
    </row>
    <row r="39" spans="1:14" x14ac:dyDescent="0.25">
      <c r="A39">
        <v>4</v>
      </c>
      <c r="B39">
        <v>0</v>
      </c>
      <c r="C39" t="s">
        <v>356</v>
      </c>
      <c r="D39" s="7">
        <v>8526.0000001119042</v>
      </c>
      <c r="E39" s="7"/>
      <c r="F39" s="7">
        <v>34062.000005154179</v>
      </c>
      <c r="G39" s="7">
        <v>875.00000000054683</v>
      </c>
      <c r="H39" s="7">
        <v>341.00000002799965</v>
      </c>
      <c r="I39" s="7">
        <v>621.99999997508235</v>
      </c>
      <c r="J39" s="7">
        <v>131.99999999999983</v>
      </c>
      <c r="K39" s="7">
        <v>36088.000003009976</v>
      </c>
      <c r="L39" s="7">
        <v>4361.9999999244901</v>
      </c>
      <c r="M39" s="7">
        <v>1903</v>
      </c>
      <c r="N39" s="7">
        <f t="shared" si="0"/>
        <v>95150</v>
      </c>
    </row>
    <row r="40" spans="1:14" x14ac:dyDescent="0.25">
      <c r="A40">
        <v>5</v>
      </c>
      <c r="B40">
        <v>1</v>
      </c>
      <c r="C40" t="s">
        <v>357</v>
      </c>
      <c r="D40" s="7">
        <v>233.00000011873041</v>
      </c>
      <c r="E40" s="7">
        <v>9.0000000180001791</v>
      </c>
      <c r="F40" s="7">
        <v>10940.000002761446</v>
      </c>
      <c r="G40" s="7">
        <v>706.00000072177215</v>
      </c>
      <c r="H40" s="7">
        <v>37.000000015630057</v>
      </c>
      <c r="I40" s="7">
        <v>159.00000014960301</v>
      </c>
      <c r="J40" s="7">
        <v>10.000000000000231</v>
      </c>
      <c r="K40" s="7">
        <v>5223.0000016969625</v>
      </c>
      <c r="L40" s="7">
        <v>593.00000050944914</v>
      </c>
      <c r="M40" s="7">
        <v>1903</v>
      </c>
      <c r="N40" s="7">
        <f t="shared" si="0"/>
        <v>114180</v>
      </c>
    </row>
    <row r="41" spans="1:14" x14ac:dyDescent="0.25">
      <c r="A41">
        <v>5</v>
      </c>
      <c r="B41">
        <v>0</v>
      </c>
      <c r="C41" t="s">
        <v>56</v>
      </c>
      <c r="D41" s="7">
        <v>2408.9999999824722</v>
      </c>
      <c r="E41" s="7">
        <v>55.999999999999908</v>
      </c>
      <c r="F41" s="7">
        <v>53312.000000167718</v>
      </c>
      <c r="G41" s="7">
        <v>1326.0000000024193</v>
      </c>
      <c r="H41" s="7">
        <v>191.99999999970237</v>
      </c>
      <c r="I41" s="7">
        <v>536.99999999998693</v>
      </c>
      <c r="J41" s="7">
        <v>55.999999999999936</v>
      </c>
      <c r="K41" s="7">
        <v>20808.000000105134</v>
      </c>
      <c r="L41" s="7">
        <v>3604.0000000029695</v>
      </c>
      <c r="M41" s="7">
        <v>1903</v>
      </c>
      <c r="N41" s="7">
        <f t="shared" si="0"/>
        <v>114180</v>
      </c>
    </row>
    <row r="42" spans="1:14" x14ac:dyDescent="0.25"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x14ac:dyDescent="0.25">
      <c r="C43" t="s">
        <v>22</v>
      </c>
      <c r="D43" s="19">
        <f>SUM(D3:D41)</f>
        <v>85912.999999966967</v>
      </c>
      <c r="E43" s="19">
        <f t="shared" ref="E43:L43" si="7">SUM(E3:E41)</f>
        <v>431.00000003609921</v>
      </c>
      <c r="F43" s="19">
        <f t="shared" si="7"/>
        <v>1554638.0000307844</v>
      </c>
      <c r="G43" s="19">
        <f t="shared" si="7"/>
        <v>51172.000001166874</v>
      </c>
      <c r="H43" s="19">
        <f t="shared" si="7"/>
        <v>12486.000000217718</v>
      </c>
      <c r="I43" s="19">
        <f t="shared" si="7"/>
        <v>15872.999999856136</v>
      </c>
      <c r="J43" s="19">
        <f t="shared" si="7"/>
        <v>1258.0000000096143</v>
      </c>
      <c r="K43" s="19">
        <f t="shared" si="7"/>
        <v>966000.00001453026</v>
      </c>
      <c r="L43" s="19">
        <f t="shared" si="7"/>
        <v>112651.99999909069</v>
      </c>
      <c r="M43" s="19"/>
      <c r="N43" s="19"/>
    </row>
    <row r="44" spans="1:14" x14ac:dyDescent="0.25">
      <c r="B44" t="s">
        <v>193</v>
      </c>
      <c r="D44" s="7">
        <f>SUMIF($B$3:$B$41,1,D$3:D$41)</f>
        <v>4414.9999994941691</v>
      </c>
      <c r="E44" s="7">
        <f t="shared" ref="E44:L44" si="8">SUMIF($B$3:$B$41,1,E$3:E$41)</f>
        <v>45.00000002000003</v>
      </c>
      <c r="F44" s="7">
        <f t="shared" si="8"/>
        <v>111887.00000116994</v>
      </c>
      <c r="G44" s="7">
        <f t="shared" si="8"/>
        <v>5278.0000005382708</v>
      </c>
      <c r="H44" s="7">
        <f t="shared" si="8"/>
        <v>1023.0000000160474</v>
      </c>
      <c r="I44" s="7">
        <f t="shared" si="8"/>
        <v>2617.999999718264</v>
      </c>
      <c r="J44" s="7">
        <f t="shared" si="8"/>
        <v>74.999999999999488</v>
      </c>
      <c r="K44" s="7">
        <f t="shared" si="8"/>
        <v>115686.0000015012</v>
      </c>
      <c r="L44" s="7">
        <f t="shared" si="8"/>
        <v>15438.999997736382</v>
      </c>
      <c r="M44" s="7"/>
      <c r="N44" s="7"/>
    </row>
    <row r="45" spans="1:14" x14ac:dyDescent="0.25">
      <c r="D45" s="20">
        <f>D44/D43</f>
        <v>5.1389196041296041E-2</v>
      </c>
      <c r="E45" s="20">
        <f t="shared" ref="E45:K45" si="9">E44/E43</f>
        <v>0.10440835270587233</v>
      </c>
      <c r="F45" s="20">
        <f t="shared" si="9"/>
        <v>7.1969809048122071E-2</v>
      </c>
      <c r="G45" s="20">
        <f t="shared" si="9"/>
        <v>0.10314234347725156</v>
      </c>
      <c r="H45" s="20">
        <f t="shared" si="9"/>
        <v>8.1931763575060809E-2</v>
      </c>
      <c r="I45" s="20">
        <f t="shared" si="9"/>
        <v>0.16493416491791041</v>
      </c>
      <c r="J45" s="20">
        <f t="shared" si="9"/>
        <v>5.9618441970927104E-2</v>
      </c>
      <c r="K45" s="20">
        <f t="shared" si="9"/>
        <v>0.11975776397490796</v>
      </c>
      <c r="L45" s="20">
        <f>L44/L43</f>
        <v>0.13705038523826477</v>
      </c>
      <c r="M45" s="20"/>
      <c r="N45" s="20"/>
    </row>
    <row r="47" spans="1:14" x14ac:dyDescent="0.25">
      <c r="C47" t="s">
        <v>372</v>
      </c>
      <c r="D47" s="7">
        <f>SUMPRODUCT(D3:D41,$N3:$N41)</f>
        <v>8419956709.9816999</v>
      </c>
      <c r="G47" s="7">
        <f>SUMPRODUCT(G3:G41,$N3:$N41)</f>
        <v>5035185760.1240597</v>
      </c>
    </row>
    <row r="48" spans="1:14" x14ac:dyDescent="0.25">
      <c r="C48" t="s">
        <v>373</v>
      </c>
      <c r="D48" s="7">
        <f>SUMPRODUCT(D$3:D$41,$N$3:$N$41,$B$3:$B$41)</f>
        <v>524314559.93388748</v>
      </c>
      <c r="G48" s="7">
        <f>SUMPRODUCT(G$3:G$41,$N$3:$N$41,$B$3:$B$41)</f>
        <v>608236860.05968976</v>
      </c>
    </row>
    <row r="49" spans="1:8" x14ac:dyDescent="0.25">
      <c r="C49" t="s">
        <v>361</v>
      </c>
      <c r="D49">
        <v>139.05000000000001</v>
      </c>
      <c r="G49">
        <v>173.7</v>
      </c>
    </row>
    <row r="50" spans="1:8" x14ac:dyDescent="0.25">
      <c r="D50" s="7"/>
      <c r="G50" s="7"/>
      <c r="H50" s="19"/>
    </row>
    <row r="51" spans="1:8" x14ac:dyDescent="0.25">
      <c r="C51" t="s">
        <v>378</v>
      </c>
      <c r="D51" s="13">
        <f>D47*D$49/$A$67/100*(1+$A$70)</f>
        <v>5793911.530107432</v>
      </c>
      <c r="E51" s="31"/>
      <c r="F51" s="31"/>
      <c r="G51" s="13">
        <f>G47*G$49/$A$67/100*(1+$A$70)</f>
        <v>4328190.0612717941</v>
      </c>
      <c r="H51" s="19">
        <f>SUM(D51:G51)</f>
        <v>10122101.591379225</v>
      </c>
    </row>
    <row r="52" spans="1:8" x14ac:dyDescent="0.25">
      <c r="C52" t="s">
        <v>380</v>
      </c>
      <c r="D52" s="13">
        <f>D48*D$49/$A$67/100*(1+$A$70)</f>
        <v>360789.52408423449</v>
      </c>
      <c r="E52" s="31"/>
      <c r="F52" s="31"/>
      <c r="G52" s="13">
        <f>G48*G$49/$A$67/100*(1+$A$70)</f>
        <v>522833.68638710346</v>
      </c>
      <c r="H52" s="19">
        <f>SUM(D52:G52)</f>
        <v>883623.21047133789</v>
      </c>
    </row>
    <row r="53" spans="1:8" x14ac:dyDescent="0.25">
      <c r="D53" s="27"/>
      <c r="G53" s="27"/>
      <c r="H53" s="32">
        <f>H52/H51</f>
        <v>8.7296417892495828E-2</v>
      </c>
    </row>
    <row r="54" spans="1:8" x14ac:dyDescent="0.25">
      <c r="D54" s="27"/>
      <c r="G54" s="27"/>
      <c r="H54" s="19"/>
    </row>
    <row r="55" spans="1:8" x14ac:dyDescent="0.25">
      <c r="D55" t="s">
        <v>379</v>
      </c>
      <c r="G55" s="7"/>
      <c r="H55" s="19"/>
    </row>
    <row r="56" spans="1:8" x14ac:dyDescent="0.25">
      <c r="C56" t="s">
        <v>376</v>
      </c>
      <c r="D56" s="7">
        <f>X3*1000000</f>
        <v>10120000</v>
      </c>
    </row>
    <row r="57" spans="1:8" x14ac:dyDescent="0.25">
      <c r="C57" s="29" t="s">
        <v>377</v>
      </c>
      <c r="D57" s="30">
        <f>H51</f>
        <v>10122101.591379225</v>
      </c>
    </row>
    <row r="58" spans="1:8" x14ac:dyDescent="0.25">
      <c r="C58" s="29"/>
      <c r="D58" s="30"/>
    </row>
    <row r="59" spans="1:8" x14ac:dyDescent="0.25">
      <c r="C59" s="29"/>
      <c r="D59" s="30"/>
    </row>
    <row r="60" spans="1:8" x14ac:dyDescent="0.25">
      <c r="D60" s="18"/>
    </row>
    <row r="61" spans="1:8" x14ac:dyDescent="0.25">
      <c r="A61" t="s">
        <v>369</v>
      </c>
      <c r="B61" t="s">
        <v>370</v>
      </c>
      <c r="C61" t="s">
        <v>364</v>
      </c>
    </row>
    <row r="62" spans="1:8" x14ac:dyDescent="0.25">
      <c r="A62">
        <v>4</v>
      </c>
      <c r="B62" t="s">
        <v>367</v>
      </c>
      <c r="C62">
        <v>50</v>
      </c>
    </row>
    <row r="63" spans="1:8" x14ac:dyDescent="0.25">
      <c r="A63">
        <v>5</v>
      </c>
      <c r="B63" t="s">
        <v>365</v>
      </c>
      <c r="C63">
        <v>60</v>
      </c>
    </row>
    <row r="64" spans="1:8" x14ac:dyDescent="0.25">
      <c r="A64">
        <v>6</v>
      </c>
      <c r="B64" t="s">
        <v>366</v>
      </c>
      <c r="C64">
        <v>70</v>
      </c>
    </row>
    <row r="66" spans="1:1" x14ac:dyDescent="0.25">
      <c r="A66" t="s">
        <v>374</v>
      </c>
    </row>
    <row r="67" spans="1:1" x14ac:dyDescent="0.25">
      <c r="A67">
        <v>2204.62</v>
      </c>
    </row>
    <row r="69" spans="1:1" x14ac:dyDescent="0.25">
      <c r="A69" t="s">
        <v>375</v>
      </c>
    </row>
    <row r="70" spans="1:1" x14ac:dyDescent="0.25">
      <c r="A70" s="28">
        <v>9.0999999999999998E-2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76F42-A1D2-4A7C-A637-F1427F05E6A1}">
  <dimension ref="A1:J5"/>
  <sheetViews>
    <sheetView workbookViewId="0"/>
  </sheetViews>
  <sheetFormatPr defaultRowHeight="15" x14ac:dyDescent="0.25"/>
  <sheetData>
    <row r="1" spans="1:10" x14ac:dyDescent="0.25">
      <c r="A1" s="22" t="s">
        <v>397</v>
      </c>
    </row>
    <row r="2" spans="1:10" x14ac:dyDescent="0.25">
      <c r="B2">
        <v>1990</v>
      </c>
      <c r="C2">
        <v>2000</v>
      </c>
      <c r="D2">
        <v>2010</v>
      </c>
      <c r="E2">
        <v>2015</v>
      </c>
      <c r="F2">
        <v>2016</v>
      </c>
      <c r="G2">
        <v>2017</v>
      </c>
      <c r="H2">
        <v>2018</v>
      </c>
      <c r="I2">
        <v>2019</v>
      </c>
      <c r="J2">
        <v>2020</v>
      </c>
    </row>
    <row r="3" spans="1:10" x14ac:dyDescent="0.25">
      <c r="A3" t="s">
        <v>223</v>
      </c>
      <c r="B3">
        <v>0.8</v>
      </c>
      <c r="C3">
        <v>0.3</v>
      </c>
      <c r="D3">
        <v>0.53</v>
      </c>
      <c r="E3">
        <v>0.8</v>
      </c>
      <c r="F3">
        <v>0.87</v>
      </c>
      <c r="G3">
        <v>0.61</v>
      </c>
      <c r="H3">
        <v>0.82</v>
      </c>
    </row>
    <row r="5" spans="1:10" x14ac:dyDescent="0.25">
      <c r="A5" t="s">
        <v>398</v>
      </c>
      <c r="D5" s="39">
        <v>3215</v>
      </c>
      <c r="I5">
        <v>3100</v>
      </c>
    </row>
  </sheetData>
  <hyperlinks>
    <hyperlink ref="A1" r:id="rId1" display="https://apps.ecology.wa.gov/publications/documents/2002020.pdf" xr:uid="{0A818C89-8CD2-4B45-B035-645A0870FD8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Regional Summary</vt:lpstr>
      <vt:lpstr>Avista Emissions</vt:lpstr>
      <vt:lpstr>LDC</vt:lpstr>
      <vt:lpstr>Air</vt:lpstr>
      <vt:lpstr>Avista Power Plants</vt:lpstr>
      <vt:lpstr>Ag</vt:lpstr>
      <vt:lpstr>Waste</vt:lpstr>
      <vt:lpstr>Other Heating</vt:lpstr>
      <vt:lpstr>Rail</vt:lpstr>
      <vt:lpstr>Auto</vt:lpstr>
      <vt:lpstr>Ecology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Gall</dc:creator>
  <cp:lastModifiedBy>James Gall</cp:lastModifiedBy>
  <dcterms:created xsi:type="dcterms:W3CDTF">2021-08-24T14:52:18Z</dcterms:created>
  <dcterms:modified xsi:type="dcterms:W3CDTF">2021-09-20T17:56:09Z</dcterms:modified>
</cp:coreProperties>
</file>