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2021 IRP\Public Files for the website\"/>
    </mc:Choice>
  </mc:AlternateContent>
  <xr:revisionPtr revIDLastSave="0" documentId="13_ncr:1_{B14939A1-E9D8-42B4-AA55-DD2A4B77A562}" xr6:coauthVersionLast="44" xr6:coauthVersionMax="44" xr10:uidLastSave="{00000000-0000-0000-0000-000000000000}"/>
  <bookViews>
    <workbookView xWindow="28830" yWindow="30" windowWidth="28770" windowHeight="15720" tabRatio="768" xr2:uid="{1D8AE06D-7C10-43BF-BECB-7F9CE89E25E2}"/>
  </bookViews>
  <sheets>
    <sheet name="New Load Summary" sheetId="2" r:id="rId1"/>
    <sheet name="Existing Technology Conversion" sheetId="1" r:id="rId2"/>
    <sheet name="Existing Technology Load Calc" sheetId="6" r:id="rId3"/>
    <sheet name="Hybrid Conversion" sheetId="7" r:id="rId4"/>
    <sheet name="Hybrid Load Calc" sheetId="8" r:id="rId5"/>
    <sheet name="Efficient Conversion" sheetId="11" r:id="rId6"/>
    <sheet name="Efficient Load Calc" sheetId="12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0" i="2" l="1"/>
  <c r="M80" i="2"/>
  <c r="L80" i="2"/>
  <c r="K80" i="2"/>
  <c r="J80" i="2"/>
  <c r="I80" i="2"/>
  <c r="H80" i="2"/>
  <c r="G80" i="2"/>
  <c r="F80" i="2"/>
  <c r="E80" i="2"/>
  <c r="D80" i="2"/>
  <c r="C80" i="2"/>
  <c r="N79" i="2"/>
  <c r="M79" i="2"/>
  <c r="L79" i="2"/>
  <c r="K79" i="2"/>
  <c r="J79" i="2"/>
  <c r="I79" i="2"/>
  <c r="H79" i="2"/>
  <c r="G79" i="2"/>
  <c r="F79" i="2"/>
  <c r="E79" i="2"/>
  <c r="D79" i="2"/>
  <c r="C79" i="2"/>
  <c r="N78" i="2"/>
  <c r="M78" i="2"/>
  <c r="L78" i="2"/>
  <c r="K78" i="2"/>
  <c r="J78" i="2"/>
  <c r="I78" i="2"/>
  <c r="H78" i="2"/>
  <c r="G78" i="2"/>
  <c r="F78" i="2"/>
  <c r="E78" i="2"/>
  <c r="D78" i="2"/>
  <c r="C78" i="2"/>
  <c r="N77" i="2"/>
  <c r="M77" i="2"/>
  <c r="L77" i="2"/>
  <c r="K77" i="2"/>
  <c r="J77" i="2"/>
  <c r="I77" i="2"/>
  <c r="H77" i="2"/>
  <c r="G77" i="2"/>
  <c r="F77" i="2"/>
  <c r="E77" i="2"/>
  <c r="D77" i="2"/>
  <c r="C77" i="2"/>
  <c r="N76" i="2"/>
  <c r="M76" i="2"/>
  <c r="L76" i="2"/>
  <c r="K76" i="2"/>
  <c r="J76" i="2"/>
  <c r="I76" i="2"/>
  <c r="H76" i="2"/>
  <c r="G76" i="2"/>
  <c r="F76" i="2"/>
  <c r="E76" i="2"/>
  <c r="D76" i="2"/>
  <c r="C76" i="2"/>
  <c r="N75" i="2"/>
  <c r="M75" i="2"/>
  <c r="L75" i="2"/>
  <c r="K75" i="2"/>
  <c r="J75" i="2"/>
  <c r="I75" i="2"/>
  <c r="H75" i="2"/>
  <c r="G75" i="2"/>
  <c r="F75" i="2"/>
  <c r="E75" i="2"/>
  <c r="D75" i="2"/>
  <c r="C75" i="2"/>
  <c r="N74" i="2"/>
  <c r="M74" i="2"/>
  <c r="L74" i="2"/>
  <c r="K74" i="2"/>
  <c r="J74" i="2"/>
  <c r="I74" i="2"/>
  <c r="H74" i="2"/>
  <c r="G74" i="2"/>
  <c r="F74" i="2"/>
  <c r="E74" i="2"/>
  <c r="D74" i="2"/>
  <c r="C74" i="2"/>
  <c r="N73" i="2"/>
  <c r="M73" i="2"/>
  <c r="L73" i="2"/>
  <c r="K73" i="2"/>
  <c r="J73" i="2"/>
  <c r="I73" i="2"/>
  <c r="H73" i="2"/>
  <c r="G73" i="2"/>
  <c r="F73" i="2"/>
  <c r="E73" i="2"/>
  <c r="D73" i="2"/>
  <c r="C73" i="2"/>
  <c r="N72" i="2"/>
  <c r="M72" i="2"/>
  <c r="L72" i="2"/>
  <c r="K72" i="2"/>
  <c r="J72" i="2"/>
  <c r="I72" i="2"/>
  <c r="H72" i="2"/>
  <c r="G72" i="2"/>
  <c r="F72" i="2"/>
  <c r="E72" i="2"/>
  <c r="D72" i="2"/>
  <c r="C72" i="2"/>
  <c r="N71" i="2"/>
  <c r="M71" i="2"/>
  <c r="L71" i="2"/>
  <c r="K71" i="2"/>
  <c r="J71" i="2"/>
  <c r="I71" i="2"/>
  <c r="H71" i="2"/>
  <c r="G71" i="2"/>
  <c r="F71" i="2"/>
  <c r="E71" i="2"/>
  <c r="D71" i="2"/>
  <c r="C71" i="2"/>
  <c r="N70" i="2"/>
  <c r="M70" i="2"/>
  <c r="L70" i="2"/>
  <c r="K70" i="2"/>
  <c r="J70" i="2"/>
  <c r="I70" i="2"/>
  <c r="H70" i="2"/>
  <c r="G70" i="2"/>
  <c r="F70" i="2"/>
  <c r="E70" i="2"/>
  <c r="D70" i="2"/>
  <c r="C70" i="2"/>
  <c r="N69" i="2"/>
  <c r="M69" i="2"/>
  <c r="L69" i="2"/>
  <c r="K69" i="2"/>
  <c r="J69" i="2"/>
  <c r="I69" i="2"/>
  <c r="H69" i="2"/>
  <c r="G69" i="2"/>
  <c r="F69" i="2"/>
  <c r="E69" i="2"/>
  <c r="D69" i="2"/>
  <c r="C69" i="2"/>
  <c r="N68" i="2"/>
  <c r="M68" i="2"/>
  <c r="L68" i="2"/>
  <c r="K68" i="2"/>
  <c r="J68" i="2"/>
  <c r="I68" i="2"/>
  <c r="H68" i="2"/>
  <c r="G68" i="2"/>
  <c r="F68" i="2"/>
  <c r="E68" i="2"/>
  <c r="D68" i="2"/>
  <c r="C68" i="2"/>
  <c r="N67" i="2"/>
  <c r="M67" i="2"/>
  <c r="L67" i="2"/>
  <c r="K67" i="2"/>
  <c r="J67" i="2"/>
  <c r="I67" i="2"/>
  <c r="H67" i="2"/>
  <c r="G67" i="2"/>
  <c r="F67" i="2"/>
  <c r="E67" i="2"/>
  <c r="D67" i="2"/>
  <c r="C67" i="2"/>
  <c r="N66" i="2"/>
  <c r="M66" i="2"/>
  <c r="L66" i="2"/>
  <c r="K66" i="2"/>
  <c r="J66" i="2"/>
  <c r="I66" i="2"/>
  <c r="H66" i="2"/>
  <c r="G66" i="2"/>
  <c r="F66" i="2"/>
  <c r="E66" i="2"/>
  <c r="D66" i="2"/>
  <c r="C66" i="2"/>
  <c r="N65" i="2"/>
  <c r="M65" i="2"/>
  <c r="L65" i="2"/>
  <c r="K65" i="2"/>
  <c r="J65" i="2"/>
  <c r="I65" i="2"/>
  <c r="H65" i="2"/>
  <c r="G65" i="2"/>
  <c r="F65" i="2"/>
  <c r="E65" i="2"/>
  <c r="D65" i="2"/>
  <c r="C65" i="2"/>
  <c r="N64" i="2"/>
  <c r="M64" i="2"/>
  <c r="L64" i="2"/>
  <c r="K64" i="2"/>
  <c r="J64" i="2"/>
  <c r="I64" i="2"/>
  <c r="H64" i="2"/>
  <c r="G64" i="2"/>
  <c r="F64" i="2"/>
  <c r="E64" i="2"/>
  <c r="D64" i="2"/>
  <c r="C64" i="2"/>
  <c r="N63" i="2"/>
  <c r="M63" i="2"/>
  <c r="L63" i="2"/>
  <c r="K63" i="2"/>
  <c r="J63" i="2"/>
  <c r="I63" i="2"/>
  <c r="H63" i="2"/>
  <c r="G63" i="2"/>
  <c r="F63" i="2"/>
  <c r="E63" i="2"/>
  <c r="D63" i="2"/>
  <c r="C63" i="2"/>
  <c r="N62" i="2"/>
  <c r="M62" i="2"/>
  <c r="L62" i="2"/>
  <c r="K62" i="2"/>
  <c r="J62" i="2"/>
  <c r="I62" i="2"/>
  <c r="H62" i="2"/>
  <c r="G62" i="2"/>
  <c r="F62" i="2"/>
  <c r="E62" i="2"/>
  <c r="D62" i="2"/>
  <c r="C62" i="2"/>
  <c r="N61" i="2"/>
  <c r="M61" i="2"/>
  <c r="L61" i="2"/>
  <c r="K61" i="2"/>
  <c r="J61" i="2"/>
  <c r="I61" i="2"/>
  <c r="H61" i="2"/>
  <c r="G61" i="2"/>
  <c r="F61" i="2"/>
  <c r="E61" i="2"/>
  <c r="D61" i="2"/>
  <c r="C61" i="2"/>
  <c r="N60" i="2"/>
  <c r="M60" i="2"/>
  <c r="L60" i="2"/>
  <c r="K60" i="2"/>
  <c r="J60" i="2"/>
  <c r="I60" i="2"/>
  <c r="H60" i="2"/>
  <c r="G60" i="2"/>
  <c r="F60" i="2"/>
  <c r="E60" i="2"/>
  <c r="D60" i="2"/>
  <c r="C60" i="2"/>
  <c r="N59" i="2"/>
  <c r="M59" i="2"/>
  <c r="L59" i="2"/>
  <c r="K59" i="2"/>
  <c r="J59" i="2"/>
  <c r="I59" i="2"/>
  <c r="H59" i="2"/>
  <c r="G59" i="2"/>
  <c r="F59" i="2"/>
  <c r="E59" i="2"/>
  <c r="D59" i="2"/>
  <c r="C59" i="2"/>
  <c r="N58" i="2"/>
  <c r="M58" i="2"/>
  <c r="L58" i="2"/>
  <c r="K58" i="2"/>
  <c r="J58" i="2"/>
  <c r="I58" i="2"/>
  <c r="H58" i="2"/>
  <c r="G58" i="2"/>
  <c r="F58" i="2"/>
  <c r="E58" i="2"/>
  <c r="D58" i="2"/>
  <c r="C58" i="2"/>
  <c r="N57" i="2"/>
  <c r="M57" i="2"/>
  <c r="L57" i="2"/>
  <c r="K57" i="2"/>
  <c r="J57" i="2"/>
  <c r="I57" i="2"/>
  <c r="H57" i="2"/>
  <c r="G57" i="2"/>
  <c r="F57" i="2"/>
  <c r="E57" i="2"/>
  <c r="D57" i="2"/>
  <c r="C57" i="2"/>
  <c r="AV93" i="11"/>
  <c r="AV94" i="11" s="1"/>
  <c r="AV95" i="11" s="1"/>
  <c r="AV96" i="11" s="1"/>
  <c r="AV97" i="11" s="1"/>
  <c r="AV98" i="11" s="1"/>
  <c r="AV99" i="11" s="1"/>
  <c r="AV100" i="11" s="1"/>
  <c r="AV101" i="11" s="1"/>
  <c r="AV102" i="11" s="1"/>
  <c r="AV103" i="11" s="1"/>
  <c r="AV104" i="11" s="1"/>
  <c r="AV105" i="11" s="1"/>
  <c r="AN89" i="11"/>
  <c r="AN90" i="11" s="1"/>
  <c r="AN91" i="11" s="1"/>
  <c r="AN92" i="11" s="1"/>
  <c r="AN93" i="11" s="1"/>
  <c r="AN94" i="11" s="1"/>
  <c r="AN95" i="11" s="1"/>
  <c r="AN96" i="11" s="1"/>
  <c r="AN97" i="11" s="1"/>
  <c r="AN98" i="11" s="1"/>
  <c r="AN99" i="11" s="1"/>
  <c r="AN100" i="11" s="1"/>
  <c r="AN101" i="11" s="1"/>
  <c r="AN102" i="11" s="1"/>
  <c r="AN103" i="11" s="1"/>
  <c r="AN104" i="11" s="1"/>
  <c r="AN105" i="11" s="1"/>
  <c r="AT84" i="11"/>
  <c r="AT85" i="11" s="1"/>
  <c r="AT86" i="11" s="1"/>
  <c r="AT87" i="11" s="1"/>
  <c r="AT88" i="11" s="1"/>
  <c r="AT89" i="11" s="1"/>
  <c r="AT90" i="11" s="1"/>
  <c r="AT91" i="11" s="1"/>
  <c r="AT92" i="11" s="1"/>
  <c r="AT93" i="11" s="1"/>
  <c r="AT94" i="11" s="1"/>
  <c r="AT95" i="11" s="1"/>
  <c r="AT96" i="11" s="1"/>
  <c r="AT97" i="11" s="1"/>
  <c r="AT98" i="11" s="1"/>
  <c r="AT99" i="11" s="1"/>
  <c r="AT100" i="11" s="1"/>
  <c r="AT101" i="11" s="1"/>
  <c r="AT102" i="11" s="1"/>
  <c r="AT103" i="11" s="1"/>
  <c r="AT104" i="11" s="1"/>
  <c r="AT105" i="11" s="1"/>
  <c r="AW83" i="11"/>
  <c r="AW84" i="11" s="1"/>
  <c r="AW85" i="11" s="1"/>
  <c r="AW86" i="11" s="1"/>
  <c r="AW87" i="11" s="1"/>
  <c r="AW88" i="11" s="1"/>
  <c r="AW89" i="11" s="1"/>
  <c r="AW90" i="11" s="1"/>
  <c r="AW91" i="11" s="1"/>
  <c r="AW92" i="11" s="1"/>
  <c r="AW93" i="11" s="1"/>
  <c r="AW94" i="11" s="1"/>
  <c r="AW95" i="11" s="1"/>
  <c r="AW96" i="11" s="1"/>
  <c r="AW97" i="11" s="1"/>
  <c r="AW98" i="11" s="1"/>
  <c r="AW99" i="11" s="1"/>
  <c r="AW100" i="11" s="1"/>
  <c r="AW101" i="11" s="1"/>
  <c r="AW102" i="11" s="1"/>
  <c r="AW103" i="11" s="1"/>
  <c r="AW104" i="11" s="1"/>
  <c r="AW105" i="11" s="1"/>
  <c r="AR83" i="11"/>
  <c r="AR84" i="11" s="1"/>
  <c r="AR85" i="11" s="1"/>
  <c r="AR86" i="11" s="1"/>
  <c r="AR87" i="11" s="1"/>
  <c r="AR88" i="11" s="1"/>
  <c r="AR89" i="11" s="1"/>
  <c r="AR90" i="11" s="1"/>
  <c r="AR91" i="11" s="1"/>
  <c r="AR92" i="11" s="1"/>
  <c r="AR93" i="11" s="1"/>
  <c r="AR94" i="11" s="1"/>
  <c r="AR95" i="11" s="1"/>
  <c r="AR96" i="11" s="1"/>
  <c r="AR97" i="11" s="1"/>
  <c r="AR98" i="11" s="1"/>
  <c r="AR99" i="11" s="1"/>
  <c r="AR100" i="11" s="1"/>
  <c r="AR101" i="11" s="1"/>
  <c r="AR102" i="11" s="1"/>
  <c r="AR103" i="11" s="1"/>
  <c r="AR104" i="11" s="1"/>
  <c r="AR105" i="11" s="1"/>
  <c r="AX82" i="11"/>
  <c r="AX83" i="11" s="1"/>
  <c r="AX84" i="11" s="1"/>
  <c r="AX85" i="11" s="1"/>
  <c r="AX86" i="11" s="1"/>
  <c r="AX87" i="11" s="1"/>
  <c r="AX88" i="11" s="1"/>
  <c r="AX89" i="11" s="1"/>
  <c r="AX90" i="11" s="1"/>
  <c r="AX91" i="11" s="1"/>
  <c r="AX92" i="11" s="1"/>
  <c r="AX93" i="11" s="1"/>
  <c r="AX94" i="11" s="1"/>
  <c r="AX95" i="11" s="1"/>
  <c r="AX96" i="11" s="1"/>
  <c r="AX97" i="11" s="1"/>
  <c r="AX98" i="11" s="1"/>
  <c r="AX99" i="11" s="1"/>
  <c r="AX100" i="11" s="1"/>
  <c r="AX101" i="11" s="1"/>
  <c r="AX102" i="11" s="1"/>
  <c r="AX103" i="11" s="1"/>
  <c r="AX104" i="11" s="1"/>
  <c r="AX105" i="11" s="1"/>
  <c r="AW82" i="11"/>
  <c r="AT82" i="11"/>
  <c r="AT83" i="11" s="1"/>
  <c r="AP82" i="11"/>
  <c r="AP83" i="11" s="1"/>
  <c r="AP84" i="11" s="1"/>
  <c r="AP85" i="11" s="1"/>
  <c r="AP86" i="11" s="1"/>
  <c r="AP87" i="11" s="1"/>
  <c r="AP88" i="11" s="1"/>
  <c r="AP89" i="11" s="1"/>
  <c r="AP90" i="11" s="1"/>
  <c r="AP91" i="11" s="1"/>
  <c r="AP92" i="11" s="1"/>
  <c r="AP93" i="11" s="1"/>
  <c r="AP94" i="11" s="1"/>
  <c r="AP95" i="11" s="1"/>
  <c r="AP96" i="11" s="1"/>
  <c r="AP97" i="11" s="1"/>
  <c r="AP98" i="11" s="1"/>
  <c r="AP99" i="11" s="1"/>
  <c r="AP100" i="11" s="1"/>
  <c r="AP101" i="11" s="1"/>
  <c r="AP102" i="11" s="1"/>
  <c r="AP103" i="11" s="1"/>
  <c r="AP104" i="11" s="1"/>
  <c r="AP105" i="11" s="1"/>
  <c r="AO82" i="11"/>
  <c r="AO83" i="11" s="1"/>
  <c r="AO84" i="11" s="1"/>
  <c r="AO85" i="11" s="1"/>
  <c r="AO86" i="11" s="1"/>
  <c r="AO87" i="11" s="1"/>
  <c r="AO88" i="11" s="1"/>
  <c r="AO89" i="11" s="1"/>
  <c r="AO90" i="11" s="1"/>
  <c r="AO91" i="11" s="1"/>
  <c r="AO92" i="11" s="1"/>
  <c r="AO93" i="11" s="1"/>
  <c r="AO94" i="11" s="1"/>
  <c r="AO95" i="11" s="1"/>
  <c r="AO96" i="11" s="1"/>
  <c r="AO97" i="11" s="1"/>
  <c r="AO98" i="11" s="1"/>
  <c r="AO99" i="11" s="1"/>
  <c r="AO100" i="11" s="1"/>
  <c r="AO101" i="11" s="1"/>
  <c r="AO102" i="11" s="1"/>
  <c r="AO103" i="11" s="1"/>
  <c r="AO104" i="11" s="1"/>
  <c r="AO105" i="11" s="1"/>
  <c r="AK82" i="11"/>
  <c r="AK83" i="11" s="1"/>
  <c r="AK84" i="11" s="1"/>
  <c r="AK85" i="11" s="1"/>
  <c r="AK86" i="11" s="1"/>
  <c r="AK87" i="11" s="1"/>
  <c r="AK88" i="11" s="1"/>
  <c r="AK89" i="11" s="1"/>
  <c r="AK90" i="11" s="1"/>
  <c r="AK91" i="11" s="1"/>
  <c r="AK92" i="11" s="1"/>
  <c r="AK93" i="11" s="1"/>
  <c r="AK94" i="11" s="1"/>
  <c r="AK95" i="11" s="1"/>
  <c r="AK96" i="11" s="1"/>
  <c r="AK97" i="11" s="1"/>
  <c r="AK98" i="11" s="1"/>
  <c r="AK99" i="11" s="1"/>
  <c r="AK100" i="11" s="1"/>
  <c r="AK101" i="11" s="1"/>
  <c r="AK102" i="11" s="1"/>
  <c r="AK103" i="11" s="1"/>
  <c r="AK104" i="11" s="1"/>
  <c r="AK105" i="11" s="1"/>
  <c r="AJ82" i="11"/>
  <c r="AJ83" i="11" s="1"/>
  <c r="AJ84" i="11" s="1"/>
  <c r="AJ85" i="11" s="1"/>
  <c r="AJ86" i="11" s="1"/>
  <c r="AJ87" i="11" s="1"/>
  <c r="AJ88" i="11" s="1"/>
  <c r="AJ89" i="11" s="1"/>
  <c r="AJ90" i="11" s="1"/>
  <c r="AJ91" i="11" s="1"/>
  <c r="AJ92" i="11" s="1"/>
  <c r="AJ93" i="11" s="1"/>
  <c r="AJ94" i="11" s="1"/>
  <c r="AJ95" i="11" s="1"/>
  <c r="AJ96" i="11" s="1"/>
  <c r="AJ97" i="11" s="1"/>
  <c r="AJ98" i="11" s="1"/>
  <c r="AJ99" i="11" s="1"/>
  <c r="AJ100" i="11" s="1"/>
  <c r="AJ101" i="11" s="1"/>
  <c r="AJ102" i="11" s="1"/>
  <c r="AJ103" i="11" s="1"/>
  <c r="AJ104" i="11" s="1"/>
  <c r="AJ105" i="11" s="1"/>
  <c r="AX81" i="11"/>
  <c r="AW81" i="11"/>
  <c r="AV81" i="11"/>
  <c r="AV82" i="11" s="1"/>
  <c r="AV83" i="11" s="1"/>
  <c r="AV84" i="11" s="1"/>
  <c r="AV85" i="11" s="1"/>
  <c r="AV86" i="11" s="1"/>
  <c r="AV87" i="11" s="1"/>
  <c r="AV88" i="11" s="1"/>
  <c r="AV89" i="11" s="1"/>
  <c r="AV90" i="11" s="1"/>
  <c r="AV91" i="11" s="1"/>
  <c r="AV92" i="11" s="1"/>
  <c r="AU81" i="11"/>
  <c r="AU82" i="11" s="1"/>
  <c r="AU83" i="11" s="1"/>
  <c r="AU84" i="11" s="1"/>
  <c r="AU85" i="11" s="1"/>
  <c r="AU86" i="11" s="1"/>
  <c r="AU87" i="11" s="1"/>
  <c r="AU88" i="11" s="1"/>
  <c r="AU89" i="11" s="1"/>
  <c r="AU90" i="11" s="1"/>
  <c r="AU91" i="11" s="1"/>
  <c r="AU92" i="11" s="1"/>
  <c r="AU93" i="11" s="1"/>
  <c r="AU94" i="11" s="1"/>
  <c r="AU95" i="11" s="1"/>
  <c r="AU96" i="11" s="1"/>
  <c r="AU97" i="11" s="1"/>
  <c r="AU98" i="11" s="1"/>
  <c r="AU99" i="11" s="1"/>
  <c r="AU100" i="11" s="1"/>
  <c r="AU101" i="11" s="1"/>
  <c r="AU102" i="11" s="1"/>
  <c r="AU103" i="11" s="1"/>
  <c r="AU104" i="11" s="1"/>
  <c r="AU105" i="11" s="1"/>
  <c r="AT81" i="11"/>
  <c r="AS81" i="11"/>
  <c r="AS82" i="11" s="1"/>
  <c r="AS83" i="11" s="1"/>
  <c r="AS84" i="11" s="1"/>
  <c r="AS85" i="11" s="1"/>
  <c r="AS86" i="11" s="1"/>
  <c r="AS87" i="11" s="1"/>
  <c r="AS88" i="11" s="1"/>
  <c r="AS89" i="11" s="1"/>
  <c r="AS90" i="11" s="1"/>
  <c r="AS91" i="11" s="1"/>
  <c r="AS92" i="11" s="1"/>
  <c r="AS93" i="11" s="1"/>
  <c r="AS94" i="11" s="1"/>
  <c r="AS95" i="11" s="1"/>
  <c r="AS96" i="11" s="1"/>
  <c r="AS97" i="11" s="1"/>
  <c r="AS98" i="11" s="1"/>
  <c r="AS99" i="11" s="1"/>
  <c r="AS100" i="11" s="1"/>
  <c r="AS101" i="11" s="1"/>
  <c r="AS102" i="11" s="1"/>
  <c r="AS103" i="11" s="1"/>
  <c r="AS104" i="11" s="1"/>
  <c r="AS105" i="11" s="1"/>
  <c r="AR81" i="11"/>
  <c r="AR82" i="11" s="1"/>
  <c r="AQ81" i="11"/>
  <c r="AQ82" i="11" s="1"/>
  <c r="AQ83" i="11" s="1"/>
  <c r="AQ84" i="11" s="1"/>
  <c r="AQ85" i="11" s="1"/>
  <c r="AQ86" i="11" s="1"/>
  <c r="AQ87" i="11" s="1"/>
  <c r="AQ88" i="11" s="1"/>
  <c r="AQ89" i="11" s="1"/>
  <c r="AQ90" i="11" s="1"/>
  <c r="AQ91" i="11" s="1"/>
  <c r="AQ92" i="11" s="1"/>
  <c r="AQ93" i="11" s="1"/>
  <c r="AQ94" i="11" s="1"/>
  <c r="AQ95" i="11" s="1"/>
  <c r="AQ96" i="11" s="1"/>
  <c r="AQ97" i="11" s="1"/>
  <c r="AQ98" i="11" s="1"/>
  <c r="AQ99" i="11" s="1"/>
  <c r="AQ100" i="11" s="1"/>
  <c r="AQ101" i="11" s="1"/>
  <c r="AQ102" i="11" s="1"/>
  <c r="AQ103" i="11" s="1"/>
  <c r="AQ104" i="11" s="1"/>
  <c r="AQ105" i="11" s="1"/>
  <c r="AP81" i="11"/>
  <c r="AO81" i="11"/>
  <c r="AN81" i="11"/>
  <c r="AN82" i="11" s="1"/>
  <c r="AN83" i="11" s="1"/>
  <c r="AN84" i="11" s="1"/>
  <c r="AN85" i="11" s="1"/>
  <c r="AN86" i="11" s="1"/>
  <c r="AN87" i="11" s="1"/>
  <c r="AN88" i="11" s="1"/>
  <c r="AL81" i="11"/>
  <c r="AL82" i="11" s="1"/>
  <c r="AL83" i="11" s="1"/>
  <c r="AL84" i="11" s="1"/>
  <c r="AL85" i="11" s="1"/>
  <c r="AL86" i="11" s="1"/>
  <c r="AL87" i="11" s="1"/>
  <c r="AL88" i="11" s="1"/>
  <c r="AL89" i="11" s="1"/>
  <c r="AL90" i="11" s="1"/>
  <c r="AL91" i="11" s="1"/>
  <c r="AL92" i="11" s="1"/>
  <c r="AL93" i="11" s="1"/>
  <c r="AL94" i="11" s="1"/>
  <c r="AL95" i="11" s="1"/>
  <c r="AL96" i="11" s="1"/>
  <c r="AL97" i="11" s="1"/>
  <c r="AL98" i="11" s="1"/>
  <c r="AL99" i="11" s="1"/>
  <c r="AL100" i="11" s="1"/>
  <c r="AL101" i="11" s="1"/>
  <c r="AL102" i="11" s="1"/>
  <c r="AL103" i="11" s="1"/>
  <c r="AL104" i="11" s="1"/>
  <c r="AL105" i="11" s="1"/>
  <c r="AK81" i="11"/>
  <c r="AJ81" i="11"/>
  <c r="AP78" i="11"/>
  <c r="AP79" i="11" s="1"/>
  <c r="AR73" i="11"/>
  <c r="AR74" i="11" s="1"/>
  <c r="AR75" i="11" s="1"/>
  <c r="AR76" i="11" s="1"/>
  <c r="AR77" i="11" s="1"/>
  <c r="AR78" i="11" s="1"/>
  <c r="AR79" i="11" s="1"/>
  <c r="AL71" i="11"/>
  <c r="AL72" i="11" s="1"/>
  <c r="AL73" i="11" s="1"/>
  <c r="AL74" i="11" s="1"/>
  <c r="AL75" i="11" s="1"/>
  <c r="AL76" i="11" s="1"/>
  <c r="AL77" i="11" s="1"/>
  <c r="AL78" i="11" s="1"/>
  <c r="AL79" i="11" s="1"/>
  <c r="AL69" i="11"/>
  <c r="AL70" i="11" s="1"/>
  <c r="AW68" i="11"/>
  <c r="AW69" i="11" s="1"/>
  <c r="AW70" i="11" s="1"/>
  <c r="AW71" i="11" s="1"/>
  <c r="AW72" i="11" s="1"/>
  <c r="AW73" i="11" s="1"/>
  <c r="AW74" i="11" s="1"/>
  <c r="AW75" i="11" s="1"/>
  <c r="AW76" i="11" s="1"/>
  <c r="AW77" i="11" s="1"/>
  <c r="AW78" i="11" s="1"/>
  <c r="AW79" i="11" s="1"/>
  <c r="AV67" i="11"/>
  <c r="AV68" i="11" s="1"/>
  <c r="AV69" i="11" s="1"/>
  <c r="AV70" i="11" s="1"/>
  <c r="AV71" i="11" s="1"/>
  <c r="AV72" i="11" s="1"/>
  <c r="AV73" i="11" s="1"/>
  <c r="AV74" i="11" s="1"/>
  <c r="AV75" i="11" s="1"/>
  <c r="AV76" i="11" s="1"/>
  <c r="AV77" i="11" s="1"/>
  <c r="AV78" i="11" s="1"/>
  <c r="AV79" i="11" s="1"/>
  <c r="AU67" i="11"/>
  <c r="AU68" i="11" s="1"/>
  <c r="AU69" i="11" s="1"/>
  <c r="AU70" i="11" s="1"/>
  <c r="AU71" i="11" s="1"/>
  <c r="AU72" i="11" s="1"/>
  <c r="AU73" i="11" s="1"/>
  <c r="AU74" i="11" s="1"/>
  <c r="AU75" i="11" s="1"/>
  <c r="AU76" i="11" s="1"/>
  <c r="AU77" i="11" s="1"/>
  <c r="AU78" i="11" s="1"/>
  <c r="AU79" i="11" s="1"/>
  <c r="AR67" i="11"/>
  <c r="AR68" i="11" s="1"/>
  <c r="AR69" i="11" s="1"/>
  <c r="AR70" i="11" s="1"/>
  <c r="AR71" i="11" s="1"/>
  <c r="AR72" i="11" s="1"/>
  <c r="AQ67" i="11"/>
  <c r="AQ68" i="11" s="1"/>
  <c r="AQ69" i="11" s="1"/>
  <c r="AQ70" i="11" s="1"/>
  <c r="AQ71" i="11" s="1"/>
  <c r="AQ72" i="11" s="1"/>
  <c r="AQ73" i="11" s="1"/>
  <c r="AQ74" i="11" s="1"/>
  <c r="AQ75" i="11" s="1"/>
  <c r="AQ76" i="11" s="1"/>
  <c r="AQ77" i="11" s="1"/>
  <c r="AQ78" i="11" s="1"/>
  <c r="AQ79" i="11" s="1"/>
  <c r="AN67" i="11"/>
  <c r="AN68" i="11" s="1"/>
  <c r="AN69" i="11" s="1"/>
  <c r="AN70" i="11" s="1"/>
  <c r="AN71" i="11" s="1"/>
  <c r="AN72" i="11" s="1"/>
  <c r="AN73" i="11" s="1"/>
  <c r="AN74" i="11" s="1"/>
  <c r="AN75" i="11" s="1"/>
  <c r="AN76" i="11" s="1"/>
  <c r="AN77" i="11" s="1"/>
  <c r="AN78" i="11" s="1"/>
  <c r="AN79" i="11" s="1"/>
  <c r="AL67" i="11"/>
  <c r="AL68" i="11" s="1"/>
  <c r="AX66" i="11"/>
  <c r="AX67" i="11" s="1"/>
  <c r="AX68" i="11" s="1"/>
  <c r="AX69" i="11" s="1"/>
  <c r="AX70" i="11" s="1"/>
  <c r="AX71" i="11" s="1"/>
  <c r="AX72" i="11" s="1"/>
  <c r="AX73" i="11" s="1"/>
  <c r="AX74" i="11" s="1"/>
  <c r="AX75" i="11" s="1"/>
  <c r="AX76" i="11" s="1"/>
  <c r="AX77" i="11" s="1"/>
  <c r="AX78" i="11" s="1"/>
  <c r="AX79" i="11" s="1"/>
  <c r="AW66" i="11"/>
  <c r="AW67" i="11" s="1"/>
  <c r="AV66" i="11"/>
  <c r="AU66" i="11"/>
  <c r="AT66" i="11"/>
  <c r="AT67" i="11" s="1"/>
  <c r="AT68" i="11" s="1"/>
  <c r="AT69" i="11" s="1"/>
  <c r="AT70" i="11" s="1"/>
  <c r="AT71" i="11" s="1"/>
  <c r="AT72" i="11" s="1"/>
  <c r="AT73" i="11" s="1"/>
  <c r="AT74" i="11" s="1"/>
  <c r="AT75" i="11" s="1"/>
  <c r="AT76" i="11" s="1"/>
  <c r="AT77" i="11" s="1"/>
  <c r="AT78" i="11" s="1"/>
  <c r="AT79" i="11" s="1"/>
  <c r="AS66" i="11"/>
  <c r="AS67" i="11" s="1"/>
  <c r="AS68" i="11" s="1"/>
  <c r="AS69" i="11" s="1"/>
  <c r="AS70" i="11" s="1"/>
  <c r="AS71" i="11" s="1"/>
  <c r="AS72" i="11" s="1"/>
  <c r="AS73" i="11" s="1"/>
  <c r="AS74" i="11" s="1"/>
  <c r="AS75" i="11" s="1"/>
  <c r="AS76" i="11" s="1"/>
  <c r="AS77" i="11" s="1"/>
  <c r="AS78" i="11" s="1"/>
  <c r="AS79" i="11" s="1"/>
  <c r="AR66" i="11"/>
  <c r="AQ66" i="11"/>
  <c r="AP66" i="11"/>
  <c r="AP67" i="11" s="1"/>
  <c r="AP68" i="11" s="1"/>
  <c r="AP69" i="11" s="1"/>
  <c r="AP70" i="11" s="1"/>
  <c r="AP71" i="11" s="1"/>
  <c r="AP72" i="11" s="1"/>
  <c r="AP73" i="11" s="1"/>
  <c r="AP74" i="11" s="1"/>
  <c r="AP75" i="11" s="1"/>
  <c r="AP76" i="11" s="1"/>
  <c r="AP77" i="11" s="1"/>
  <c r="AO66" i="11"/>
  <c r="AO67" i="11" s="1"/>
  <c r="AO68" i="11" s="1"/>
  <c r="AO69" i="11" s="1"/>
  <c r="AO70" i="11" s="1"/>
  <c r="AO71" i="11" s="1"/>
  <c r="AO72" i="11" s="1"/>
  <c r="AO73" i="11" s="1"/>
  <c r="AO74" i="11" s="1"/>
  <c r="AO75" i="11" s="1"/>
  <c r="AO76" i="11" s="1"/>
  <c r="AO77" i="11" s="1"/>
  <c r="AO78" i="11" s="1"/>
  <c r="AO79" i="11" s="1"/>
  <c r="AN66" i="11"/>
  <c r="AL66" i="11"/>
  <c r="AK66" i="11"/>
  <c r="AK67" i="11" s="1"/>
  <c r="AK68" i="11" s="1"/>
  <c r="AK69" i="11" s="1"/>
  <c r="AK70" i="11" s="1"/>
  <c r="AK71" i="11" s="1"/>
  <c r="AK72" i="11" s="1"/>
  <c r="AK73" i="11" s="1"/>
  <c r="AK74" i="11" s="1"/>
  <c r="AK75" i="11" s="1"/>
  <c r="AK76" i="11" s="1"/>
  <c r="AK77" i="11" s="1"/>
  <c r="AK78" i="11" s="1"/>
  <c r="AK79" i="11" s="1"/>
  <c r="AJ66" i="11"/>
  <c r="AJ67" i="11" s="1"/>
  <c r="AJ68" i="11" s="1"/>
  <c r="AJ69" i="11" s="1"/>
  <c r="AJ70" i="11" s="1"/>
  <c r="AJ71" i="11" s="1"/>
  <c r="AJ72" i="11" s="1"/>
  <c r="AJ73" i="11" s="1"/>
  <c r="AJ74" i="11" s="1"/>
  <c r="AJ75" i="11" s="1"/>
  <c r="AJ76" i="11" s="1"/>
  <c r="AJ77" i="11" s="1"/>
  <c r="AJ78" i="11" s="1"/>
  <c r="AJ79" i="11" s="1"/>
  <c r="AQ54" i="11"/>
  <c r="AQ55" i="11" s="1"/>
  <c r="AQ56" i="11" s="1"/>
  <c r="AQ57" i="11" s="1"/>
  <c r="AQ58" i="11" s="1"/>
  <c r="AQ59" i="11" s="1"/>
  <c r="AQ60" i="11" s="1"/>
  <c r="AQ61" i="11" s="1"/>
  <c r="AQ62" i="11" s="1"/>
  <c r="AQ63" i="11" s="1"/>
  <c r="AQ64" i="11" s="1"/>
  <c r="AO53" i="11"/>
  <c r="AO54" i="11" s="1"/>
  <c r="AO55" i="11" s="1"/>
  <c r="AO56" i="11" s="1"/>
  <c r="AO57" i="11" s="1"/>
  <c r="AO58" i="11" s="1"/>
  <c r="AO59" i="11" s="1"/>
  <c r="AO60" i="11" s="1"/>
  <c r="AO61" i="11" s="1"/>
  <c r="AO62" i="11" s="1"/>
  <c r="AO63" i="11" s="1"/>
  <c r="AO64" i="11" s="1"/>
  <c r="AV52" i="11"/>
  <c r="AV53" i="11" s="1"/>
  <c r="AV54" i="11" s="1"/>
  <c r="AV55" i="11" s="1"/>
  <c r="AV56" i="11" s="1"/>
  <c r="AV57" i="11" s="1"/>
  <c r="AV58" i="11" s="1"/>
  <c r="AV59" i="11" s="1"/>
  <c r="AV60" i="11" s="1"/>
  <c r="AV61" i="11" s="1"/>
  <c r="AV62" i="11" s="1"/>
  <c r="AV63" i="11" s="1"/>
  <c r="AV64" i="11" s="1"/>
  <c r="AU52" i="11"/>
  <c r="AU53" i="11" s="1"/>
  <c r="AU54" i="11" s="1"/>
  <c r="AU55" i="11" s="1"/>
  <c r="AU56" i="11" s="1"/>
  <c r="AU57" i="11" s="1"/>
  <c r="AU58" i="11" s="1"/>
  <c r="AU59" i="11" s="1"/>
  <c r="AU60" i="11" s="1"/>
  <c r="AU61" i="11" s="1"/>
  <c r="AU62" i="11" s="1"/>
  <c r="AU63" i="11" s="1"/>
  <c r="AU64" i="11" s="1"/>
  <c r="AR52" i="11"/>
  <c r="AR53" i="11" s="1"/>
  <c r="AR54" i="11" s="1"/>
  <c r="AR55" i="11" s="1"/>
  <c r="AR56" i="11" s="1"/>
  <c r="AR57" i="11" s="1"/>
  <c r="AR58" i="11" s="1"/>
  <c r="AR59" i="11" s="1"/>
  <c r="AR60" i="11" s="1"/>
  <c r="AR61" i="11" s="1"/>
  <c r="AR62" i="11" s="1"/>
  <c r="AR63" i="11" s="1"/>
  <c r="AR64" i="11" s="1"/>
  <c r="AQ52" i="11"/>
  <c r="AQ53" i="11" s="1"/>
  <c r="AN52" i="11"/>
  <c r="AN53" i="11" s="1"/>
  <c r="AN54" i="11" s="1"/>
  <c r="AN55" i="11" s="1"/>
  <c r="AN56" i="11" s="1"/>
  <c r="AN57" i="11" s="1"/>
  <c r="AN58" i="11" s="1"/>
  <c r="AN59" i="11" s="1"/>
  <c r="AN60" i="11" s="1"/>
  <c r="AN61" i="11" s="1"/>
  <c r="AN62" i="11" s="1"/>
  <c r="AN63" i="11" s="1"/>
  <c r="AN64" i="11" s="1"/>
  <c r="AL52" i="11"/>
  <c r="AL53" i="11" s="1"/>
  <c r="AL54" i="11" s="1"/>
  <c r="AL55" i="11" s="1"/>
  <c r="AL56" i="11" s="1"/>
  <c r="AL57" i="11" s="1"/>
  <c r="AL58" i="11" s="1"/>
  <c r="AL59" i="11" s="1"/>
  <c r="AL60" i="11" s="1"/>
  <c r="AL61" i="11" s="1"/>
  <c r="AL62" i="11" s="1"/>
  <c r="AL63" i="11" s="1"/>
  <c r="AL64" i="11" s="1"/>
  <c r="AX51" i="11"/>
  <c r="AX52" i="11" s="1"/>
  <c r="AX53" i="11" s="1"/>
  <c r="AX54" i="11" s="1"/>
  <c r="AX55" i="11" s="1"/>
  <c r="AX56" i="11" s="1"/>
  <c r="AX57" i="11" s="1"/>
  <c r="AX58" i="11" s="1"/>
  <c r="AX59" i="11" s="1"/>
  <c r="AX60" i="11" s="1"/>
  <c r="AX61" i="11" s="1"/>
  <c r="AX62" i="11" s="1"/>
  <c r="AX63" i="11" s="1"/>
  <c r="AX64" i="11" s="1"/>
  <c r="AW51" i="11"/>
  <c r="AW52" i="11" s="1"/>
  <c r="AW53" i="11" s="1"/>
  <c r="AW54" i="11" s="1"/>
  <c r="AW55" i="11" s="1"/>
  <c r="AW56" i="11" s="1"/>
  <c r="AW57" i="11" s="1"/>
  <c r="AW58" i="11" s="1"/>
  <c r="AW59" i="11" s="1"/>
  <c r="AW60" i="11" s="1"/>
  <c r="AW61" i="11" s="1"/>
  <c r="AW62" i="11" s="1"/>
  <c r="AW63" i="11" s="1"/>
  <c r="AW64" i="11" s="1"/>
  <c r="AV51" i="11"/>
  <c r="AU51" i="11"/>
  <c r="AT51" i="11"/>
  <c r="AT52" i="11" s="1"/>
  <c r="AT53" i="11" s="1"/>
  <c r="AT54" i="11" s="1"/>
  <c r="AT55" i="11" s="1"/>
  <c r="AT56" i="11" s="1"/>
  <c r="AT57" i="11" s="1"/>
  <c r="AT58" i="11" s="1"/>
  <c r="AT59" i="11" s="1"/>
  <c r="AT60" i="11" s="1"/>
  <c r="AT61" i="11" s="1"/>
  <c r="AT62" i="11" s="1"/>
  <c r="AT63" i="11" s="1"/>
  <c r="AT64" i="11" s="1"/>
  <c r="AS51" i="11"/>
  <c r="AS52" i="11" s="1"/>
  <c r="AS53" i="11" s="1"/>
  <c r="AS54" i="11" s="1"/>
  <c r="AS55" i="11" s="1"/>
  <c r="AS56" i="11" s="1"/>
  <c r="AS57" i="11" s="1"/>
  <c r="AS58" i="11" s="1"/>
  <c r="AS59" i="11" s="1"/>
  <c r="AS60" i="11" s="1"/>
  <c r="AS61" i="11" s="1"/>
  <c r="AS62" i="11" s="1"/>
  <c r="AS63" i="11" s="1"/>
  <c r="AS64" i="11" s="1"/>
  <c r="AR51" i="11"/>
  <c r="AQ51" i="11"/>
  <c r="AP51" i="11"/>
  <c r="AP52" i="11" s="1"/>
  <c r="AP53" i="11" s="1"/>
  <c r="AP54" i="11" s="1"/>
  <c r="AP55" i="11" s="1"/>
  <c r="AP56" i="11" s="1"/>
  <c r="AP57" i="11" s="1"/>
  <c r="AP58" i="11" s="1"/>
  <c r="AP59" i="11" s="1"/>
  <c r="AP60" i="11" s="1"/>
  <c r="AP61" i="11" s="1"/>
  <c r="AP62" i="11" s="1"/>
  <c r="AP63" i="11" s="1"/>
  <c r="AP64" i="11" s="1"/>
  <c r="AO51" i="11"/>
  <c r="AO52" i="11" s="1"/>
  <c r="AN51" i="11"/>
  <c r="AL51" i="11"/>
  <c r="AK51" i="11"/>
  <c r="AK52" i="11" s="1"/>
  <c r="AK53" i="11" s="1"/>
  <c r="AK54" i="11" s="1"/>
  <c r="AK55" i="11" s="1"/>
  <c r="AK56" i="11" s="1"/>
  <c r="AK57" i="11" s="1"/>
  <c r="AK58" i="11" s="1"/>
  <c r="AK59" i="11" s="1"/>
  <c r="AK60" i="11" s="1"/>
  <c r="AK61" i="11" s="1"/>
  <c r="AK62" i="11" s="1"/>
  <c r="AK63" i="11" s="1"/>
  <c r="AK64" i="11" s="1"/>
  <c r="AJ51" i="11"/>
  <c r="AJ52" i="11" s="1"/>
  <c r="AJ53" i="11" s="1"/>
  <c r="AJ54" i="11" s="1"/>
  <c r="AJ55" i="11" s="1"/>
  <c r="AJ56" i="11" s="1"/>
  <c r="AJ57" i="11" s="1"/>
  <c r="AJ58" i="11" s="1"/>
  <c r="AJ59" i="11" s="1"/>
  <c r="AJ60" i="11" s="1"/>
  <c r="AJ61" i="11" s="1"/>
  <c r="AJ62" i="11" s="1"/>
  <c r="AJ63" i="11" s="1"/>
  <c r="AJ64" i="11" s="1"/>
  <c r="AQ39" i="11"/>
  <c r="AQ40" i="11" s="1"/>
  <c r="AQ41" i="11" s="1"/>
  <c r="AQ42" i="11" s="1"/>
  <c r="AQ43" i="11" s="1"/>
  <c r="AQ44" i="11" s="1"/>
  <c r="AQ45" i="11" s="1"/>
  <c r="AQ46" i="11" s="1"/>
  <c r="AQ47" i="11" s="1"/>
  <c r="AQ48" i="11" s="1"/>
  <c r="AQ49" i="11" s="1"/>
  <c r="AX37" i="11"/>
  <c r="AX38" i="11" s="1"/>
  <c r="AX39" i="11" s="1"/>
  <c r="AX40" i="11" s="1"/>
  <c r="AX41" i="11" s="1"/>
  <c r="AX42" i="11" s="1"/>
  <c r="AX43" i="11" s="1"/>
  <c r="AX44" i="11" s="1"/>
  <c r="AX45" i="11" s="1"/>
  <c r="AX46" i="11" s="1"/>
  <c r="AX47" i="11" s="1"/>
  <c r="AX48" i="11" s="1"/>
  <c r="AX49" i="11" s="1"/>
  <c r="AU37" i="11"/>
  <c r="AU38" i="11" s="1"/>
  <c r="AU39" i="11" s="1"/>
  <c r="AU40" i="11" s="1"/>
  <c r="AU41" i="11" s="1"/>
  <c r="AU42" i="11" s="1"/>
  <c r="AU43" i="11" s="1"/>
  <c r="AU44" i="11" s="1"/>
  <c r="AU45" i="11" s="1"/>
  <c r="AU46" i="11" s="1"/>
  <c r="AU47" i="11" s="1"/>
  <c r="AU48" i="11" s="1"/>
  <c r="AU49" i="11" s="1"/>
  <c r="AT37" i="11"/>
  <c r="AT38" i="11" s="1"/>
  <c r="AT39" i="11" s="1"/>
  <c r="AT40" i="11" s="1"/>
  <c r="AT41" i="11" s="1"/>
  <c r="AT42" i="11" s="1"/>
  <c r="AT43" i="11" s="1"/>
  <c r="AT44" i="11" s="1"/>
  <c r="AT45" i="11" s="1"/>
  <c r="AT46" i="11" s="1"/>
  <c r="AT47" i="11" s="1"/>
  <c r="AT48" i="11" s="1"/>
  <c r="AT49" i="11" s="1"/>
  <c r="AQ37" i="11"/>
  <c r="AQ38" i="11" s="1"/>
  <c r="AP37" i="11"/>
  <c r="AP38" i="11" s="1"/>
  <c r="AP39" i="11" s="1"/>
  <c r="AP40" i="11" s="1"/>
  <c r="AP41" i="11" s="1"/>
  <c r="AP42" i="11" s="1"/>
  <c r="AP43" i="11" s="1"/>
  <c r="AP44" i="11" s="1"/>
  <c r="AP45" i="11" s="1"/>
  <c r="AP46" i="11" s="1"/>
  <c r="AP47" i="11" s="1"/>
  <c r="AP48" i="11" s="1"/>
  <c r="AP49" i="11" s="1"/>
  <c r="AL37" i="11"/>
  <c r="AL38" i="11" s="1"/>
  <c r="AL39" i="11" s="1"/>
  <c r="AL40" i="11" s="1"/>
  <c r="AL41" i="11" s="1"/>
  <c r="AL42" i="11" s="1"/>
  <c r="AL43" i="11" s="1"/>
  <c r="AL44" i="11" s="1"/>
  <c r="AL45" i="11" s="1"/>
  <c r="AL46" i="11" s="1"/>
  <c r="AL47" i="11" s="1"/>
  <c r="AL48" i="11" s="1"/>
  <c r="AL49" i="11" s="1"/>
  <c r="AK37" i="11"/>
  <c r="AK38" i="11" s="1"/>
  <c r="AK39" i="11" s="1"/>
  <c r="AK40" i="11" s="1"/>
  <c r="AK41" i="11" s="1"/>
  <c r="AK42" i="11" s="1"/>
  <c r="AK43" i="11" s="1"/>
  <c r="AK44" i="11" s="1"/>
  <c r="AK45" i="11" s="1"/>
  <c r="AK46" i="11" s="1"/>
  <c r="AK47" i="11" s="1"/>
  <c r="AK48" i="11" s="1"/>
  <c r="AK49" i="11" s="1"/>
  <c r="AX36" i="11"/>
  <c r="AW36" i="11"/>
  <c r="AW37" i="11" s="1"/>
  <c r="AW38" i="11" s="1"/>
  <c r="AW39" i="11" s="1"/>
  <c r="AW40" i="11" s="1"/>
  <c r="AW41" i="11" s="1"/>
  <c r="AW42" i="11" s="1"/>
  <c r="AW43" i="11" s="1"/>
  <c r="AW44" i="11" s="1"/>
  <c r="AW45" i="11" s="1"/>
  <c r="AW46" i="11" s="1"/>
  <c r="AW47" i="11" s="1"/>
  <c r="AW48" i="11" s="1"/>
  <c r="AW49" i="11" s="1"/>
  <c r="AV36" i="11"/>
  <c r="AV37" i="11" s="1"/>
  <c r="AV38" i="11" s="1"/>
  <c r="AV39" i="11" s="1"/>
  <c r="AV40" i="11" s="1"/>
  <c r="AV41" i="11" s="1"/>
  <c r="AV42" i="11" s="1"/>
  <c r="AV43" i="11" s="1"/>
  <c r="AV44" i="11" s="1"/>
  <c r="AV45" i="11" s="1"/>
  <c r="AV46" i="11" s="1"/>
  <c r="AV47" i="11" s="1"/>
  <c r="AV48" i="11" s="1"/>
  <c r="AV49" i="11" s="1"/>
  <c r="AU36" i="11"/>
  <c r="AT36" i="11"/>
  <c r="AS36" i="11"/>
  <c r="AS37" i="11" s="1"/>
  <c r="AS38" i="11" s="1"/>
  <c r="AS39" i="11" s="1"/>
  <c r="AS40" i="11" s="1"/>
  <c r="AS41" i="11" s="1"/>
  <c r="AS42" i="11" s="1"/>
  <c r="AS43" i="11" s="1"/>
  <c r="AS44" i="11" s="1"/>
  <c r="AS45" i="11" s="1"/>
  <c r="AS46" i="11" s="1"/>
  <c r="AS47" i="11" s="1"/>
  <c r="AS48" i="11" s="1"/>
  <c r="AS49" i="11" s="1"/>
  <c r="AR36" i="11"/>
  <c r="AR37" i="11" s="1"/>
  <c r="AR38" i="11" s="1"/>
  <c r="AR39" i="11" s="1"/>
  <c r="AR40" i="11" s="1"/>
  <c r="AR41" i="11" s="1"/>
  <c r="AR42" i="11" s="1"/>
  <c r="AR43" i="11" s="1"/>
  <c r="AR44" i="11" s="1"/>
  <c r="AR45" i="11" s="1"/>
  <c r="AR46" i="11" s="1"/>
  <c r="AR47" i="11" s="1"/>
  <c r="AR48" i="11" s="1"/>
  <c r="AR49" i="11" s="1"/>
  <c r="AQ36" i="11"/>
  <c r="AP36" i="11"/>
  <c r="AO36" i="11"/>
  <c r="AO37" i="11" s="1"/>
  <c r="AO38" i="11" s="1"/>
  <c r="AO39" i="11" s="1"/>
  <c r="AO40" i="11" s="1"/>
  <c r="AO41" i="11" s="1"/>
  <c r="AO42" i="11" s="1"/>
  <c r="AO43" i="11" s="1"/>
  <c r="AO44" i="11" s="1"/>
  <c r="AO45" i="11" s="1"/>
  <c r="AO46" i="11" s="1"/>
  <c r="AO47" i="11" s="1"/>
  <c r="AO48" i="11" s="1"/>
  <c r="AO49" i="11" s="1"/>
  <c r="AN36" i="11"/>
  <c r="AN37" i="11" s="1"/>
  <c r="AN38" i="11" s="1"/>
  <c r="AN39" i="11" s="1"/>
  <c r="AN40" i="11" s="1"/>
  <c r="AN41" i="11" s="1"/>
  <c r="AN42" i="11" s="1"/>
  <c r="AN43" i="11" s="1"/>
  <c r="AN44" i="11" s="1"/>
  <c r="AN45" i="11" s="1"/>
  <c r="AN46" i="11" s="1"/>
  <c r="AN47" i="11" s="1"/>
  <c r="AN48" i="11" s="1"/>
  <c r="AN49" i="11" s="1"/>
  <c r="AL36" i="11"/>
  <c r="AK36" i="11"/>
  <c r="AJ36" i="11"/>
  <c r="AJ37" i="11" s="1"/>
  <c r="AJ38" i="11" s="1"/>
  <c r="AJ39" i="11" s="1"/>
  <c r="AJ40" i="11" s="1"/>
  <c r="AJ41" i="11" s="1"/>
  <c r="AJ42" i="11" s="1"/>
  <c r="AJ43" i="11" s="1"/>
  <c r="AJ44" i="11" s="1"/>
  <c r="AJ45" i="11" s="1"/>
  <c r="AJ46" i="11" s="1"/>
  <c r="AJ47" i="11" s="1"/>
  <c r="AJ48" i="11" s="1"/>
  <c r="AJ49" i="11" s="1"/>
  <c r="AP24" i="11"/>
  <c r="AP25" i="11" s="1"/>
  <c r="AP26" i="11" s="1"/>
  <c r="AP27" i="11" s="1"/>
  <c r="AP28" i="11" s="1"/>
  <c r="AP29" i="11" s="1"/>
  <c r="AP30" i="11" s="1"/>
  <c r="AP31" i="11" s="1"/>
  <c r="AP32" i="11" s="1"/>
  <c r="AP33" i="11" s="1"/>
  <c r="AP34" i="11" s="1"/>
  <c r="AN23" i="11"/>
  <c r="AN24" i="11" s="1"/>
  <c r="AN25" i="11" s="1"/>
  <c r="AN26" i="11" s="1"/>
  <c r="AN27" i="11" s="1"/>
  <c r="AN28" i="11" s="1"/>
  <c r="AN29" i="11" s="1"/>
  <c r="AN30" i="11" s="1"/>
  <c r="AN31" i="11" s="1"/>
  <c r="AN32" i="11" s="1"/>
  <c r="AN33" i="11" s="1"/>
  <c r="AN34" i="11" s="1"/>
  <c r="AX22" i="11"/>
  <c r="AX23" i="11" s="1"/>
  <c r="AX24" i="11" s="1"/>
  <c r="AX25" i="11" s="1"/>
  <c r="AX26" i="11" s="1"/>
  <c r="AX27" i="11" s="1"/>
  <c r="AX28" i="11" s="1"/>
  <c r="AX29" i="11" s="1"/>
  <c r="AX30" i="11" s="1"/>
  <c r="AX31" i="11" s="1"/>
  <c r="AX32" i="11" s="1"/>
  <c r="AX33" i="11" s="1"/>
  <c r="AX34" i="11" s="1"/>
  <c r="AW22" i="11"/>
  <c r="AW23" i="11" s="1"/>
  <c r="AW24" i="11" s="1"/>
  <c r="AW25" i="11" s="1"/>
  <c r="AW26" i="11" s="1"/>
  <c r="AW27" i="11" s="1"/>
  <c r="AW28" i="11" s="1"/>
  <c r="AW29" i="11" s="1"/>
  <c r="AW30" i="11" s="1"/>
  <c r="AW31" i="11" s="1"/>
  <c r="AW32" i="11" s="1"/>
  <c r="AW33" i="11" s="1"/>
  <c r="AW34" i="11" s="1"/>
  <c r="AT22" i="11"/>
  <c r="AT23" i="11" s="1"/>
  <c r="AT24" i="11" s="1"/>
  <c r="AT25" i="11" s="1"/>
  <c r="AT26" i="11" s="1"/>
  <c r="AT27" i="11" s="1"/>
  <c r="AT28" i="11" s="1"/>
  <c r="AT29" i="11" s="1"/>
  <c r="AT30" i="11" s="1"/>
  <c r="AT31" i="11" s="1"/>
  <c r="AT32" i="11" s="1"/>
  <c r="AT33" i="11" s="1"/>
  <c r="AT34" i="11" s="1"/>
  <c r="AS22" i="11"/>
  <c r="AS23" i="11" s="1"/>
  <c r="AS24" i="11" s="1"/>
  <c r="AS25" i="11" s="1"/>
  <c r="AS26" i="11" s="1"/>
  <c r="AS27" i="11" s="1"/>
  <c r="AS28" i="11" s="1"/>
  <c r="AS29" i="11" s="1"/>
  <c r="AS30" i="11" s="1"/>
  <c r="AS31" i="11" s="1"/>
  <c r="AS32" i="11" s="1"/>
  <c r="AS33" i="11" s="1"/>
  <c r="AS34" i="11" s="1"/>
  <c r="AP22" i="11"/>
  <c r="AP23" i="11" s="1"/>
  <c r="AO22" i="11"/>
  <c r="AO23" i="11" s="1"/>
  <c r="AO24" i="11" s="1"/>
  <c r="AO25" i="11" s="1"/>
  <c r="AO26" i="11" s="1"/>
  <c r="AO27" i="11" s="1"/>
  <c r="AO28" i="11" s="1"/>
  <c r="AO29" i="11" s="1"/>
  <c r="AO30" i="11" s="1"/>
  <c r="AO31" i="11" s="1"/>
  <c r="AO32" i="11" s="1"/>
  <c r="AO33" i="11" s="1"/>
  <c r="AO34" i="11" s="1"/>
  <c r="AK22" i="11"/>
  <c r="AK23" i="11" s="1"/>
  <c r="AK24" i="11" s="1"/>
  <c r="AK25" i="11" s="1"/>
  <c r="AK26" i="11" s="1"/>
  <c r="AK27" i="11" s="1"/>
  <c r="AK28" i="11" s="1"/>
  <c r="AK29" i="11" s="1"/>
  <c r="AK30" i="11" s="1"/>
  <c r="AK31" i="11" s="1"/>
  <c r="AK32" i="11" s="1"/>
  <c r="AK33" i="11" s="1"/>
  <c r="AK34" i="11" s="1"/>
  <c r="AJ22" i="11"/>
  <c r="AJ23" i="11" s="1"/>
  <c r="AJ24" i="11" s="1"/>
  <c r="AJ25" i="11" s="1"/>
  <c r="AJ26" i="11" s="1"/>
  <c r="AJ27" i="11" s="1"/>
  <c r="AJ28" i="11" s="1"/>
  <c r="AJ29" i="11" s="1"/>
  <c r="AJ30" i="11" s="1"/>
  <c r="AJ31" i="11" s="1"/>
  <c r="AJ32" i="11" s="1"/>
  <c r="AJ33" i="11" s="1"/>
  <c r="AJ34" i="11" s="1"/>
  <c r="AX21" i="11"/>
  <c r="AW21" i="11"/>
  <c r="AV21" i="11"/>
  <c r="AV22" i="11" s="1"/>
  <c r="AV23" i="11" s="1"/>
  <c r="AV24" i="11" s="1"/>
  <c r="AV25" i="11" s="1"/>
  <c r="AV26" i="11" s="1"/>
  <c r="AV27" i="11" s="1"/>
  <c r="AV28" i="11" s="1"/>
  <c r="AV29" i="11" s="1"/>
  <c r="AV30" i="11" s="1"/>
  <c r="AV31" i="11" s="1"/>
  <c r="AV32" i="11" s="1"/>
  <c r="AV33" i="11" s="1"/>
  <c r="AV34" i="11" s="1"/>
  <c r="AU21" i="11"/>
  <c r="AU22" i="11" s="1"/>
  <c r="AU23" i="11" s="1"/>
  <c r="AU24" i="11" s="1"/>
  <c r="AU25" i="11" s="1"/>
  <c r="AU26" i="11" s="1"/>
  <c r="AU27" i="11" s="1"/>
  <c r="AU28" i="11" s="1"/>
  <c r="AU29" i="11" s="1"/>
  <c r="AU30" i="11" s="1"/>
  <c r="AU31" i="11" s="1"/>
  <c r="AU32" i="11" s="1"/>
  <c r="AU33" i="11" s="1"/>
  <c r="AU34" i="11" s="1"/>
  <c r="AT21" i="11"/>
  <c r="AS21" i="11"/>
  <c r="AR21" i="11"/>
  <c r="AR22" i="11" s="1"/>
  <c r="AR23" i="11" s="1"/>
  <c r="AR24" i="11" s="1"/>
  <c r="AR25" i="11" s="1"/>
  <c r="AR26" i="11" s="1"/>
  <c r="AR27" i="11" s="1"/>
  <c r="AR28" i="11" s="1"/>
  <c r="AR29" i="11" s="1"/>
  <c r="AR30" i="11" s="1"/>
  <c r="AR31" i="11" s="1"/>
  <c r="AR32" i="11" s="1"/>
  <c r="AR33" i="11" s="1"/>
  <c r="AR34" i="11" s="1"/>
  <c r="AQ21" i="11"/>
  <c r="AQ22" i="11" s="1"/>
  <c r="AQ23" i="11" s="1"/>
  <c r="AQ24" i="11" s="1"/>
  <c r="AQ25" i="11" s="1"/>
  <c r="AQ26" i="11" s="1"/>
  <c r="AQ27" i="11" s="1"/>
  <c r="AQ28" i="11" s="1"/>
  <c r="AQ29" i="11" s="1"/>
  <c r="AQ30" i="11" s="1"/>
  <c r="AQ31" i="11" s="1"/>
  <c r="AQ32" i="11" s="1"/>
  <c r="AQ33" i="11" s="1"/>
  <c r="AQ34" i="11" s="1"/>
  <c r="AP21" i="11"/>
  <c r="AO21" i="11"/>
  <c r="AN21" i="11"/>
  <c r="AN22" i="11" s="1"/>
  <c r="AL21" i="11"/>
  <c r="AL22" i="11" s="1"/>
  <c r="AL23" i="11" s="1"/>
  <c r="AL24" i="11" s="1"/>
  <c r="AL25" i="11" s="1"/>
  <c r="AL26" i="11" s="1"/>
  <c r="AL27" i="11" s="1"/>
  <c r="AL28" i="11" s="1"/>
  <c r="AL29" i="11" s="1"/>
  <c r="AL30" i="11" s="1"/>
  <c r="AL31" i="11" s="1"/>
  <c r="AL32" i="11" s="1"/>
  <c r="AL33" i="11" s="1"/>
  <c r="AL34" i="11" s="1"/>
  <c r="AK21" i="11"/>
  <c r="AJ21" i="11"/>
  <c r="AP9" i="11"/>
  <c r="AP10" i="11" s="1"/>
  <c r="AP11" i="11" s="1"/>
  <c r="AP12" i="11" s="1"/>
  <c r="AP13" i="11" s="1"/>
  <c r="AP14" i="11" s="1"/>
  <c r="AP15" i="11" s="1"/>
  <c r="AP16" i="11" s="1"/>
  <c r="AP17" i="11" s="1"/>
  <c r="AP18" i="11" s="1"/>
  <c r="AP19" i="11" s="1"/>
  <c r="AN8" i="11"/>
  <c r="AN9" i="11" s="1"/>
  <c r="AN10" i="11" s="1"/>
  <c r="AN11" i="11" s="1"/>
  <c r="AN12" i="11" s="1"/>
  <c r="AN13" i="11" s="1"/>
  <c r="AN14" i="11" s="1"/>
  <c r="AN15" i="11" s="1"/>
  <c r="AN16" i="11" s="1"/>
  <c r="AN17" i="11" s="1"/>
  <c r="AN18" i="11" s="1"/>
  <c r="AN19" i="11" s="1"/>
  <c r="AX7" i="11"/>
  <c r="AX8" i="11" s="1"/>
  <c r="AX9" i="11" s="1"/>
  <c r="AX10" i="11" s="1"/>
  <c r="AX11" i="11" s="1"/>
  <c r="AX12" i="11" s="1"/>
  <c r="AX13" i="11" s="1"/>
  <c r="AX14" i="11" s="1"/>
  <c r="AX15" i="11" s="1"/>
  <c r="AX16" i="11" s="1"/>
  <c r="AX17" i="11" s="1"/>
  <c r="AX18" i="11" s="1"/>
  <c r="AX19" i="11" s="1"/>
  <c r="AW7" i="11"/>
  <c r="AW8" i="11" s="1"/>
  <c r="AW9" i="11" s="1"/>
  <c r="AW10" i="11" s="1"/>
  <c r="AW11" i="11" s="1"/>
  <c r="AW12" i="11" s="1"/>
  <c r="AW13" i="11" s="1"/>
  <c r="AW14" i="11" s="1"/>
  <c r="AW15" i="11" s="1"/>
  <c r="AW16" i="11" s="1"/>
  <c r="AW17" i="11" s="1"/>
  <c r="AW18" i="11" s="1"/>
  <c r="AW19" i="11" s="1"/>
  <c r="AT7" i="11"/>
  <c r="AT8" i="11" s="1"/>
  <c r="AT9" i="11" s="1"/>
  <c r="AT10" i="11" s="1"/>
  <c r="AT11" i="11" s="1"/>
  <c r="AT12" i="11" s="1"/>
  <c r="AT13" i="11" s="1"/>
  <c r="AT14" i="11" s="1"/>
  <c r="AT15" i="11" s="1"/>
  <c r="AT16" i="11" s="1"/>
  <c r="AT17" i="11" s="1"/>
  <c r="AT18" i="11" s="1"/>
  <c r="AT19" i="11" s="1"/>
  <c r="AS7" i="11"/>
  <c r="AS8" i="11" s="1"/>
  <c r="AS9" i="11" s="1"/>
  <c r="AS10" i="11" s="1"/>
  <c r="AS11" i="11" s="1"/>
  <c r="AS12" i="11" s="1"/>
  <c r="AS13" i="11" s="1"/>
  <c r="AS14" i="11" s="1"/>
  <c r="AS15" i="11" s="1"/>
  <c r="AS16" i="11" s="1"/>
  <c r="AS17" i="11" s="1"/>
  <c r="AS18" i="11" s="1"/>
  <c r="AS19" i="11" s="1"/>
  <c r="AP7" i="11"/>
  <c r="AP8" i="11" s="1"/>
  <c r="AO7" i="11"/>
  <c r="AO8" i="11" s="1"/>
  <c r="AO9" i="11" s="1"/>
  <c r="AO10" i="11" s="1"/>
  <c r="AO11" i="11" s="1"/>
  <c r="AO12" i="11" s="1"/>
  <c r="AO13" i="11" s="1"/>
  <c r="AO14" i="11" s="1"/>
  <c r="AO15" i="11" s="1"/>
  <c r="AO16" i="11" s="1"/>
  <c r="AO17" i="11" s="1"/>
  <c r="AO18" i="11" s="1"/>
  <c r="AO19" i="11" s="1"/>
  <c r="AK7" i="11"/>
  <c r="AK8" i="11" s="1"/>
  <c r="AK9" i="11" s="1"/>
  <c r="AK10" i="11" s="1"/>
  <c r="AK11" i="11" s="1"/>
  <c r="AK12" i="11" s="1"/>
  <c r="AK13" i="11" s="1"/>
  <c r="AK14" i="11" s="1"/>
  <c r="AK15" i="11" s="1"/>
  <c r="AK16" i="11" s="1"/>
  <c r="AK17" i="11" s="1"/>
  <c r="AK18" i="11" s="1"/>
  <c r="AK19" i="11" s="1"/>
  <c r="AJ7" i="11"/>
  <c r="AJ8" i="11" s="1"/>
  <c r="AJ9" i="11" s="1"/>
  <c r="AJ10" i="11" s="1"/>
  <c r="AJ11" i="11" s="1"/>
  <c r="AJ12" i="11" s="1"/>
  <c r="AJ13" i="11" s="1"/>
  <c r="AJ14" i="11" s="1"/>
  <c r="AJ15" i="11" s="1"/>
  <c r="AJ16" i="11" s="1"/>
  <c r="AJ17" i="11" s="1"/>
  <c r="AJ18" i="11" s="1"/>
  <c r="AJ19" i="11" s="1"/>
  <c r="AX6" i="11"/>
  <c r="AW6" i="11"/>
  <c r="AV6" i="11"/>
  <c r="AV7" i="11" s="1"/>
  <c r="AV8" i="11" s="1"/>
  <c r="AV9" i="11" s="1"/>
  <c r="AV10" i="11" s="1"/>
  <c r="AV11" i="11" s="1"/>
  <c r="AV12" i="11" s="1"/>
  <c r="AV13" i="11" s="1"/>
  <c r="AV14" i="11" s="1"/>
  <c r="AV15" i="11" s="1"/>
  <c r="AV16" i="11" s="1"/>
  <c r="AV17" i="11" s="1"/>
  <c r="AV18" i="11" s="1"/>
  <c r="AV19" i="11" s="1"/>
  <c r="AU6" i="11"/>
  <c r="AU7" i="11" s="1"/>
  <c r="AU8" i="11" s="1"/>
  <c r="AU9" i="11" s="1"/>
  <c r="AU10" i="11" s="1"/>
  <c r="AU11" i="11" s="1"/>
  <c r="AU12" i="11" s="1"/>
  <c r="AU13" i="11" s="1"/>
  <c r="AU14" i="11" s="1"/>
  <c r="AU15" i="11" s="1"/>
  <c r="AU16" i="11" s="1"/>
  <c r="AU17" i="11" s="1"/>
  <c r="AU18" i="11" s="1"/>
  <c r="AU19" i="11" s="1"/>
  <c r="AT6" i="11"/>
  <c r="AS6" i="11"/>
  <c r="AR6" i="11"/>
  <c r="AR7" i="11" s="1"/>
  <c r="AR8" i="11" s="1"/>
  <c r="AR9" i="11" s="1"/>
  <c r="AR10" i="11" s="1"/>
  <c r="AR11" i="11" s="1"/>
  <c r="AR12" i="11" s="1"/>
  <c r="AR13" i="11" s="1"/>
  <c r="AR14" i="11" s="1"/>
  <c r="AR15" i="11" s="1"/>
  <c r="AR16" i="11" s="1"/>
  <c r="AR17" i="11" s="1"/>
  <c r="AR18" i="11" s="1"/>
  <c r="AR19" i="11" s="1"/>
  <c r="AQ6" i="11"/>
  <c r="AQ7" i="11" s="1"/>
  <c r="AQ8" i="11" s="1"/>
  <c r="AQ9" i="11" s="1"/>
  <c r="AQ10" i="11" s="1"/>
  <c r="AQ11" i="11" s="1"/>
  <c r="AQ12" i="11" s="1"/>
  <c r="AQ13" i="11" s="1"/>
  <c r="AQ14" i="11" s="1"/>
  <c r="AQ15" i="11" s="1"/>
  <c r="AQ16" i="11" s="1"/>
  <c r="AQ17" i="11" s="1"/>
  <c r="AQ18" i="11" s="1"/>
  <c r="AQ19" i="11" s="1"/>
  <c r="AP6" i="11"/>
  <c r="AO6" i="11"/>
  <c r="AN6" i="11"/>
  <c r="AN7" i="11" s="1"/>
  <c r="AL6" i="11"/>
  <c r="AL7" i="11" s="1"/>
  <c r="AL8" i="11" s="1"/>
  <c r="AL9" i="11" s="1"/>
  <c r="AL10" i="11" s="1"/>
  <c r="AL11" i="11" s="1"/>
  <c r="AL12" i="11" s="1"/>
  <c r="AL13" i="11" s="1"/>
  <c r="AL14" i="11" s="1"/>
  <c r="AL15" i="11" s="1"/>
  <c r="AL16" i="11" s="1"/>
  <c r="AL17" i="11" s="1"/>
  <c r="AL18" i="11" s="1"/>
  <c r="AL19" i="11" s="1"/>
  <c r="AK6" i="11"/>
  <c r="AJ6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5" i="11"/>
  <c r="N313" i="12" l="1"/>
  <c r="M313" i="12"/>
  <c r="J313" i="12"/>
  <c r="P313" i="12" s="1"/>
  <c r="N312" i="12"/>
  <c r="M312" i="12"/>
  <c r="J312" i="12"/>
  <c r="N311" i="12"/>
  <c r="M311" i="12"/>
  <c r="J311" i="12"/>
  <c r="N310" i="12"/>
  <c r="M310" i="12"/>
  <c r="J310" i="12"/>
  <c r="N309" i="12"/>
  <c r="M309" i="12"/>
  <c r="J309" i="12"/>
  <c r="N308" i="12"/>
  <c r="M308" i="12"/>
  <c r="J308" i="12"/>
  <c r="N307" i="12"/>
  <c r="M307" i="12"/>
  <c r="J307" i="12"/>
  <c r="N306" i="12"/>
  <c r="M306" i="12"/>
  <c r="J306" i="12"/>
  <c r="N305" i="12"/>
  <c r="M305" i="12"/>
  <c r="J305" i="12"/>
  <c r="N304" i="12"/>
  <c r="M304" i="12"/>
  <c r="J304" i="12"/>
  <c r="N303" i="12"/>
  <c r="M303" i="12"/>
  <c r="J303" i="12"/>
  <c r="N302" i="12"/>
  <c r="M302" i="12"/>
  <c r="J302" i="12"/>
  <c r="N301" i="12"/>
  <c r="M301" i="12"/>
  <c r="J301" i="12"/>
  <c r="N300" i="12"/>
  <c r="M300" i="12"/>
  <c r="J300" i="12"/>
  <c r="N299" i="12"/>
  <c r="M299" i="12"/>
  <c r="J299" i="12"/>
  <c r="N298" i="12"/>
  <c r="M298" i="12"/>
  <c r="J298" i="12"/>
  <c r="N297" i="12"/>
  <c r="M297" i="12"/>
  <c r="J297" i="12"/>
  <c r="N296" i="12"/>
  <c r="M296" i="12"/>
  <c r="J296" i="12"/>
  <c r="N295" i="12"/>
  <c r="M295" i="12"/>
  <c r="J295" i="12"/>
  <c r="N294" i="12"/>
  <c r="M294" i="12"/>
  <c r="J294" i="12"/>
  <c r="N293" i="12"/>
  <c r="M293" i="12"/>
  <c r="J293" i="12"/>
  <c r="N292" i="12"/>
  <c r="M292" i="12"/>
  <c r="J292" i="12"/>
  <c r="N291" i="12"/>
  <c r="M291" i="12"/>
  <c r="J291" i="12"/>
  <c r="N290" i="12"/>
  <c r="M290" i="12"/>
  <c r="J290" i="12"/>
  <c r="N289" i="12"/>
  <c r="M289" i="12"/>
  <c r="J289" i="12"/>
  <c r="N288" i="12"/>
  <c r="M288" i="12"/>
  <c r="J288" i="12"/>
  <c r="N287" i="12"/>
  <c r="M287" i="12"/>
  <c r="J287" i="12"/>
  <c r="N286" i="12"/>
  <c r="M286" i="12"/>
  <c r="J286" i="12"/>
  <c r="N285" i="12"/>
  <c r="M285" i="12"/>
  <c r="J285" i="12"/>
  <c r="N284" i="12"/>
  <c r="M284" i="12"/>
  <c r="J284" i="12"/>
  <c r="N283" i="12"/>
  <c r="M283" i="12"/>
  <c r="J283" i="12"/>
  <c r="N282" i="12"/>
  <c r="M282" i="12"/>
  <c r="J282" i="12"/>
  <c r="N281" i="12"/>
  <c r="M281" i="12"/>
  <c r="J281" i="12"/>
  <c r="N280" i="12"/>
  <c r="M280" i="12"/>
  <c r="J280" i="12"/>
  <c r="N279" i="12"/>
  <c r="M279" i="12"/>
  <c r="J279" i="12"/>
  <c r="N278" i="12"/>
  <c r="M278" i="12"/>
  <c r="J278" i="12"/>
  <c r="N277" i="12"/>
  <c r="M277" i="12"/>
  <c r="J277" i="12"/>
  <c r="N276" i="12"/>
  <c r="M276" i="12"/>
  <c r="J276" i="12"/>
  <c r="N275" i="12"/>
  <c r="M275" i="12"/>
  <c r="J275" i="12"/>
  <c r="N274" i="12"/>
  <c r="M274" i="12"/>
  <c r="J274" i="12"/>
  <c r="N273" i="12"/>
  <c r="M273" i="12"/>
  <c r="J273" i="12"/>
  <c r="N272" i="12"/>
  <c r="M272" i="12"/>
  <c r="J272" i="12"/>
  <c r="N271" i="12"/>
  <c r="M271" i="12"/>
  <c r="J271" i="12"/>
  <c r="N270" i="12"/>
  <c r="M270" i="12"/>
  <c r="J270" i="12"/>
  <c r="N269" i="12"/>
  <c r="M269" i="12"/>
  <c r="J269" i="12"/>
  <c r="N268" i="12"/>
  <c r="M268" i="12"/>
  <c r="J268" i="12"/>
  <c r="N267" i="12"/>
  <c r="M267" i="12"/>
  <c r="J267" i="12"/>
  <c r="N266" i="12"/>
  <c r="M266" i="12"/>
  <c r="J266" i="12"/>
  <c r="N265" i="12"/>
  <c r="M265" i="12"/>
  <c r="J265" i="12"/>
  <c r="N264" i="12"/>
  <c r="M264" i="12"/>
  <c r="J264" i="12"/>
  <c r="N263" i="12"/>
  <c r="M263" i="12"/>
  <c r="J263" i="12"/>
  <c r="N262" i="12"/>
  <c r="M262" i="12"/>
  <c r="J262" i="12"/>
  <c r="N261" i="12"/>
  <c r="M261" i="12"/>
  <c r="J261" i="12"/>
  <c r="N260" i="12"/>
  <c r="M260" i="12"/>
  <c r="J260" i="12"/>
  <c r="N259" i="12"/>
  <c r="M259" i="12"/>
  <c r="J259" i="12"/>
  <c r="N258" i="12"/>
  <c r="M258" i="12"/>
  <c r="J258" i="12"/>
  <c r="N257" i="12"/>
  <c r="M257" i="12"/>
  <c r="J257" i="12"/>
  <c r="N256" i="12"/>
  <c r="M256" i="12"/>
  <c r="J256" i="12"/>
  <c r="N255" i="12"/>
  <c r="M255" i="12"/>
  <c r="J255" i="12"/>
  <c r="N254" i="12"/>
  <c r="M254" i="12"/>
  <c r="J254" i="12"/>
  <c r="N253" i="12"/>
  <c r="M253" i="12"/>
  <c r="J253" i="12"/>
  <c r="N252" i="12"/>
  <c r="M252" i="12"/>
  <c r="J252" i="12"/>
  <c r="N251" i="12"/>
  <c r="M251" i="12"/>
  <c r="J251" i="12"/>
  <c r="N250" i="12"/>
  <c r="M250" i="12"/>
  <c r="J250" i="12"/>
  <c r="N249" i="12"/>
  <c r="M249" i="12"/>
  <c r="J249" i="12"/>
  <c r="N248" i="12"/>
  <c r="M248" i="12"/>
  <c r="J248" i="12"/>
  <c r="N247" i="12"/>
  <c r="M247" i="12"/>
  <c r="J247" i="12"/>
  <c r="N246" i="12"/>
  <c r="M246" i="12"/>
  <c r="J246" i="12"/>
  <c r="N245" i="12"/>
  <c r="M245" i="12"/>
  <c r="J245" i="12"/>
  <c r="N244" i="12"/>
  <c r="M244" i="12"/>
  <c r="J244" i="12"/>
  <c r="N243" i="12"/>
  <c r="M243" i="12"/>
  <c r="J243" i="12"/>
  <c r="N242" i="12"/>
  <c r="M242" i="12"/>
  <c r="J242" i="12"/>
  <c r="N241" i="12"/>
  <c r="M241" i="12"/>
  <c r="J241" i="12"/>
  <c r="N240" i="12"/>
  <c r="M240" i="12"/>
  <c r="J240" i="12"/>
  <c r="N239" i="12"/>
  <c r="M239" i="12"/>
  <c r="J239" i="12"/>
  <c r="N238" i="12"/>
  <c r="M238" i="12"/>
  <c r="J238" i="12"/>
  <c r="N237" i="12"/>
  <c r="M237" i="12"/>
  <c r="J237" i="12"/>
  <c r="N236" i="12"/>
  <c r="M236" i="12"/>
  <c r="J236" i="12"/>
  <c r="N235" i="12"/>
  <c r="M235" i="12"/>
  <c r="J235" i="12"/>
  <c r="N234" i="12"/>
  <c r="M234" i="12"/>
  <c r="J234" i="12"/>
  <c r="N233" i="12"/>
  <c r="M233" i="12"/>
  <c r="J233" i="12"/>
  <c r="N232" i="12"/>
  <c r="M232" i="12"/>
  <c r="J232" i="12"/>
  <c r="N231" i="12"/>
  <c r="M231" i="12"/>
  <c r="J231" i="12"/>
  <c r="N230" i="12"/>
  <c r="M230" i="12"/>
  <c r="J230" i="12"/>
  <c r="N229" i="12"/>
  <c r="M229" i="12"/>
  <c r="J229" i="12"/>
  <c r="N228" i="12"/>
  <c r="M228" i="12"/>
  <c r="J228" i="12"/>
  <c r="N227" i="12"/>
  <c r="M227" i="12"/>
  <c r="J227" i="12"/>
  <c r="N226" i="12"/>
  <c r="M226" i="12"/>
  <c r="J226" i="12"/>
  <c r="N225" i="12"/>
  <c r="M225" i="12"/>
  <c r="J225" i="12"/>
  <c r="N224" i="12"/>
  <c r="M224" i="12"/>
  <c r="J224" i="12"/>
  <c r="N223" i="12"/>
  <c r="M223" i="12"/>
  <c r="J223" i="12"/>
  <c r="N222" i="12"/>
  <c r="M222" i="12"/>
  <c r="J222" i="12"/>
  <c r="N221" i="12"/>
  <c r="M221" i="12"/>
  <c r="J221" i="12"/>
  <c r="N220" i="12"/>
  <c r="M220" i="12"/>
  <c r="J220" i="12"/>
  <c r="N219" i="12"/>
  <c r="M219" i="12"/>
  <c r="J219" i="12"/>
  <c r="N218" i="12"/>
  <c r="M218" i="12"/>
  <c r="J218" i="12"/>
  <c r="N217" i="12"/>
  <c r="M217" i="12"/>
  <c r="J217" i="12"/>
  <c r="N216" i="12"/>
  <c r="M216" i="12"/>
  <c r="J216" i="12"/>
  <c r="N215" i="12"/>
  <c r="M215" i="12"/>
  <c r="J215" i="12"/>
  <c r="N214" i="12"/>
  <c r="M214" i="12"/>
  <c r="J214" i="12"/>
  <c r="N213" i="12"/>
  <c r="M213" i="12"/>
  <c r="J213" i="12"/>
  <c r="N212" i="12"/>
  <c r="M212" i="12"/>
  <c r="J212" i="12"/>
  <c r="N211" i="12"/>
  <c r="M211" i="12"/>
  <c r="J211" i="12"/>
  <c r="N210" i="12"/>
  <c r="M210" i="12"/>
  <c r="J210" i="12"/>
  <c r="N209" i="12"/>
  <c r="M209" i="12"/>
  <c r="J209" i="12"/>
  <c r="N208" i="12"/>
  <c r="M208" i="12"/>
  <c r="J208" i="12"/>
  <c r="N207" i="12"/>
  <c r="M207" i="12"/>
  <c r="J207" i="12"/>
  <c r="N206" i="12"/>
  <c r="M206" i="12"/>
  <c r="J206" i="12"/>
  <c r="N205" i="12"/>
  <c r="M205" i="12"/>
  <c r="J205" i="12"/>
  <c r="N204" i="12"/>
  <c r="M204" i="12"/>
  <c r="J204" i="12"/>
  <c r="N203" i="12"/>
  <c r="M203" i="12"/>
  <c r="J203" i="12"/>
  <c r="N202" i="12"/>
  <c r="M202" i="12"/>
  <c r="J202" i="12"/>
  <c r="N201" i="12"/>
  <c r="M201" i="12"/>
  <c r="J201" i="12"/>
  <c r="N200" i="12"/>
  <c r="M200" i="12"/>
  <c r="J200" i="12"/>
  <c r="N199" i="12"/>
  <c r="M199" i="12"/>
  <c r="J199" i="12"/>
  <c r="N198" i="12"/>
  <c r="M198" i="12"/>
  <c r="J198" i="12"/>
  <c r="N197" i="12"/>
  <c r="M197" i="12"/>
  <c r="J197" i="12"/>
  <c r="N196" i="12"/>
  <c r="M196" i="12"/>
  <c r="J196" i="12"/>
  <c r="N195" i="12"/>
  <c r="M195" i="12"/>
  <c r="J195" i="12"/>
  <c r="N194" i="12"/>
  <c r="M194" i="12"/>
  <c r="J194" i="12"/>
  <c r="N193" i="12"/>
  <c r="M193" i="12"/>
  <c r="J193" i="12"/>
  <c r="N192" i="12"/>
  <c r="M192" i="12"/>
  <c r="J192" i="12"/>
  <c r="N191" i="12"/>
  <c r="M191" i="12"/>
  <c r="J191" i="12"/>
  <c r="N190" i="12"/>
  <c r="M190" i="12"/>
  <c r="J190" i="12"/>
  <c r="N189" i="12"/>
  <c r="M189" i="12"/>
  <c r="J189" i="12"/>
  <c r="N188" i="12"/>
  <c r="M188" i="12"/>
  <c r="J188" i="12"/>
  <c r="N187" i="12"/>
  <c r="M187" i="12"/>
  <c r="J187" i="12"/>
  <c r="N186" i="12"/>
  <c r="M186" i="12"/>
  <c r="J186" i="12"/>
  <c r="N185" i="12"/>
  <c r="M185" i="12"/>
  <c r="J185" i="12"/>
  <c r="P185" i="12" s="1"/>
  <c r="O184" i="12"/>
  <c r="O185" i="12" s="1"/>
  <c r="O186" i="12" s="1"/>
  <c r="O187" i="12" s="1"/>
  <c r="O188" i="12" s="1"/>
  <c r="O189" i="12" s="1"/>
  <c r="O190" i="12" s="1"/>
  <c r="O191" i="12" s="1"/>
  <c r="O192" i="12" s="1"/>
  <c r="O193" i="12" s="1"/>
  <c r="O194" i="12" s="1"/>
  <c r="O195" i="12" s="1"/>
  <c r="O196" i="12" s="1"/>
  <c r="O197" i="12" s="1"/>
  <c r="O198" i="12" s="1"/>
  <c r="O199" i="12" s="1"/>
  <c r="O200" i="12" s="1"/>
  <c r="O201" i="12" s="1"/>
  <c r="O202" i="12" s="1"/>
  <c r="O203" i="12" s="1"/>
  <c r="O204" i="12" s="1"/>
  <c r="O205" i="12" s="1"/>
  <c r="O206" i="12" s="1"/>
  <c r="O207" i="12" s="1"/>
  <c r="O208" i="12" s="1"/>
  <c r="O209" i="12" s="1"/>
  <c r="O210" i="12" s="1"/>
  <c r="O211" i="12" s="1"/>
  <c r="O212" i="12" s="1"/>
  <c r="O213" i="12" s="1"/>
  <c r="O214" i="12" s="1"/>
  <c r="O215" i="12" s="1"/>
  <c r="O216" i="12" s="1"/>
  <c r="O217" i="12" s="1"/>
  <c r="O218" i="12" s="1"/>
  <c r="O219" i="12" s="1"/>
  <c r="O220" i="12" s="1"/>
  <c r="O221" i="12" s="1"/>
  <c r="O222" i="12" s="1"/>
  <c r="O223" i="12" s="1"/>
  <c r="O224" i="12" s="1"/>
  <c r="O225" i="12" s="1"/>
  <c r="N184" i="12"/>
  <c r="M184" i="12"/>
  <c r="J184" i="12"/>
  <c r="O183" i="12"/>
  <c r="N183" i="12"/>
  <c r="Q183" i="12" s="1"/>
  <c r="M183" i="12"/>
  <c r="J183" i="12"/>
  <c r="P183" i="12" s="1"/>
  <c r="N182" i="12"/>
  <c r="M182" i="12"/>
  <c r="J182" i="12"/>
  <c r="P182" i="12" s="1"/>
  <c r="O181" i="12"/>
  <c r="N181" i="12"/>
  <c r="M181" i="12"/>
  <c r="J181" i="12"/>
  <c r="O180" i="12"/>
  <c r="N180" i="12"/>
  <c r="Q180" i="12" s="1"/>
  <c r="M180" i="12"/>
  <c r="J180" i="12"/>
  <c r="P180" i="12" s="1"/>
  <c r="O179" i="12"/>
  <c r="N179" i="12"/>
  <c r="M179" i="12"/>
  <c r="J179" i="12"/>
  <c r="O178" i="12"/>
  <c r="N178" i="12"/>
  <c r="M178" i="12"/>
  <c r="J178" i="12"/>
  <c r="P178" i="12" s="1"/>
  <c r="O177" i="12"/>
  <c r="N177" i="12"/>
  <c r="M177" i="12"/>
  <c r="J177" i="12"/>
  <c r="P177" i="12" s="1"/>
  <c r="O176" i="12"/>
  <c r="N176" i="12"/>
  <c r="Q176" i="12" s="1"/>
  <c r="M176" i="12"/>
  <c r="J176" i="12"/>
  <c r="P176" i="12" s="1"/>
  <c r="O175" i="12"/>
  <c r="N175" i="12"/>
  <c r="M175" i="12"/>
  <c r="J175" i="12"/>
  <c r="P175" i="12" s="1"/>
  <c r="O174" i="12"/>
  <c r="N174" i="12"/>
  <c r="M174" i="12"/>
  <c r="J174" i="12"/>
  <c r="P174" i="12" s="1"/>
  <c r="O173" i="12"/>
  <c r="N173" i="12"/>
  <c r="M173" i="12"/>
  <c r="J173" i="12"/>
  <c r="P173" i="12" s="1"/>
  <c r="O172" i="12"/>
  <c r="N172" i="12"/>
  <c r="Q172" i="12" s="1"/>
  <c r="M172" i="12"/>
  <c r="J172" i="12"/>
  <c r="P172" i="12" s="1"/>
  <c r="O171" i="12"/>
  <c r="N171" i="12"/>
  <c r="Q171" i="12" s="1"/>
  <c r="M171" i="12"/>
  <c r="J171" i="12"/>
  <c r="P171" i="12" s="1"/>
  <c r="O170" i="12"/>
  <c r="N170" i="12"/>
  <c r="M170" i="12"/>
  <c r="J170" i="12"/>
  <c r="P170" i="12" s="1"/>
  <c r="O169" i="12"/>
  <c r="N169" i="12"/>
  <c r="M169" i="12"/>
  <c r="J169" i="12"/>
  <c r="P169" i="12" s="1"/>
  <c r="O168" i="12"/>
  <c r="N168" i="12"/>
  <c r="M168" i="12"/>
  <c r="J168" i="12"/>
  <c r="P168" i="12" s="1"/>
  <c r="O167" i="12"/>
  <c r="N167" i="12"/>
  <c r="M167" i="12"/>
  <c r="J167" i="12"/>
  <c r="P167" i="12" s="1"/>
  <c r="O166" i="12"/>
  <c r="N166" i="12"/>
  <c r="M166" i="12"/>
  <c r="J166" i="12"/>
  <c r="P166" i="12" s="1"/>
  <c r="O165" i="12"/>
  <c r="N165" i="12"/>
  <c r="M165" i="12"/>
  <c r="J165" i="12"/>
  <c r="P165" i="12" s="1"/>
  <c r="O164" i="12"/>
  <c r="N164" i="12"/>
  <c r="Q164" i="12" s="1"/>
  <c r="M164" i="12"/>
  <c r="J164" i="12"/>
  <c r="P164" i="12" s="1"/>
  <c r="O163" i="12"/>
  <c r="N163" i="12"/>
  <c r="Q163" i="12" s="1"/>
  <c r="M163" i="12"/>
  <c r="J163" i="12"/>
  <c r="P163" i="12" s="1"/>
  <c r="O162" i="12"/>
  <c r="N162" i="12"/>
  <c r="M162" i="12"/>
  <c r="J162" i="12"/>
  <c r="P162" i="12" s="1"/>
  <c r="O161" i="12"/>
  <c r="N161" i="12"/>
  <c r="M161" i="12"/>
  <c r="J161" i="12"/>
  <c r="P161" i="12" s="1"/>
  <c r="O160" i="12"/>
  <c r="N160" i="12"/>
  <c r="M160" i="12"/>
  <c r="J160" i="12"/>
  <c r="P160" i="12" s="1"/>
  <c r="O159" i="12"/>
  <c r="N159" i="12"/>
  <c r="M159" i="12"/>
  <c r="J159" i="12"/>
  <c r="P159" i="12" s="1"/>
  <c r="O158" i="12"/>
  <c r="N158" i="12"/>
  <c r="M158" i="12"/>
  <c r="J158" i="12"/>
  <c r="P158" i="12" s="1"/>
  <c r="O157" i="12"/>
  <c r="N157" i="12"/>
  <c r="M157" i="12"/>
  <c r="J157" i="12"/>
  <c r="P157" i="12" s="1"/>
  <c r="O156" i="12"/>
  <c r="N156" i="12"/>
  <c r="M156" i="12"/>
  <c r="J156" i="12"/>
  <c r="O155" i="12"/>
  <c r="N155" i="12"/>
  <c r="M155" i="12"/>
  <c r="J155" i="12"/>
  <c r="P155" i="12" s="1"/>
  <c r="O154" i="12"/>
  <c r="N154" i="12"/>
  <c r="M154" i="12"/>
  <c r="J154" i="12"/>
  <c r="P154" i="12" s="1"/>
  <c r="O153" i="12"/>
  <c r="N153" i="12"/>
  <c r="M153" i="12"/>
  <c r="J153" i="12"/>
  <c r="P153" i="12" s="1"/>
  <c r="O152" i="12"/>
  <c r="N152" i="12"/>
  <c r="Q152" i="12" s="1"/>
  <c r="M152" i="12"/>
  <c r="J152" i="12"/>
  <c r="P152" i="12" s="1"/>
  <c r="O151" i="12"/>
  <c r="N151" i="12"/>
  <c r="M151" i="12"/>
  <c r="J151" i="12"/>
  <c r="P151" i="12" s="1"/>
  <c r="O150" i="12"/>
  <c r="N150" i="12"/>
  <c r="M150" i="12"/>
  <c r="J150" i="12"/>
  <c r="P150" i="12" s="1"/>
  <c r="O149" i="12"/>
  <c r="N149" i="12"/>
  <c r="M149" i="12"/>
  <c r="J149" i="12"/>
  <c r="P149" i="12" s="1"/>
  <c r="O148" i="12"/>
  <c r="N148" i="12"/>
  <c r="M148" i="12"/>
  <c r="J148" i="12"/>
  <c r="O147" i="12"/>
  <c r="N147" i="12"/>
  <c r="M147" i="12"/>
  <c r="J147" i="12"/>
  <c r="P147" i="12" s="1"/>
  <c r="O146" i="12"/>
  <c r="N146" i="12"/>
  <c r="M146" i="12"/>
  <c r="J146" i="12"/>
  <c r="P146" i="12" s="1"/>
  <c r="O145" i="12"/>
  <c r="N145" i="12"/>
  <c r="M145" i="12"/>
  <c r="J145" i="12"/>
  <c r="P145" i="12" s="1"/>
  <c r="O144" i="12"/>
  <c r="N144" i="12"/>
  <c r="M144" i="12"/>
  <c r="J144" i="12"/>
  <c r="P144" i="12" s="1"/>
  <c r="O143" i="12"/>
  <c r="N143" i="12"/>
  <c r="Q143" i="12" s="1"/>
  <c r="M143" i="12"/>
  <c r="J143" i="12"/>
  <c r="P143" i="12" s="1"/>
  <c r="A143" i="12"/>
  <c r="A191" i="12" s="1"/>
  <c r="A239" i="12" s="1"/>
  <c r="A287" i="12" s="1"/>
  <c r="O142" i="12"/>
  <c r="N142" i="12"/>
  <c r="M142" i="12"/>
  <c r="J142" i="12"/>
  <c r="P142" i="12" s="1"/>
  <c r="O141" i="12"/>
  <c r="N141" i="12"/>
  <c r="M141" i="12"/>
  <c r="J141" i="12"/>
  <c r="P141" i="12" s="1"/>
  <c r="O140" i="12"/>
  <c r="N140" i="12"/>
  <c r="M140" i="12"/>
  <c r="J140" i="12"/>
  <c r="A140" i="12"/>
  <c r="A188" i="12" s="1"/>
  <c r="A236" i="12" s="1"/>
  <c r="A284" i="12" s="1"/>
  <c r="O139" i="12"/>
  <c r="N139" i="12"/>
  <c r="M139" i="12"/>
  <c r="J139" i="12"/>
  <c r="P139" i="12" s="1"/>
  <c r="O138" i="12"/>
  <c r="N138" i="12"/>
  <c r="M138" i="12"/>
  <c r="J138" i="12"/>
  <c r="P138" i="12" s="1"/>
  <c r="O137" i="12"/>
  <c r="N137" i="12"/>
  <c r="M137" i="12"/>
  <c r="J137" i="12"/>
  <c r="P137" i="12" s="1"/>
  <c r="O136" i="12"/>
  <c r="N136" i="12"/>
  <c r="Q136" i="12" s="1"/>
  <c r="M136" i="12"/>
  <c r="J136" i="12"/>
  <c r="P136" i="12" s="1"/>
  <c r="O135" i="12"/>
  <c r="N135" i="12"/>
  <c r="M135" i="12"/>
  <c r="J135" i="12"/>
  <c r="P135" i="12" s="1"/>
  <c r="O134" i="12"/>
  <c r="N134" i="12"/>
  <c r="M134" i="12"/>
  <c r="J134" i="12"/>
  <c r="O133" i="12"/>
  <c r="N133" i="12"/>
  <c r="M133" i="12"/>
  <c r="J133" i="12"/>
  <c r="P133" i="12" s="1"/>
  <c r="O132" i="12"/>
  <c r="N132" i="12"/>
  <c r="M132" i="12"/>
  <c r="J132" i="12"/>
  <c r="O131" i="12"/>
  <c r="N131" i="12"/>
  <c r="M131" i="12"/>
  <c r="J131" i="12"/>
  <c r="O130" i="12"/>
  <c r="N130" i="12"/>
  <c r="M130" i="12"/>
  <c r="J130" i="12"/>
  <c r="P130" i="12" s="1"/>
  <c r="O129" i="12"/>
  <c r="N129" i="12"/>
  <c r="M129" i="12"/>
  <c r="J129" i="12"/>
  <c r="O128" i="12"/>
  <c r="N128" i="12"/>
  <c r="M128" i="12"/>
  <c r="J128" i="12"/>
  <c r="A128" i="12"/>
  <c r="A176" i="12" s="1"/>
  <c r="A224" i="12" s="1"/>
  <c r="A272" i="12" s="1"/>
  <c r="O127" i="12"/>
  <c r="N127" i="12"/>
  <c r="M127" i="12"/>
  <c r="J127" i="12"/>
  <c r="P127" i="12" s="1"/>
  <c r="O126" i="12"/>
  <c r="N126" i="12"/>
  <c r="M126" i="12"/>
  <c r="J126" i="12"/>
  <c r="P126" i="12" s="1"/>
  <c r="O125" i="12"/>
  <c r="N125" i="12"/>
  <c r="M125" i="12"/>
  <c r="J125" i="12"/>
  <c r="P125" i="12" s="1"/>
  <c r="O124" i="12"/>
  <c r="N124" i="12"/>
  <c r="M124" i="12"/>
  <c r="J124" i="12"/>
  <c r="P124" i="12" s="1"/>
  <c r="O123" i="12"/>
  <c r="N123" i="12"/>
  <c r="M123" i="12"/>
  <c r="J123" i="12"/>
  <c r="P123" i="12" s="1"/>
  <c r="O122" i="12"/>
  <c r="N122" i="12"/>
  <c r="M122" i="12"/>
  <c r="J122" i="12"/>
  <c r="O121" i="12"/>
  <c r="N121" i="12"/>
  <c r="Q121" i="12" s="1"/>
  <c r="M121" i="12"/>
  <c r="J121" i="12"/>
  <c r="P121" i="12" s="1"/>
  <c r="O120" i="12"/>
  <c r="N120" i="12"/>
  <c r="M120" i="12"/>
  <c r="J120" i="12"/>
  <c r="O119" i="12"/>
  <c r="N119" i="12"/>
  <c r="M119" i="12"/>
  <c r="J119" i="12"/>
  <c r="P119" i="12" s="1"/>
  <c r="O118" i="12"/>
  <c r="N118" i="12"/>
  <c r="M118" i="12"/>
  <c r="J118" i="12"/>
  <c r="P118" i="12" s="1"/>
  <c r="O117" i="12"/>
  <c r="N117" i="12"/>
  <c r="Q117" i="12" s="1"/>
  <c r="M117" i="12"/>
  <c r="J117" i="12"/>
  <c r="P117" i="12" s="1"/>
  <c r="O116" i="12"/>
  <c r="N116" i="12"/>
  <c r="M116" i="12"/>
  <c r="J116" i="12"/>
  <c r="P116" i="12" s="1"/>
  <c r="O115" i="12"/>
  <c r="N115" i="12"/>
  <c r="M115" i="12"/>
  <c r="J115" i="12"/>
  <c r="P115" i="12" s="1"/>
  <c r="O114" i="12"/>
  <c r="N114" i="12"/>
  <c r="M114" i="12"/>
  <c r="J114" i="12"/>
  <c r="O113" i="12"/>
  <c r="N113" i="12"/>
  <c r="M113" i="12"/>
  <c r="J113" i="12"/>
  <c r="P113" i="12" s="1"/>
  <c r="O112" i="12"/>
  <c r="N112" i="12"/>
  <c r="M112" i="12"/>
  <c r="J112" i="12"/>
  <c r="O111" i="12"/>
  <c r="N111" i="12"/>
  <c r="M111" i="12"/>
  <c r="J111" i="12"/>
  <c r="P111" i="12" s="1"/>
  <c r="O110" i="12"/>
  <c r="N110" i="12"/>
  <c r="M110" i="12"/>
  <c r="J110" i="12"/>
  <c r="P110" i="12" s="1"/>
  <c r="O109" i="12"/>
  <c r="N109" i="12"/>
  <c r="M109" i="12"/>
  <c r="J109" i="12"/>
  <c r="P109" i="12" s="1"/>
  <c r="O108" i="12"/>
  <c r="N108" i="12"/>
  <c r="M108" i="12"/>
  <c r="J108" i="12"/>
  <c r="P108" i="12" s="1"/>
  <c r="O107" i="12"/>
  <c r="N107" i="12"/>
  <c r="M107" i="12"/>
  <c r="J107" i="12"/>
  <c r="P107" i="12" s="1"/>
  <c r="O106" i="12"/>
  <c r="N106" i="12"/>
  <c r="M106" i="12"/>
  <c r="J106" i="12"/>
  <c r="O105" i="12"/>
  <c r="N105" i="12"/>
  <c r="Q105" i="12" s="1"/>
  <c r="M105" i="12"/>
  <c r="J105" i="12"/>
  <c r="P105" i="12" s="1"/>
  <c r="O104" i="12"/>
  <c r="N104" i="12"/>
  <c r="M104" i="12"/>
  <c r="J104" i="12"/>
  <c r="O103" i="12"/>
  <c r="N103" i="12"/>
  <c r="M103" i="12"/>
  <c r="J103" i="12"/>
  <c r="P103" i="12" s="1"/>
  <c r="O102" i="12"/>
  <c r="N102" i="12"/>
  <c r="M102" i="12"/>
  <c r="J102" i="12"/>
  <c r="P102" i="12" s="1"/>
  <c r="O101" i="12"/>
  <c r="N101" i="12"/>
  <c r="Q101" i="12" s="1"/>
  <c r="M101" i="12"/>
  <c r="J101" i="12"/>
  <c r="P101" i="12" s="1"/>
  <c r="O100" i="12"/>
  <c r="N100" i="12"/>
  <c r="M100" i="12"/>
  <c r="J100" i="12"/>
  <c r="P100" i="12" s="1"/>
  <c r="O99" i="12"/>
  <c r="N99" i="12"/>
  <c r="M99" i="12"/>
  <c r="J99" i="12"/>
  <c r="P99" i="12" s="1"/>
  <c r="O98" i="12"/>
  <c r="N98" i="12"/>
  <c r="Q98" i="12" s="1"/>
  <c r="M98" i="12"/>
  <c r="J98" i="12"/>
  <c r="P98" i="12" s="1"/>
  <c r="O97" i="12"/>
  <c r="N97" i="12"/>
  <c r="M97" i="12"/>
  <c r="J97" i="12"/>
  <c r="P97" i="12" s="1"/>
  <c r="A97" i="12"/>
  <c r="A145" i="12" s="1"/>
  <c r="A193" i="12" s="1"/>
  <c r="A241" i="12" s="1"/>
  <c r="A289" i="12" s="1"/>
  <c r="O96" i="12"/>
  <c r="N96" i="12"/>
  <c r="M96" i="12"/>
  <c r="J96" i="12"/>
  <c r="P96" i="12" s="1"/>
  <c r="A96" i="12"/>
  <c r="A144" i="12" s="1"/>
  <c r="A192" i="12" s="1"/>
  <c r="A240" i="12" s="1"/>
  <c r="A288" i="12" s="1"/>
  <c r="O95" i="12"/>
  <c r="N95" i="12"/>
  <c r="M95" i="12"/>
  <c r="J95" i="12"/>
  <c r="P95" i="12" s="1"/>
  <c r="A95" i="12"/>
  <c r="O94" i="12"/>
  <c r="N94" i="12"/>
  <c r="M94" i="12"/>
  <c r="J94" i="12"/>
  <c r="P94" i="12" s="1"/>
  <c r="A94" i="12"/>
  <c r="A142" i="12" s="1"/>
  <c r="A190" i="12" s="1"/>
  <c r="A238" i="12" s="1"/>
  <c r="A286" i="12" s="1"/>
  <c r="O93" i="12"/>
  <c r="N93" i="12"/>
  <c r="M93" i="12"/>
  <c r="J93" i="12"/>
  <c r="P93" i="12" s="1"/>
  <c r="A93" i="12"/>
  <c r="A141" i="12" s="1"/>
  <c r="A189" i="12" s="1"/>
  <c r="A237" i="12" s="1"/>
  <c r="A285" i="12" s="1"/>
  <c r="O92" i="12"/>
  <c r="N92" i="12"/>
  <c r="M92" i="12"/>
  <c r="J92" i="12"/>
  <c r="P92" i="12" s="1"/>
  <c r="A92" i="12"/>
  <c r="O91" i="12"/>
  <c r="N91" i="12"/>
  <c r="M91" i="12"/>
  <c r="J91" i="12"/>
  <c r="P91" i="12" s="1"/>
  <c r="A91" i="12"/>
  <c r="A139" i="12" s="1"/>
  <c r="A187" i="12" s="1"/>
  <c r="A235" i="12" s="1"/>
  <c r="A283" i="12" s="1"/>
  <c r="O90" i="12"/>
  <c r="N90" i="12"/>
  <c r="Q90" i="12" s="1"/>
  <c r="M90" i="12"/>
  <c r="J90" i="12"/>
  <c r="P90" i="12" s="1"/>
  <c r="A90" i="12"/>
  <c r="A138" i="12" s="1"/>
  <c r="A186" i="12" s="1"/>
  <c r="A234" i="12" s="1"/>
  <c r="A282" i="12" s="1"/>
  <c r="O89" i="12"/>
  <c r="N89" i="12"/>
  <c r="M89" i="12"/>
  <c r="J89" i="12"/>
  <c r="P89" i="12" s="1"/>
  <c r="A89" i="12"/>
  <c r="A137" i="12" s="1"/>
  <c r="A185" i="12" s="1"/>
  <c r="A233" i="12" s="1"/>
  <c r="A281" i="12" s="1"/>
  <c r="O88" i="12"/>
  <c r="N88" i="12"/>
  <c r="M88" i="12"/>
  <c r="J88" i="12"/>
  <c r="P88" i="12" s="1"/>
  <c r="A88" i="12"/>
  <c r="A136" i="12" s="1"/>
  <c r="A184" i="12" s="1"/>
  <c r="A232" i="12" s="1"/>
  <c r="A280" i="12" s="1"/>
  <c r="O87" i="12"/>
  <c r="N87" i="12"/>
  <c r="M87" i="12"/>
  <c r="J87" i="12"/>
  <c r="P87" i="12" s="1"/>
  <c r="A87" i="12"/>
  <c r="A135" i="12" s="1"/>
  <c r="A183" i="12" s="1"/>
  <c r="A231" i="12" s="1"/>
  <c r="A279" i="12" s="1"/>
  <c r="O86" i="12"/>
  <c r="N86" i="12"/>
  <c r="M86" i="12"/>
  <c r="J86" i="12"/>
  <c r="P86" i="12" s="1"/>
  <c r="A86" i="12"/>
  <c r="A134" i="12" s="1"/>
  <c r="A182" i="12" s="1"/>
  <c r="A230" i="12" s="1"/>
  <c r="A278" i="12" s="1"/>
  <c r="O85" i="12"/>
  <c r="N85" i="12"/>
  <c r="M85" i="12"/>
  <c r="J85" i="12"/>
  <c r="P85" i="12" s="1"/>
  <c r="A85" i="12"/>
  <c r="A133" i="12" s="1"/>
  <c r="A181" i="12" s="1"/>
  <c r="A229" i="12" s="1"/>
  <c r="A277" i="12" s="1"/>
  <c r="O84" i="12"/>
  <c r="N84" i="12"/>
  <c r="M84" i="12"/>
  <c r="J84" i="12"/>
  <c r="P84" i="12" s="1"/>
  <c r="A84" i="12"/>
  <c r="A132" i="12" s="1"/>
  <c r="A180" i="12" s="1"/>
  <c r="A228" i="12" s="1"/>
  <c r="A276" i="12" s="1"/>
  <c r="O83" i="12"/>
  <c r="N83" i="12"/>
  <c r="M83" i="12"/>
  <c r="J83" i="12"/>
  <c r="P83" i="12" s="1"/>
  <c r="A83" i="12"/>
  <c r="A131" i="12" s="1"/>
  <c r="A179" i="12" s="1"/>
  <c r="A227" i="12" s="1"/>
  <c r="A275" i="12" s="1"/>
  <c r="O82" i="12"/>
  <c r="N82" i="12"/>
  <c r="Q82" i="12" s="1"/>
  <c r="M82" i="12"/>
  <c r="J82" i="12"/>
  <c r="P82" i="12" s="1"/>
  <c r="A82" i="12"/>
  <c r="A130" i="12" s="1"/>
  <c r="A178" i="12" s="1"/>
  <c r="A226" i="12" s="1"/>
  <c r="A274" i="12" s="1"/>
  <c r="O81" i="12"/>
  <c r="N81" i="12"/>
  <c r="M81" i="12"/>
  <c r="J81" i="12"/>
  <c r="P81" i="12" s="1"/>
  <c r="A81" i="12"/>
  <c r="A129" i="12" s="1"/>
  <c r="A177" i="12" s="1"/>
  <c r="A225" i="12" s="1"/>
  <c r="A273" i="12" s="1"/>
  <c r="O80" i="12"/>
  <c r="N80" i="12"/>
  <c r="M80" i="12"/>
  <c r="J80" i="12"/>
  <c r="P80" i="12" s="1"/>
  <c r="A80" i="12"/>
  <c r="O79" i="12"/>
  <c r="N79" i="12"/>
  <c r="M79" i="12"/>
  <c r="J79" i="12"/>
  <c r="P79" i="12" s="1"/>
  <c r="A79" i="12"/>
  <c r="A127" i="12" s="1"/>
  <c r="A175" i="12" s="1"/>
  <c r="A223" i="12" s="1"/>
  <c r="A271" i="12" s="1"/>
  <c r="O78" i="12"/>
  <c r="N78" i="12"/>
  <c r="Q78" i="12" s="1"/>
  <c r="M78" i="12"/>
  <c r="J78" i="12"/>
  <c r="P78" i="12" s="1"/>
  <c r="A78" i="12"/>
  <c r="A126" i="12" s="1"/>
  <c r="A174" i="12" s="1"/>
  <c r="A222" i="12" s="1"/>
  <c r="A270" i="12" s="1"/>
  <c r="O77" i="12"/>
  <c r="N77" i="12"/>
  <c r="M77" i="12"/>
  <c r="J77" i="12"/>
  <c r="P77" i="12" s="1"/>
  <c r="A77" i="12"/>
  <c r="A125" i="12" s="1"/>
  <c r="A173" i="12" s="1"/>
  <c r="A221" i="12" s="1"/>
  <c r="A269" i="12" s="1"/>
  <c r="O76" i="12"/>
  <c r="N76" i="12"/>
  <c r="M76" i="12"/>
  <c r="J76" i="12"/>
  <c r="P76" i="12" s="1"/>
  <c r="A76" i="12"/>
  <c r="A124" i="12" s="1"/>
  <c r="A172" i="12" s="1"/>
  <c r="A220" i="12" s="1"/>
  <c r="A268" i="12" s="1"/>
  <c r="O75" i="12"/>
  <c r="N75" i="12"/>
  <c r="Q75" i="12" s="1"/>
  <c r="M75" i="12"/>
  <c r="J75" i="12"/>
  <c r="P75" i="12" s="1"/>
  <c r="A75" i="12"/>
  <c r="A123" i="12" s="1"/>
  <c r="A171" i="12" s="1"/>
  <c r="A219" i="12" s="1"/>
  <c r="A267" i="12" s="1"/>
  <c r="O74" i="12"/>
  <c r="N74" i="12"/>
  <c r="M74" i="12"/>
  <c r="J74" i="12"/>
  <c r="P74" i="12" s="1"/>
  <c r="A74" i="12"/>
  <c r="A122" i="12" s="1"/>
  <c r="A170" i="12" s="1"/>
  <c r="A218" i="12" s="1"/>
  <c r="A266" i="12" s="1"/>
  <c r="O73" i="12"/>
  <c r="N73" i="12"/>
  <c r="Q73" i="12" s="1"/>
  <c r="M73" i="12"/>
  <c r="J73" i="12"/>
  <c r="P73" i="12" s="1"/>
  <c r="A73" i="12"/>
  <c r="A121" i="12" s="1"/>
  <c r="A169" i="12" s="1"/>
  <c r="A217" i="12" s="1"/>
  <c r="A265" i="12" s="1"/>
  <c r="A313" i="12" s="1"/>
  <c r="O72" i="12"/>
  <c r="N72" i="12"/>
  <c r="M72" i="12"/>
  <c r="J72" i="12"/>
  <c r="P72" i="12" s="1"/>
  <c r="A72" i="12"/>
  <c r="A120" i="12" s="1"/>
  <c r="A168" i="12" s="1"/>
  <c r="A216" i="12" s="1"/>
  <c r="A264" i="12" s="1"/>
  <c r="A312" i="12" s="1"/>
  <c r="O71" i="12"/>
  <c r="N71" i="12"/>
  <c r="Q71" i="12" s="1"/>
  <c r="M71" i="12"/>
  <c r="J71" i="12"/>
  <c r="P71" i="12" s="1"/>
  <c r="A71" i="12"/>
  <c r="A119" i="12" s="1"/>
  <c r="A167" i="12" s="1"/>
  <c r="A215" i="12" s="1"/>
  <c r="A263" i="12" s="1"/>
  <c r="A311" i="12" s="1"/>
  <c r="O70" i="12"/>
  <c r="N70" i="12"/>
  <c r="M70" i="12"/>
  <c r="J70" i="12"/>
  <c r="P70" i="12" s="1"/>
  <c r="A70" i="12"/>
  <c r="A118" i="12" s="1"/>
  <c r="A166" i="12" s="1"/>
  <c r="A214" i="12" s="1"/>
  <c r="A262" i="12" s="1"/>
  <c r="A310" i="12" s="1"/>
  <c r="O69" i="12"/>
  <c r="N69" i="12"/>
  <c r="M69" i="12"/>
  <c r="J69" i="12"/>
  <c r="P69" i="12" s="1"/>
  <c r="A69" i="12"/>
  <c r="A117" i="12" s="1"/>
  <c r="A165" i="12" s="1"/>
  <c r="A213" i="12" s="1"/>
  <c r="A261" i="12" s="1"/>
  <c r="A309" i="12" s="1"/>
  <c r="O68" i="12"/>
  <c r="N68" i="12"/>
  <c r="M68" i="12"/>
  <c r="J68" i="12"/>
  <c r="P68" i="12" s="1"/>
  <c r="A68" i="12"/>
  <c r="A116" i="12" s="1"/>
  <c r="A164" i="12" s="1"/>
  <c r="A212" i="12" s="1"/>
  <c r="A260" i="12" s="1"/>
  <c r="A308" i="12" s="1"/>
  <c r="O67" i="12"/>
  <c r="N67" i="12"/>
  <c r="M67" i="12"/>
  <c r="J67" i="12"/>
  <c r="P67" i="12" s="1"/>
  <c r="A67" i="12"/>
  <c r="A115" i="12" s="1"/>
  <c r="A163" i="12" s="1"/>
  <c r="A211" i="12" s="1"/>
  <c r="A259" i="12" s="1"/>
  <c r="A307" i="12" s="1"/>
  <c r="O66" i="12"/>
  <c r="N66" i="12"/>
  <c r="M66" i="12"/>
  <c r="J66" i="12"/>
  <c r="P66" i="12" s="1"/>
  <c r="A66" i="12"/>
  <c r="A114" i="12" s="1"/>
  <c r="A162" i="12" s="1"/>
  <c r="A210" i="12" s="1"/>
  <c r="A258" i="12" s="1"/>
  <c r="A306" i="12" s="1"/>
  <c r="O65" i="12"/>
  <c r="N65" i="12"/>
  <c r="M65" i="12"/>
  <c r="J65" i="12"/>
  <c r="P65" i="12" s="1"/>
  <c r="A65" i="12"/>
  <c r="A113" i="12" s="1"/>
  <c r="A161" i="12" s="1"/>
  <c r="A209" i="12" s="1"/>
  <c r="A257" i="12" s="1"/>
  <c r="A305" i="12" s="1"/>
  <c r="O64" i="12"/>
  <c r="N64" i="12"/>
  <c r="M64" i="12"/>
  <c r="J64" i="12"/>
  <c r="A64" i="12"/>
  <c r="A112" i="12" s="1"/>
  <c r="A160" i="12" s="1"/>
  <c r="A208" i="12" s="1"/>
  <c r="A256" i="12" s="1"/>
  <c r="A304" i="12" s="1"/>
  <c r="O63" i="12"/>
  <c r="N63" i="12"/>
  <c r="M63" i="12"/>
  <c r="J63" i="12"/>
  <c r="P63" i="12" s="1"/>
  <c r="A63" i="12"/>
  <c r="A111" i="12" s="1"/>
  <c r="A159" i="12" s="1"/>
  <c r="A207" i="12" s="1"/>
  <c r="A255" i="12" s="1"/>
  <c r="A303" i="12" s="1"/>
  <c r="O62" i="12"/>
  <c r="N62" i="12"/>
  <c r="M62" i="12"/>
  <c r="J62" i="12"/>
  <c r="A62" i="12"/>
  <c r="A110" i="12" s="1"/>
  <c r="A158" i="12" s="1"/>
  <c r="A206" i="12" s="1"/>
  <c r="A254" i="12" s="1"/>
  <c r="A302" i="12" s="1"/>
  <c r="O61" i="12"/>
  <c r="N61" i="12"/>
  <c r="M61" i="12"/>
  <c r="J61" i="12"/>
  <c r="P61" i="12" s="1"/>
  <c r="A61" i="12"/>
  <c r="A109" i="12" s="1"/>
  <c r="A157" i="12" s="1"/>
  <c r="A205" i="12" s="1"/>
  <c r="A253" i="12" s="1"/>
  <c r="A301" i="12" s="1"/>
  <c r="O60" i="12"/>
  <c r="N60" i="12"/>
  <c r="M60" i="12"/>
  <c r="J60" i="12"/>
  <c r="A60" i="12"/>
  <c r="A108" i="12" s="1"/>
  <c r="A156" i="12" s="1"/>
  <c r="A204" i="12" s="1"/>
  <c r="A252" i="12" s="1"/>
  <c r="A300" i="12" s="1"/>
  <c r="O59" i="12"/>
  <c r="N59" i="12"/>
  <c r="M59" i="12"/>
  <c r="J59" i="12"/>
  <c r="P59" i="12" s="1"/>
  <c r="E59" i="12"/>
  <c r="A59" i="12"/>
  <c r="A107" i="12" s="1"/>
  <c r="A155" i="12" s="1"/>
  <c r="A203" i="12" s="1"/>
  <c r="A251" i="12" s="1"/>
  <c r="A299" i="12" s="1"/>
  <c r="O58" i="12"/>
  <c r="N58" i="12"/>
  <c r="M58" i="12"/>
  <c r="J58" i="12"/>
  <c r="A58" i="12"/>
  <c r="A106" i="12" s="1"/>
  <c r="A154" i="12" s="1"/>
  <c r="A202" i="12" s="1"/>
  <c r="A250" i="12" s="1"/>
  <c r="A298" i="12" s="1"/>
  <c r="O57" i="12"/>
  <c r="N57" i="12"/>
  <c r="M57" i="12"/>
  <c r="J57" i="12"/>
  <c r="P57" i="12" s="1"/>
  <c r="E57" i="12"/>
  <c r="A57" i="12"/>
  <c r="A105" i="12" s="1"/>
  <c r="A153" i="12" s="1"/>
  <c r="A201" i="12" s="1"/>
  <c r="A249" i="12" s="1"/>
  <c r="A297" i="12" s="1"/>
  <c r="N56" i="12"/>
  <c r="M56" i="12"/>
  <c r="J56" i="12"/>
  <c r="A56" i="12"/>
  <c r="A104" i="12" s="1"/>
  <c r="A152" i="12" s="1"/>
  <c r="A200" i="12" s="1"/>
  <c r="A248" i="12" s="1"/>
  <c r="A296" i="12" s="1"/>
  <c r="N55" i="12"/>
  <c r="M55" i="12"/>
  <c r="J55" i="12"/>
  <c r="A55" i="12"/>
  <c r="A103" i="12" s="1"/>
  <c r="A151" i="12" s="1"/>
  <c r="A199" i="12" s="1"/>
  <c r="A247" i="12" s="1"/>
  <c r="A295" i="12" s="1"/>
  <c r="N54" i="12"/>
  <c r="M54" i="12"/>
  <c r="J54" i="12"/>
  <c r="A54" i="12"/>
  <c r="A102" i="12" s="1"/>
  <c r="A150" i="12" s="1"/>
  <c r="A198" i="12" s="1"/>
  <c r="A246" i="12" s="1"/>
  <c r="A294" i="12" s="1"/>
  <c r="N53" i="12"/>
  <c r="M53" i="12"/>
  <c r="J53" i="12"/>
  <c r="A53" i="12"/>
  <c r="A101" i="12" s="1"/>
  <c r="A149" i="12" s="1"/>
  <c r="A197" i="12" s="1"/>
  <c r="A245" i="12" s="1"/>
  <c r="A293" i="12" s="1"/>
  <c r="N52" i="12"/>
  <c r="M52" i="12"/>
  <c r="J52" i="12"/>
  <c r="A52" i="12"/>
  <c r="A100" i="12" s="1"/>
  <c r="A148" i="12" s="1"/>
  <c r="A196" i="12" s="1"/>
  <c r="A244" i="12" s="1"/>
  <c r="A292" i="12" s="1"/>
  <c r="N51" i="12"/>
  <c r="M51" i="12"/>
  <c r="J51" i="12"/>
  <c r="A51" i="12"/>
  <c r="A99" i="12" s="1"/>
  <c r="A147" i="12" s="1"/>
  <c r="A195" i="12" s="1"/>
  <c r="A243" i="12" s="1"/>
  <c r="A291" i="12" s="1"/>
  <c r="N50" i="12"/>
  <c r="M50" i="12"/>
  <c r="J50" i="12"/>
  <c r="A50" i="12"/>
  <c r="A98" i="12" s="1"/>
  <c r="A146" i="12" s="1"/>
  <c r="A194" i="12" s="1"/>
  <c r="A242" i="12" s="1"/>
  <c r="A290" i="12" s="1"/>
  <c r="N49" i="12"/>
  <c r="M49" i="12"/>
  <c r="J49" i="12"/>
  <c r="N48" i="12"/>
  <c r="M48" i="12"/>
  <c r="J48" i="12"/>
  <c r="P48" i="12" s="1"/>
  <c r="P47" i="12"/>
  <c r="N47" i="12"/>
  <c r="M47" i="12"/>
  <c r="J47" i="12"/>
  <c r="E47" i="12"/>
  <c r="N46" i="12"/>
  <c r="M46" i="12"/>
  <c r="J46" i="12"/>
  <c r="P46" i="12" s="1"/>
  <c r="P45" i="12"/>
  <c r="N45" i="12"/>
  <c r="M45" i="12"/>
  <c r="J45" i="12"/>
  <c r="E45" i="12"/>
  <c r="N44" i="12"/>
  <c r="M44" i="12"/>
  <c r="J44" i="12"/>
  <c r="P44" i="12" s="1"/>
  <c r="P43" i="12"/>
  <c r="N43" i="12"/>
  <c r="M43" i="12"/>
  <c r="J43" i="12"/>
  <c r="N42" i="12"/>
  <c r="M42" i="12"/>
  <c r="J42" i="12"/>
  <c r="P42" i="12" s="1"/>
  <c r="P41" i="12"/>
  <c r="N41" i="12"/>
  <c r="M41" i="12"/>
  <c r="J41" i="12"/>
  <c r="N40" i="12"/>
  <c r="M40" i="12"/>
  <c r="J40" i="12"/>
  <c r="P40" i="12" s="1"/>
  <c r="P39" i="12"/>
  <c r="N39" i="12"/>
  <c r="M39" i="12"/>
  <c r="J39" i="12"/>
  <c r="E39" i="12"/>
  <c r="N38" i="12"/>
  <c r="M38" i="12"/>
  <c r="J38" i="12"/>
  <c r="P38" i="12" s="1"/>
  <c r="P37" i="12"/>
  <c r="N37" i="12"/>
  <c r="M37" i="12"/>
  <c r="J37" i="12"/>
  <c r="E37" i="12"/>
  <c r="N36" i="12"/>
  <c r="M36" i="12"/>
  <c r="J36" i="12"/>
  <c r="P36" i="12" s="1"/>
  <c r="P35" i="12"/>
  <c r="N35" i="12"/>
  <c r="M35" i="12"/>
  <c r="J35" i="12"/>
  <c r="E35" i="12"/>
  <c r="N34" i="12"/>
  <c r="M34" i="12"/>
  <c r="J34" i="12"/>
  <c r="P34" i="12" s="1"/>
  <c r="P33" i="12"/>
  <c r="N33" i="12"/>
  <c r="M33" i="12"/>
  <c r="J33" i="12"/>
  <c r="E33" i="12"/>
  <c r="N32" i="12"/>
  <c r="M32" i="12"/>
  <c r="J32" i="12"/>
  <c r="P32" i="12" s="1"/>
  <c r="P31" i="12"/>
  <c r="N31" i="12"/>
  <c r="M31" i="12"/>
  <c r="J31" i="12"/>
  <c r="N30" i="12"/>
  <c r="M30" i="12"/>
  <c r="J30" i="12"/>
  <c r="P30" i="12" s="1"/>
  <c r="O29" i="12"/>
  <c r="O30" i="12" s="1"/>
  <c r="O31" i="12" s="1"/>
  <c r="O32" i="12" s="1"/>
  <c r="O33" i="12" s="1"/>
  <c r="O34" i="12" s="1"/>
  <c r="O35" i="12" s="1"/>
  <c r="O36" i="12" s="1"/>
  <c r="O37" i="12" s="1"/>
  <c r="O38" i="12" s="1"/>
  <c r="O39" i="12" s="1"/>
  <c r="O40" i="12" s="1"/>
  <c r="O41" i="12" s="1"/>
  <c r="O42" i="12" s="1"/>
  <c r="O43" i="12" s="1"/>
  <c r="O44" i="12" s="1"/>
  <c r="O45" i="12" s="1"/>
  <c r="O46" i="12" s="1"/>
  <c r="O47" i="12" s="1"/>
  <c r="O48" i="12" s="1"/>
  <c r="O49" i="12" s="1"/>
  <c r="P49" i="12" s="1"/>
  <c r="N29" i="12"/>
  <c r="M29" i="12"/>
  <c r="J29" i="12"/>
  <c r="P29" i="12" s="1"/>
  <c r="N28" i="12"/>
  <c r="M28" i="12"/>
  <c r="P28" i="12" s="1"/>
  <c r="J28" i="12"/>
  <c r="N27" i="12"/>
  <c r="M27" i="12"/>
  <c r="J27" i="12"/>
  <c r="P27" i="12" s="1"/>
  <c r="Q27" i="12" s="1"/>
  <c r="E27" i="12"/>
  <c r="N26" i="12"/>
  <c r="M26" i="12"/>
  <c r="P26" i="12" s="1"/>
  <c r="J26" i="12"/>
  <c r="N25" i="12"/>
  <c r="M25" i="12"/>
  <c r="J25" i="12"/>
  <c r="P25" i="12" s="1"/>
  <c r="Q25" i="12" s="1"/>
  <c r="G25" i="12"/>
  <c r="G37" i="12" s="1"/>
  <c r="G49" i="12" s="1"/>
  <c r="G61" i="12" s="1"/>
  <c r="G73" i="12" s="1"/>
  <c r="E25" i="12"/>
  <c r="P24" i="12"/>
  <c r="Q24" i="12" s="1"/>
  <c r="N24" i="12"/>
  <c r="M24" i="12"/>
  <c r="J24" i="12"/>
  <c r="G24" i="12"/>
  <c r="N23" i="12"/>
  <c r="M23" i="12"/>
  <c r="J23" i="12"/>
  <c r="P23" i="12" s="1"/>
  <c r="Q23" i="12" s="1"/>
  <c r="G23" i="12"/>
  <c r="G35" i="12" s="1"/>
  <c r="G47" i="12" s="1"/>
  <c r="G59" i="12" s="1"/>
  <c r="G71" i="12" s="1"/>
  <c r="G83" i="12" s="1"/>
  <c r="E23" i="12"/>
  <c r="P22" i="12"/>
  <c r="N22" i="12"/>
  <c r="M22" i="12"/>
  <c r="J22" i="12"/>
  <c r="G22" i="12"/>
  <c r="N21" i="12"/>
  <c r="Q21" i="12" s="1"/>
  <c r="M21" i="12"/>
  <c r="J21" i="12"/>
  <c r="P21" i="12" s="1"/>
  <c r="G21" i="12"/>
  <c r="G33" i="12" s="1"/>
  <c r="G45" i="12" s="1"/>
  <c r="G57" i="12" s="1"/>
  <c r="G69" i="12" s="1"/>
  <c r="E21" i="12"/>
  <c r="N20" i="12"/>
  <c r="M20" i="12"/>
  <c r="P20" i="12" s="1"/>
  <c r="J20" i="12"/>
  <c r="G20" i="12"/>
  <c r="Q19" i="12"/>
  <c r="N19" i="12"/>
  <c r="M19" i="12"/>
  <c r="J19" i="12"/>
  <c r="P19" i="12" s="1"/>
  <c r="G19" i="12"/>
  <c r="G31" i="12" s="1"/>
  <c r="G43" i="12" s="1"/>
  <c r="G55" i="12" s="1"/>
  <c r="G67" i="12" s="1"/>
  <c r="G79" i="12" s="1"/>
  <c r="E19" i="12"/>
  <c r="N18" i="12"/>
  <c r="M18" i="12"/>
  <c r="P18" i="12" s="1"/>
  <c r="J18" i="12"/>
  <c r="G18" i="12"/>
  <c r="N17" i="12"/>
  <c r="M17" i="12"/>
  <c r="J17" i="12"/>
  <c r="P17" i="12" s="1"/>
  <c r="Q17" i="12" s="1"/>
  <c r="G17" i="12"/>
  <c r="G29" i="12" s="1"/>
  <c r="G41" i="12" s="1"/>
  <c r="G53" i="12" s="1"/>
  <c r="G65" i="12" s="1"/>
  <c r="G77" i="12" s="1"/>
  <c r="E17" i="12"/>
  <c r="P16" i="12"/>
  <c r="Q16" i="12" s="1"/>
  <c r="N16" i="12"/>
  <c r="M16" i="12"/>
  <c r="J16" i="12"/>
  <c r="G16" i="12"/>
  <c r="N15" i="12"/>
  <c r="M15" i="12"/>
  <c r="J15" i="12"/>
  <c r="P15" i="12" s="1"/>
  <c r="Q15" i="12" s="1"/>
  <c r="G15" i="12"/>
  <c r="G27" i="12" s="1"/>
  <c r="G39" i="12" s="1"/>
  <c r="G51" i="12" s="1"/>
  <c r="G63" i="12" s="1"/>
  <c r="G75" i="12" s="1"/>
  <c r="G87" i="12" s="1"/>
  <c r="E15" i="12"/>
  <c r="P14" i="12"/>
  <c r="N14" i="12"/>
  <c r="M14" i="12"/>
  <c r="J14" i="12"/>
  <c r="G14" i="12"/>
  <c r="E14" i="12" s="1"/>
  <c r="N13" i="12"/>
  <c r="Q13" i="12" s="1"/>
  <c r="M13" i="12"/>
  <c r="J13" i="12"/>
  <c r="P13" i="12" s="1"/>
  <c r="E13" i="12"/>
  <c r="N12" i="12"/>
  <c r="M12" i="12"/>
  <c r="J12" i="12"/>
  <c r="P12" i="12" s="1"/>
  <c r="E12" i="12"/>
  <c r="N11" i="12"/>
  <c r="Q11" i="12" s="1"/>
  <c r="M11" i="12"/>
  <c r="J11" i="12"/>
  <c r="P11" i="12" s="1"/>
  <c r="E11" i="12"/>
  <c r="N10" i="12"/>
  <c r="M10" i="12"/>
  <c r="J10" i="12"/>
  <c r="P10" i="12" s="1"/>
  <c r="E10" i="12"/>
  <c r="N9" i="12"/>
  <c r="Q9" i="12" s="1"/>
  <c r="M9" i="12"/>
  <c r="J9" i="12"/>
  <c r="P9" i="12" s="1"/>
  <c r="E9" i="12"/>
  <c r="N8" i="12"/>
  <c r="M8" i="12"/>
  <c r="J8" i="12"/>
  <c r="P8" i="12" s="1"/>
  <c r="E8" i="12"/>
  <c r="N7" i="12"/>
  <c r="Q7" i="12" s="1"/>
  <c r="M7" i="12"/>
  <c r="J7" i="12"/>
  <c r="P7" i="12" s="1"/>
  <c r="E7" i="12"/>
  <c r="N6" i="12"/>
  <c r="M6" i="12"/>
  <c r="J6" i="12"/>
  <c r="P6" i="12" s="1"/>
  <c r="E6" i="12"/>
  <c r="N5" i="12"/>
  <c r="Q5" i="12" s="1"/>
  <c r="M5" i="12"/>
  <c r="J5" i="12"/>
  <c r="P5" i="12" s="1"/>
  <c r="E5" i="12"/>
  <c r="N4" i="12"/>
  <c r="M4" i="12"/>
  <c r="J4" i="12"/>
  <c r="P4" i="12" s="1"/>
  <c r="E4" i="12"/>
  <c r="N3" i="12"/>
  <c r="Q3" i="12" s="1"/>
  <c r="M3" i="12"/>
  <c r="J3" i="12"/>
  <c r="P3" i="12" s="1"/>
  <c r="E3" i="12"/>
  <c r="N2" i="12"/>
  <c r="M2" i="12"/>
  <c r="J2" i="12"/>
  <c r="P2" i="12" s="1"/>
  <c r="E2" i="12"/>
  <c r="BD82" i="11"/>
  <c r="BD83" i="11" s="1"/>
  <c r="BD84" i="11" s="1"/>
  <c r="BD85" i="11" s="1"/>
  <c r="BD86" i="11" s="1"/>
  <c r="BD87" i="11" s="1"/>
  <c r="BD88" i="11" s="1"/>
  <c r="BD89" i="11" s="1"/>
  <c r="BD90" i="11" s="1"/>
  <c r="BD91" i="11" s="1"/>
  <c r="BD92" i="11" s="1"/>
  <c r="BD93" i="11" s="1"/>
  <c r="BD94" i="11" s="1"/>
  <c r="BD95" i="11" s="1"/>
  <c r="BD96" i="11" s="1"/>
  <c r="BD97" i="11" s="1"/>
  <c r="BD98" i="11" s="1"/>
  <c r="BD99" i="11" s="1"/>
  <c r="BD100" i="11" s="1"/>
  <c r="BD101" i="11" s="1"/>
  <c r="BD102" i="11" s="1"/>
  <c r="BD103" i="11" s="1"/>
  <c r="BD104" i="11" s="1"/>
  <c r="BD105" i="11" s="1"/>
  <c r="AB82" i="11"/>
  <c r="AB83" i="11" s="1"/>
  <c r="AB84" i="11" s="1"/>
  <c r="AB85" i="11" s="1"/>
  <c r="AB86" i="11" s="1"/>
  <c r="AB87" i="11" s="1"/>
  <c r="AB88" i="11" s="1"/>
  <c r="AB89" i="11" s="1"/>
  <c r="AB90" i="11" s="1"/>
  <c r="AB91" i="11" s="1"/>
  <c r="AB92" i="11" s="1"/>
  <c r="AB93" i="11" s="1"/>
  <c r="AB94" i="11" s="1"/>
  <c r="AB95" i="11" s="1"/>
  <c r="AB96" i="11" s="1"/>
  <c r="AB97" i="11" s="1"/>
  <c r="AB98" i="11" s="1"/>
  <c r="AB99" i="11" s="1"/>
  <c r="AB100" i="11" s="1"/>
  <c r="AB101" i="11" s="1"/>
  <c r="AB102" i="11" s="1"/>
  <c r="AB103" i="11" s="1"/>
  <c r="AB104" i="11" s="1"/>
  <c r="AB105" i="11" s="1"/>
  <c r="X82" i="11"/>
  <c r="X83" i="11" s="1"/>
  <c r="X84" i="11" s="1"/>
  <c r="X85" i="11" s="1"/>
  <c r="X86" i="11" s="1"/>
  <c r="X87" i="11" s="1"/>
  <c r="X88" i="11" s="1"/>
  <c r="X89" i="11" s="1"/>
  <c r="X90" i="11" s="1"/>
  <c r="X91" i="11" s="1"/>
  <c r="X92" i="11" s="1"/>
  <c r="X93" i="11" s="1"/>
  <c r="X94" i="11" s="1"/>
  <c r="X95" i="11" s="1"/>
  <c r="X96" i="11" s="1"/>
  <c r="X97" i="11" s="1"/>
  <c r="X98" i="11" s="1"/>
  <c r="X99" i="11" s="1"/>
  <c r="X100" i="11" s="1"/>
  <c r="X101" i="11" s="1"/>
  <c r="X102" i="11" s="1"/>
  <c r="X103" i="11" s="1"/>
  <c r="X104" i="11" s="1"/>
  <c r="X105" i="11" s="1"/>
  <c r="T82" i="11"/>
  <c r="T83" i="11" s="1"/>
  <c r="T84" i="11" s="1"/>
  <c r="T85" i="11" s="1"/>
  <c r="T86" i="11" s="1"/>
  <c r="T87" i="11" s="1"/>
  <c r="T88" i="11" s="1"/>
  <c r="T89" i="11" s="1"/>
  <c r="T90" i="11" s="1"/>
  <c r="T91" i="11" s="1"/>
  <c r="T92" i="11" s="1"/>
  <c r="T93" i="11" s="1"/>
  <c r="T94" i="11" s="1"/>
  <c r="T95" i="11" s="1"/>
  <c r="T96" i="11" s="1"/>
  <c r="T97" i="11" s="1"/>
  <c r="T98" i="11" s="1"/>
  <c r="T99" i="11" s="1"/>
  <c r="T100" i="11" s="1"/>
  <c r="T101" i="11" s="1"/>
  <c r="T102" i="11" s="1"/>
  <c r="T103" i="11" s="1"/>
  <c r="T104" i="11" s="1"/>
  <c r="T105" i="11" s="1"/>
  <c r="P82" i="11"/>
  <c r="P83" i="11" s="1"/>
  <c r="P84" i="11" s="1"/>
  <c r="P85" i="11" s="1"/>
  <c r="P86" i="11" s="1"/>
  <c r="P87" i="11" s="1"/>
  <c r="P88" i="11" s="1"/>
  <c r="P89" i="11" s="1"/>
  <c r="P90" i="11" s="1"/>
  <c r="P91" i="11" s="1"/>
  <c r="P92" i="11" s="1"/>
  <c r="P93" i="11" s="1"/>
  <c r="P94" i="11" s="1"/>
  <c r="P95" i="11" s="1"/>
  <c r="P96" i="11" s="1"/>
  <c r="P97" i="11" s="1"/>
  <c r="P98" i="11" s="1"/>
  <c r="P99" i="11" s="1"/>
  <c r="P100" i="11" s="1"/>
  <c r="P101" i="11" s="1"/>
  <c r="P102" i="11" s="1"/>
  <c r="P103" i="11" s="1"/>
  <c r="P104" i="11" s="1"/>
  <c r="P105" i="11" s="1"/>
  <c r="L82" i="11"/>
  <c r="L83" i="11" s="1"/>
  <c r="L84" i="11" s="1"/>
  <c r="L85" i="11" s="1"/>
  <c r="L86" i="11" s="1"/>
  <c r="L87" i="11" s="1"/>
  <c r="L88" i="11" s="1"/>
  <c r="L89" i="11" s="1"/>
  <c r="L90" i="11" s="1"/>
  <c r="L91" i="11" s="1"/>
  <c r="L92" i="11" s="1"/>
  <c r="L93" i="11" s="1"/>
  <c r="L94" i="11" s="1"/>
  <c r="L95" i="11" s="1"/>
  <c r="L96" i="11" s="1"/>
  <c r="L97" i="11" s="1"/>
  <c r="L98" i="11" s="1"/>
  <c r="L99" i="11" s="1"/>
  <c r="L100" i="11" s="1"/>
  <c r="L101" i="11" s="1"/>
  <c r="L102" i="11" s="1"/>
  <c r="L103" i="11" s="1"/>
  <c r="L104" i="11" s="1"/>
  <c r="L105" i="11" s="1"/>
  <c r="H82" i="11"/>
  <c r="H83" i="11" s="1"/>
  <c r="H84" i="11" s="1"/>
  <c r="H85" i="11" s="1"/>
  <c r="H86" i="11" s="1"/>
  <c r="H87" i="11" s="1"/>
  <c r="H88" i="11" s="1"/>
  <c r="H89" i="11" s="1"/>
  <c r="H90" i="11" s="1"/>
  <c r="H91" i="11" s="1"/>
  <c r="H92" i="11" s="1"/>
  <c r="H93" i="11" s="1"/>
  <c r="H94" i="11" s="1"/>
  <c r="H95" i="11" s="1"/>
  <c r="H96" i="11" s="1"/>
  <c r="H97" i="11" s="1"/>
  <c r="H98" i="11" s="1"/>
  <c r="H99" i="11" s="1"/>
  <c r="H100" i="11" s="1"/>
  <c r="H101" i="11" s="1"/>
  <c r="H102" i="11" s="1"/>
  <c r="H103" i="11" s="1"/>
  <c r="H104" i="11" s="1"/>
  <c r="H105" i="11" s="1"/>
  <c r="BD81" i="11"/>
  <c r="BC81" i="11"/>
  <c r="BC82" i="11" s="1"/>
  <c r="BC83" i="11" s="1"/>
  <c r="BC84" i="11" s="1"/>
  <c r="BC85" i="11" s="1"/>
  <c r="BC86" i="11" s="1"/>
  <c r="BC87" i="11" s="1"/>
  <c r="BC88" i="11" s="1"/>
  <c r="BC89" i="11" s="1"/>
  <c r="BC90" i="11" s="1"/>
  <c r="BC91" i="11" s="1"/>
  <c r="BC92" i="11" s="1"/>
  <c r="BC93" i="11" s="1"/>
  <c r="BC94" i="11" s="1"/>
  <c r="BC95" i="11" s="1"/>
  <c r="BC96" i="11" s="1"/>
  <c r="BC97" i="11" s="1"/>
  <c r="BC98" i="11" s="1"/>
  <c r="BC99" i="11" s="1"/>
  <c r="BC100" i="11" s="1"/>
  <c r="BC101" i="11" s="1"/>
  <c r="BC102" i="11" s="1"/>
  <c r="BC103" i="11" s="1"/>
  <c r="BC104" i="11" s="1"/>
  <c r="BC105" i="11" s="1"/>
  <c r="BB81" i="11"/>
  <c r="BB82" i="11" s="1"/>
  <c r="BB83" i="11" s="1"/>
  <c r="BB84" i="11" s="1"/>
  <c r="BB85" i="11" s="1"/>
  <c r="BB86" i="11" s="1"/>
  <c r="BB87" i="11" s="1"/>
  <c r="BB88" i="11" s="1"/>
  <c r="BB89" i="11" s="1"/>
  <c r="BB90" i="11" s="1"/>
  <c r="BB91" i="11" s="1"/>
  <c r="BB92" i="11" s="1"/>
  <c r="BB93" i="11" s="1"/>
  <c r="BB94" i="11" s="1"/>
  <c r="BB95" i="11" s="1"/>
  <c r="BB96" i="11" s="1"/>
  <c r="BB97" i="11" s="1"/>
  <c r="BB98" i="11" s="1"/>
  <c r="BB99" i="11" s="1"/>
  <c r="BB100" i="11" s="1"/>
  <c r="BB101" i="11" s="1"/>
  <c r="BB102" i="11" s="1"/>
  <c r="BB103" i="11" s="1"/>
  <c r="BB104" i="11" s="1"/>
  <c r="BB105" i="11" s="1"/>
  <c r="BA81" i="11"/>
  <c r="AY81" i="11"/>
  <c r="AD81" i="11"/>
  <c r="AD82" i="11" s="1"/>
  <c r="AD83" i="11" s="1"/>
  <c r="AD84" i="11" s="1"/>
  <c r="AD85" i="11" s="1"/>
  <c r="AD86" i="11" s="1"/>
  <c r="AD87" i="11" s="1"/>
  <c r="AD88" i="11" s="1"/>
  <c r="AD89" i="11" s="1"/>
  <c r="AD90" i="11" s="1"/>
  <c r="AD91" i="11" s="1"/>
  <c r="AD92" i="11" s="1"/>
  <c r="AD93" i="11" s="1"/>
  <c r="AD94" i="11" s="1"/>
  <c r="AD95" i="11" s="1"/>
  <c r="AD96" i="11" s="1"/>
  <c r="AD97" i="11" s="1"/>
  <c r="AD98" i="11" s="1"/>
  <c r="AD99" i="11" s="1"/>
  <c r="AD100" i="11" s="1"/>
  <c r="AD101" i="11" s="1"/>
  <c r="AD102" i="11" s="1"/>
  <c r="AD103" i="11" s="1"/>
  <c r="AD104" i="11" s="1"/>
  <c r="AD105" i="11" s="1"/>
  <c r="AC81" i="11"/>
  <c r="AC82" i="11" s="1"/>
  <c r="AC83" i="11" s="1"/>
  <c r="AC84" i="11" s="1"/>
  <c r="AC85" i="11" s="1"/>
  <c r="AC86" i="11" s="1"/>
  <c r="AC87" i="11" s="1"/>
  <c r="AC88" i="11" s="1"/>
  <c r="AC89" i="11" s="1"/>
  <c r="AC90" i="11" s="1"/>
  <c r="AC91" i="11" s="1"/>
  <c r="AC92" i="11" s="1"/>
  <c r="AC93" i="11" s="1"/>
  <c r="AC94" i="11" s="1"/>
  <c r="AC95" i="11" s="1"/>
  <c r="AC96" i="11" s="1"/>
  <c r="AC97" i="11" s="1"/>
  <c r="AC98" i="11" s="1"/>
  <c r="AC99" i="11" s="1"/>
  <c r="AC100" i="11" s="1"/>
  <c r="AC101" i="11" s="1"/>
  <c r="AC102" i="11" s="1"/>
  <c r="AC103" i="11" s="1"/>
  <c r="AC104" i="11" s="1"/>
  <c r="AC105" i="11" s="1"/>
  <c r="AB81" i="11"/>
  <c r="X81" i="11"/>
  <c r="W81" i="11"/>
  <c r="W82" i="11" s="1"/>
  <c r="W83" i="11" s="1"/>
  <c r="W84" i="11" s="1"/>
  <c r="W85" i="11" s="1"/>
  <c r="W86" i="11" s="1"/>
  <c r="W87" i="11" s="1"/>
  <c r="W88" i="11" s="1"/>
  <c r="W89" i="11" s="1"/>
  <c r="W90" i="11" s="1"/>
  <c r="W91" i="11" s="1"/>
  <c r="W92" i="11" s="1"/>
  <c r="W93" i="11" s="1"/>
  <c r="W94" i="11" s="1"/>
  <c r="W95" i="11" s="1"/>
  <c r="W96" i="11" s="1"/>
  <c r="W97" i="11" s="1"/>
  <c r="W98" i="11" s="1"/>
  <c r="W99" i="11" s="1"/>
  <c r="W100" i="11" s="1"/>
  <c r="W101" i="11" s="1"/>
  <c r="W102" i="11" s="1"/>
  <c r="W103" i="11" s="1"/>
  <c r="W104" i="11" s="1"/>
  <c r="W105" i="11" s="1"/>
  <c r="V81" i="11"/>
  <c r="V82" i="11" s="1"/>
  <c r="V83" i="11" s="1"/>
  <c r="V84" i="11" s="1"/>
  <c r="V85" i="11" s="1"/>
  <c r="V86" i="11" s="1"/>
  <c r="V87" i="11" s="1"/>
  <c r="V88" i="11" s="1"/>
  <c r="V89" i="11" s="1"/>
  <c r="V90" i="11" s="1"/>
  <c r="V91" i="11" s="1"/>
  <c r="V92" i="11" s="1"/>
  <c r="V93" i="11" s="1"/>
  <c r="V94" i="11" s="1"/>
  <c r="V95" i="11" s="1"/>
  <c r="V96" i="11" s="1"/>
  <c r="V97" i="11" s="1"/>
  <c r="V98" i="11" s="1"/>
  <c r="V99" i="11" s="1"/>
  <c r="V100" i="11" s="1"/>
  <c r="V101" i="11" s="1"/>
  <c r="V102" i="11" s="1"/>
  <c r="V103" i="11" s="1"/>
  <c r="V104" i="11" s="1"/>
  <c r="V105" i="11" s="1"/>
  <c r="U81" i="11"/>
  <c r="U82" i="11" s="1"/>
  <c r="U83" i="11" s="1"/>
  <c r="U84" i="11" s="1"/>
  <c r="U85" i="11" s="1"/>
  <c r="U86" i="11" s="1"/>
  <c r="U87" i="11" s="1"/>
  <c r="U88" i="11" s="1"/>
  <c r="U89" i="11" s="1"/>
  <c r="U90" i="11" s="1"/>
  <c r="U91" i="11" s="1"/>
  <c r="U92" i="11" s="1"/>
  <c r="U93" i="11" s="1"/>
  <c r="U94" i="11" s="1"/>
  <c r="U95" i="11" s="1"/>
  <c r="U96" i="11" s="1"/>
  <c r="U97" i="11" s="1"/>
  <c r="U98" i="11" s="1"/>
  <c r="U99" i="11" s="1"/>
  <c r="U100" i="11" s="1"/>
  <c r="U101" i="11" s="1"/>
  <c r="U102" i="11" s="1"/>
  <c r="U103" i="11" s="1"/>
  <c r="U104" i="11" s="1"/>
  <c r="U105" i="11" s="1"/>
  <c r="T81" i="11"/>
  <c r="S81" i="11"/>
  <c r="AA81" i="11" s="1"/>
  <c r="R81" i="11"/>
  <c r="R82" i="11" s="1"/>
  <c r="R83" i="11" s="1"/>
  <c r="R84" i="11" s="1"/>
  <c r="R85" i="11" s="1"/>
  <c r="R86" i="11" s="1"/>
  <c r="R87" i="11" s="1"/>
  <c r="R88" i="11" s="1"/>
  <c r="R89" i="11" s="1"/>
  <c r="R90" i="11" s="1"/>
  <c r="R91" i="11" s="1"/>
  <c r="R92" i="11" s="1"/>
  <c r="R93" i="11" s="1"/>
  <c r="R94" i="11" s="1"/>
  <c r="R95" i="11" s="1"/>
  <c r="R96" i="11" s="1"/>
  <c r="R97" i="11" s="1"/>
  <c r="R98" i="11" s="1"/>
  <c r="R99" i="11" s="1"/>
  <c r="R100" i="11" s="1"/>
  <c r="R101" i="11" s="1"/>
  <c r="R102" i="11" s="1"/>
  <c r="R103" i="11" s="1"/>
  <c r="R104" i="11" s="1"/>
  <c r="R105" i="11" s="1"/>
  <c r="Q81" i="11"/>
  <c r="Q82" i="11" s="1"/>
  <c r="Q83" i="11" s="1"/>
  <c r="Q84" i="11" s="1"/>
  <c r="Q85" i="11" s="1"/>
  <c r="Q86" i="11" s="1"/>
  <c r="Q87" i="11" s="1"/>
  <c r="Q88" i="11" s="1"/>
  <c r="Q89" i="11" s="1"/>
  <c r="Q90" i="11" s="1"/>
  <c r="Q91" i="11" s="1"/>
  <c r="Q92" i="11" s="1"/>
  <c r="Q93" i="11" s="1"/>
  <c r="Q94" i="11" s="1"/>
  <c r="Q95" i="11" s="1"/>
  <c r="Q96" i="11" s="1"/>
  <c r="Q97" i="11" s="1"/>
  <c r="Q98" i="11" s="1"/>
  <c r="Q99" i="11" s="1"/>
  <c r="Q100" i="11" s="1"/>
  <c r="Q101" i="11" s="1"/>
  <c r="Q102" i="11" s="1"/>
  <c r="Q103" i="11" s="1"/>
  <c r="Q104" i="11" s="1"/>
  <c r="Q105" i="11" s="1"/>
  <c r="P81" i="11"/>
  <c r="O81" i="11"/>
  <c r="O82" i="11" s="1"/>
  <c r="O83" i="11" s="1"/>
  <c r="O84" i="11" s="1"/>
  <c r="O85" i="11" s="1"/>
  <c r="O86" i="11" s="1"/>
  <c r="O87" i="11" s="1"/>
  <c r="O88" i="11" s="1"/>
  <c r="O89" i="11" s="1"/>
  <c r="O90" i="11" s="1"/>
  <c r="O91" i="11" s="1"/>
  <c r="O92" i="11" s="1"/>
  <c r="O93" i="11" s="1"/>
  <c r="O94" i="11" s="1"/>
  <c r="O95" i="11" s="1"/>
  <c r="O96" i="11" s="1"/>
  <c r="O97" i="11" s="1"/>
  <c r="O98" i="11" s="1"/>
  <c r="O99" i="11" s="1"/>
  <c r="O100" i="11" s="1"/>
  <c r="O101" i="11" s="1"/>
  <c r="O102" i="11" s="1"/>
  <c r="O103" i="11" s="1"/>
  <c r="O104" i="11" s="1"/>
  <c r="O105" i="11" s="1"/>
  <c r="N81" i="11"/>
  <c r="Z81" i="11" s="1"/>
  <c r="M81" i="11"/>
  <c r="M82" i="11" s="1"/>
  <c r="L81" i="11"/>
  <c r="K81" i="11"/>
  <c r="K82" i="11" s="1"/>
  <c r="K83" i="11" s="1"/>
  <c r="K84" i="11" s="1"/>
  <c r="K85" i="11" s="1"/>
  <c r="K86" i="11" s="1"/>
  <c r="K87" i="11" s="1"/>
  <c r="K88" i="11" s="1"/>
  <c r="K89" i="11" s="1"/>
  <c r="K90" i="11" s="1"/>
  <c r="K91" i="11" s="1"/>
  <c r="K92" i="11" s="1"/>
  <c r="K93" i="11" s="1"/>
  <c r="K94" i="11" s="1"/>
  <c r="K95" i="11" s="1"/>
  <c r="K96" i="11" s="1"/>
  <c r="K97" i="11" s="1"/>
  <c r="K98" i="11" s="1"/>
  <c r="K99" i="11" s="1"/>
  <c r="K100" i="11" s="1"/>
  <c r="K101" i="11" s="1"/>
  <c r="K102" i="11" s="1"/>
  <c r="K103" i="11" s="1"/>
  <c r="K104" i="11" s="1"/>
  <c r="K105" i="11" s="1"/>
  <c r="J81" i="1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I81" i="11"/>
  <c r="I82" i="11" s="1"/>
  <c r="I83" i="11" s="1"/>
  <c r="I84" i="11" s="1"/>
  <c r="I85" i="11" s="1"/>
  <c r="I86" i="11" s="1"/>
  <c r="I87" i="11" s="1"/>
  <c r="I88" i="11" s="1"/>
  <c r="I89" i="11" s="1"/>
  <c r="I90" i="11" s="1"/>
  <c r="I91" i="11" s="1"/>
  <c r="I92" i="11" s="1"/>
  <c r="I93" i="11" s="1"/>
  <c r="I94" i="11" s="1"/>
  <c r="I95" i="11" s="1"/>
  <c r="I96" i="11" s="1"/>
  <c r="I97" i="11" s="1"/>
  <c r="I98" i="11" s="1"/>
  <c r="I99" i="11" s="1"/>
  <c r="I100" i="11" s="1"/>
  <c r="I101" i="11" s="1"/>
  <c r="I102" i="11" s="1"/>
  <c r="I103" i="11" s="1"/>
  <c r="I104" i="11" s="1"/>
  <c r="I105" i="11" s="1"/>
  <c r="H81" i="11"/>
  <c r="G81" i="11"/>
  <c r="G82" i="11" s="1"/>
  <c r="BA80" i="11"/>
  <c r="AZ80" i="11"/>
  <c r="AY80" i="11"/>
  <c r="AA80" i="11"/>
  <c r="Z80" i="11"/>
  <c r="Y80" i="11"/>
  <c r="E80" i="11"/>
  <c r="S22" i="12"/>
  <c r="T22" i="12" s="1"/>
  <c r="J69" i="1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AC68" i="11"/>
  <c r="AC69" i="11" s="1"/>
  <c r="AC70" i="11" s="1"/>
  <c r="AC71" i="11" s="1"/>
  <c r="AC72" i="11" s="1"/>
  <c r="AC73" i="11" s="1"/>
  <c r="AC74" i="11" s="1"/>
  <c r="AC75" i="11" s="1"/>
  <c r="AC76" i="11" s="1"/>
  <c r="AC77" i="11" s="1"/>
  <c r="AC78" i="11" s="1"/>
  <c r="AC79" i="11" s="1"/>
  <c r="U68" i="11"/>
  <c r="U69" i="11" s="1"/>
  <c r="U70" i="11" s="1"/>
  <c r="U71" i="11" s="1"/>
  <c r="U72" i="11" s="1"/>
  <c r="U73" i="11" s="1"/>
  <c r="U74" i="11" s="1"/>
  <c r="U75" i="11" s="1"/>
  <c r="U76" i="11" s="1"/>
  <c r="U77" i="11" s="1"/>
  <c r="U78" i="11" s="1"/>
  <c r="U79" i="11" s="1"/>
  <c r="Q68" i="11"/>
  <c r="Q69" i="11" s="1"/>
  <c r="Q70" i="11" s="1"/>
  <c r="Q71" i="11" s="1"/>
  <c r="Q72" i="11" s="1"/>
  <c r="Q73" i="11" s="1"/>
  <c r="Q74" i="11" s="1"/>
  <c r="Q75" i="11" s="1"/>
  <c r="Q76" i="11" s="1"/>
  <c r="Q77" i="11" s="1"/>
  <c r="Q78" i="11" s="1"/>
  <c r="Q79" i="11" s="1"/>
  <c r="M68" i="11"/>
  <c r="I68" i="11"/>
  <c r="I69" i="11" s="1"/>
  <c r="I70" i="11" s="1"/>
  <c r="I71" i="11" s="1"/>
  <c r="I72" i="11" s="1"/>
  <c r="I73" i="11" s="1"/>
  <c r="I74" i="11" s="1"/>
  <c r="I75" i="11" s="1"/>
  <c r="I76" i="11" s="1"/>
  <c r="I77" i="11" s="1"/>
  <c r="I78" i="11" s="1"/>
  <c r="I79" i="11" s="1"/>
  <c r="BD67" i="11"/>
  <c r="BD68" i="11" s="1"/>
  <c r="BD69" i="11" s="1"/>
  <c r="BD70" i="11" s="1"/>
  <c r="BD71" i="11" s="1"/>
  <c r="BD72" i="11" s="1"/>
  <c r="BD73" i="11" s="1"/>
  <c r="BD74" i="11" s="1"/>
  <c r="BD75" i="11" s="1"/>
  <c r="BD76" i="11" s="1"/>
  <c r="BD77" i="11" s="1"/>
  <c r="BD78" i="11" s="1"/>
  <c r="BD79" i="11" s="1"/>
  <c r="BA67" i="11"/>
  <c r="AY67" i="11"/>
  <c r="AC67" i="11"/>
  <c r="AB67" i="11"/>
  <c r="AB68" i="11" s="1"/>
  <c r="AB69" i="11" s="1"/>
  <c r="AB70" i="11" s="1"/>
  <c r="AB71" i="11" s="1"/>
  <c r="AB72" i="11" s="1"/>
  <c r="AB73" i="11" s="1"/>
  <c r="AB74" i="11" s="1"/>
  <c r="AB75" i="11" s="1"/>
  <c r="AB76" i="11" s="1"/>
  <c r="AB77" i="11" s="1"/>
  <c r="AB78" i="11" s="1"/>
  <c r="AB79" i="11" s="1"/>
  <c r="X67" i="11"/>
  <c r="X68" i="11" s="1"/>
  <c r="X69" i="11" s="1"/>
  <c r="X70" i="11" s="1"/>
  <c r="X71" i="11" s="1"/>
  <c r="X72" i="11" s="1"/>
  <c r="X73" i="11" s="1"/>
  <c r="X74" i="11" s="1"/>
  <c r="X75" i="11" s="1"/>
  <c r="X76" i="11" s="1"/>
  <c r="X77" i="11" s="1"/>
  <c r="X78" i="11" s="1"/>
  <c r="X79" i="11" s="1"/>
  <c r="U67" i="11"/>
  <c r="T67" i="11"/>
  <c r="T68" i="11" s="1"/>
  <c r="T69" i="11" s="1"/>
  <c r="T70" i="11" s="1"/>
  <c r="T71" i="11" s="1"/>
  <c r="T72" i="11" s="1"/>
  <c r="T73" i="11" s="1"/>
  <c r="T74" i="11" s="1"/>
  <c r="T75" i="11" s="1"/>
  <c r="T76" i="11" s="1"/>
  <c r="T77" i="11" s="1"/>
  <c r="T78" i="11" s="1"/>
  <c r="T79" i="11" s="1"/>
  <c r="Q67" i="11"/>
  <c r="P67" i="11"/>
  <c r="P68" i="11" s="1"/>
  <c r="P69" i="11" s="1"/>
  <c r="P70" i="11" s="1"/>
  <c r="P71" i="11" s="1"/>
  <c r="P72" i="11" s="1"/>
  <c r="P73" i="11" s="1"/>
  <c r="P74" i="11" s="1"/>
  <c r="P75" i="11" s="1"/>
  <c r="P76" i="11" s="1"/>
  <c r="P77" i="11" s="1"/>
  <c r="P78" i="11" s="1"/>
  <c r="P79" i="11" s="1"/>
  <c r="M67" i="11"/>
  <c r="L67" i="11"/>
  <c r="L68" i="11" s="1"/>
  <c r="L69" i="11" s="1"/>
  <c r="L70" i="11" s="1"/>
  <c r="L71" i="11" s="1"/>
  <c r="L72" i="11" s="1"/>
  <c r="L73" i="11" s="1"/>
  <c r="L74" i="11" s="1"/>
  <c r="L75" i="11" s="1"/>
  <c r="L76" i="11" s="1"/>
  <c r="L77" i="11" s="1"/>
  <c r="L78" i="11" s="1"/>
  <c r="L79" i="11" s="1"/>
  <c r="I67" i="11"/>
  <c r="H67" i="11"/>
  <c r="H68" i="11" s="1"/>
  <c r="H69" i="11" s="1"/>
  <c r="H70" i="11" s="1"/>
  <c r="H71" i="11" s="1"/>
  <c r="H72" i="11" s="1"/>
  <c r="H73" i="11" s="1"/>
  <c r="H74" i="11" s="1"/>
  <c r="H75" i="11" s="1"/>
  <c r="H76" i="11" s="1"/>
  <c r="H77" i="11" s="1"/>
  <c r="H78" i="11" s="1"/>
  <c r="H79" i="11" s="1"/>
  <c r="BD66" i="11"/>
  <c r="BC66" i="11"/>
  <c r="BC67" i="11" s="1"/>
  <c r="BC68" i="11" s="1"/>
  <c r="BC69" i="11" s="1"/>
  <c r="BC70" i="11" s="1"/>
  <c r="BC71" i="11" s="1"/>
  <c r="BC72" i="11" s="1"/>
  <c r="BC73" i="11" s="1"/>
  <c r="BC74" i="11" s="1"/>
  <c r="BC75" i="11" s="1"/>
  <c r="BC76" i="11" s="1"/>
  <c r="BC77" i="11" s="1"/>
  <c r="BC78" i="11" s="1"/>
  <c r="BC79" i="11" s="1"/>
  <c r="BB66" i="11"/>
  <c r="BB67" i="11" s="1"/>
  <c r="BB68" i="11" s="1"/>
  <c r="BB69" i="11" s="1"/>
  <c r="BB70" i="11" s="1"/>
  <c r="BB71" i="11" s="1"/>
  <c r="BB72" i="11" s="1"/>
  <c r="BB73" i="11" s="1"/>
  <c r="BB74" i="11" s="1"/>
  <c r="BB75" i="11" s="1"/>
  <c r="BB76" i="11" s="1"/>
  <c r="BB77" i="11" s="1"/>
  <c r="BB78" i="11" s="1"/>
  <c r="BB79" i="11" s="1"/>
  <c r="BA66" i="11"/>
  <c r="AZ66" i="11"/>
  <c r="AD66" i="11"/>
  <c r="AD67" i="11" s="1"/>
  <c r="AD68" i="11" s="1"/>
  <c r="AD69" i="11" s="1"/>
  <c r="AD70" i="11" s="1"/>
  <c r="AD71" i="11" s="1"/>
  <c r="AD72" i="11" s="1"/>
  <c r="AD73" i="11" s="1"/>
  <c r="AD74" i="11" s="1"/>
  <c r="AD75" i="11" s="1"/>
  <c r="AD76" i="11" s="1"/>
  <c r="AD77" i="11" s="1"/>
  <c r="AD78" i="11" s="1"/>
  <c r="AD79" i="11" s="1"/>
  <c r="AC66" i="11"/>
  <c r="AB66" i="11"/>
  <c r="X66" i="11"/>
  <c r="W66" i="11"/>
  <c r="W67" i="11" s="1"/>
  <c r="W68" i="11" s="1"/>
  <c r="W69" i="11" s="1"/>
  <c r="W70" i="11" s="1"/>
  <c r="W71" i="11" s="1"/>
  <c r="W72" i="11" s="1"/>
  <c r="W73" i="11" s="1"/>
  <c r="W74" i="11" s="1"/>
  <c r="W75" i="11" s="1"/>
  <c r="W76" i="11" s="1"/>
  <c r="W77" i="11" s="1"/>
  <c r="W78" i="11" s="1"/>
  <c r="W79" i="11" s="1"/>
  <c r="V66" i="11"/>
  <c r="V67" i="11" s="1"/>
  <c r="V68" i="11" s="1"/>
  <c r="V69" i="11" s="1"/>
  <c r="V70" i="11" s="1"/>
  <c r="V71" i="11" s="1"/>
  <c r="V72" i="11" s="1"/>
  <c r="V73" i="11" s="1"/>
  <c r="V74" i="11" s="1"/>
  <c r="V75" i="11" s="1"/>
  <c r="V76" i="11" s="1"/>
  <c r="V77" i="11" s="1"/>
  <c r="V78" i="11" s="1"/>
  <c r="V79" i="11" s="1"/>
  <c r="U66" i="11"/>
  <c r="T66" i="11"/>
  <c r="S66" i="11"/>
  <c r="R66" i="11"/>
  <c r="R67" i="11" s="1"/>
  <c r="R68" i="11" s="1"/>
  <c r="R69" i="11" s="1"/>
  <c r="R70" i="11" s="1"/>
  <c r="R71" i="11" s="1"/>
  <c r="R72" i="11" s="1"/>
  <c r="R73" i="11" s="1"/>
  <c r="R74" i="11" s="1"/>
  <c r="R75" i="11" s="1"/>
  <c r="R76" i="11" s="1"/>
  <c r="R77" i="11" s="1"/>
  <c r="R78" i="11" s="1"/>
  <c r="R79" i="11" s="1"/>
  <c r="Q66" i="11"/>
  <c r="P66" i="11"/>
  <c r="O66" i="11"/>
  <c r="O67" i="11" s="1"/>
  <c r="O68" i="11" s="1"/>
  <c r="O69" i="11" s="1"/>
  <c r="O70" i="11" s="1"/>
  <c r="O71" i="11" s="1"/>
  <c r="O72" i="11" s="1"/>
  <c r="O73" i="11" s="1"/>
  <c r="O74" i="11" s="1"/>
  <c r="O75" i="11" s="1"/>
  <c r="O76" i="11" s="1"/>
  <c r="O77" i="11" s="1"/>
  <c r="O78" i="11" s="1"/>
  <c r="O79" i="11" s="1"/>
  <c r="N66" i="11"/>
  <c r="M66" i="11"/>
  <c r="L66" i="11"/>
  <c r="K66" i="11"/>
  <c r="K67" i="11" s="1"/>
  <c r="K68" i="11" s="1"/>
  <c r="K69" i="11" s="1"/>
  <c r="K70" i="11" s="1"/>
  <c r="K71" i="11" s="1"/>
  <c r="K72" i="11" s="1"/>
  <c r="K73" i="11" s="1"/>
  <c r="K74" i="11" s="1"/>
  <c r="K75" i="11" s="1"/>
  <c r="K76" i="11" s="1"/>
  <c r="K77" i="11" s="1"/>
  <c r="K78" i="11" s="1"/>
  <c r="K79" i="11" s="1"/>
  <c r="J66" i="11"/>
  <c r="J67" i="11" s="1"/>
  <c r="J68" i="11" s="1"/>
  <c r="I66" i="11"/>
  <c r="H66" i="11"/>
  <c r="G66" i="11"/>
  <c r="BA65" i="11"/>
  <c r="AZ65" i="11"/>
  <c r="AY65" i="11"/>
  <c r="AA65" i="11"/>
  <c r="Z65" i="11"/>
  <c r="Y65" i="11"/>
  <c r="F65" i="11"/>
  <c r="E65" i="11"/>
  <c r="Q57" i="11"/>
  <c r="Q58" i="11" s="1"/>
  <c r="Q59" i="11" s="1"/>
  <c r="Q60" i="11" s="1"/>
  <c r="Q61" i="11" s="1"/>
  <c r="Q62" i="11" s="1"/>
  <c r="Q63" i="11" s="1"/>
  <c r="Q64" i="11" s="1"/>
  <c r="BB54" i="11"/>
  <c r="BB55" i="11" s="1"/>
  <c r="BB56" i="11" s="1"/>
  <c r="BB57" i="11" s="1"/>
  <c r="BB58" i="11" s="1"/>
  <c r="BB59" i="11" s="1"/>
  <c r="BB60" i="11" s="1"/>
  <c r="BB61" i="11" s="1"/>
  <c r="BB62" i="11" s="1"/>
  <c r="BB63" i="11" s="1"/>
  <c r="BB64" i="11" s="1"/>
  <c r="AB54" i="11"/>
  <c r="AB55" i="11" s="1"/>
  <c r="AB56" i="11" s="1"/>
  <c r="AB57" i="11" s="1"/>
  <c r="AB58" i="11" s="1"/>
  <c r="AB59" i="11" s="1"/>
  <c r="AB60" i="11" s="1"/>
  <c r="AB61" i="11" s="1"/>
  <c r="AB62" i="11" s="1"/>
  <c r="AB63" i="11" s="1"/>
  <c r="AB64" i="11" s="1"/>
  <c r="G54" i="11"/>
  <c r="V53" i="11"/>
  <c r="V54" i="11" s="1"/>
  <c r="V55" i="11" s="1"/>
  <c r="V56" i="11" s="1"/>
  <c r="V57" i="11" s="1"/>
  <c r="V58" i="11" s="1"/>
  <c r="V59" i="11" s="1"/>
  <c r="V60" i="11" s="1"/>
  <c r="V61" i="11" s="1"/>
  <c r="V62" i="11" s="1"/>
  <c r="V63" i="11" s="1"/>
  <c r="V64" i="11" s="1"/>
  <c r="O53" i="11"/>
  <c r="O54" i="11" s="1"/>
  <c r="O55" i="11" s="1"/>
  <c r="O56" i="11" s="1"/>
  <c r="O57" i="11" s="1"/>
  <c r="O58" i="11" s="1"/>
  <c r="O59" i="11" s="1"/>
  <c r="O60" i="11" s="1"/>
  <c r="O61" i="11" s="1"/>
  <c r="O62" i="11" s="1"/>
  <c r="O63" i="11" s="1"/>
  <c r="O64" i="11" s="1"/>
  <c r="K53" i="11"/>
  <c r="K54" i="11" s="1"/>
  <c r="K55" i="11" s="1"/>
  <c r="K56" i="11" s="1"/>
  <c r="K57" i="11" s="1"/>
  <c r="K58" i="11" s="1"/>
  <c r="K59" i="11" s="1"/>
  <c r="K60" i="11" s="1"/>
  <c r="K61" i="11" s="1"/>
  <c r="K62" i="11" s="1"/>
  <c r="K63" i="11" s="1"/>
  <c r="K64" i="11" s="1"/>
  <c r="J53" i="1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BD52" i="11"/>
  <c r="BD53" i="11" s="1"/>
  <c r="BD54" i="11" s="1"/>
  <c r="BD55" i="11" s="1"/>
  <c r="BD56" i="11" s="1"/>
  <c r="BD57" i="11" s="1"/>
  <c r="BD58" i="11" s="1"/>
  <c r="BD59" i="11" s="1"/>
  <c r="BD60" i="11" s="1"/>
  <c r="BD61" i="11" s="1"/>
  <c r="BD62" i="11" s="1"/>
  <c r="BD63" i="11" s="1"/>
  <c r="BD64" i="11" s="1"/>
  <c r="BB52" i="11"/>
  <c r="BB53" i="11" s="1"/>
  <c r="AD52" i="11"/>
  <c r="AD53" i="11" s="1"/>
  <c r="AD54" i="11" s="1"/>
  <c r="AD55" i="11" s="1"/>
  <c r="AD56" i="11" s="1"/>
  <c r="AD57" i="11" s="1"/>
  <c r="AD58" i="11" s="1"/>
  <c r="AD59" i="11" s="1"/>
  <c r="AD60" i="11" s="1"/>
  <c r="AD61" i="11" s="1"/>
  <c r="AD62" i="11" s="1"/>
  <c r="AD63" i="11" s="1"/>
  <c r="AD64" i="11" s="1"/>
  <c r="X52" i="11"/>
  <c r="X53" i="11" s="1"/>
  <c r="X54" i="11" s="1"/>
  <c r="X55" i="11" s="1"/>
  <c r="X56" i="11" s="1"/>
  <c r="X57" i="11" s="1"/>
  <c r="X58" i="11" s="1"/>
  <c r="X59" i="11" s="1"/>
  <c r="X60" i="11" s="1"/>
  <c r="X61" i="11" s="1"/>
  <c r="X62" i="11" s="1"/>
  <c r="X63" i="11" s="1"/>
  <c r="X64" i="11" s="1"/>
  <c r="V52" i="11"/>
  <c r="R52" i="11"/>
  <c r="R53" i="11" s="1"/>
  <c r="R54" i="11" s="1"/>
  <c r="R55" i="11" s="1"/>
  <c r="R56" i="11" s="1"/>
  <c r="R57" i="11" s="1"/>
  <c r="R58" i="11" s="1"/>
  <c r="R59" i="11" s="1"/>
  <c r="R60" i="11" s="1"/>
  <c r="R61" i="11" s="1"/>
  <c r="R62" i="11" s="1"/>
  <c r="R63" i="11" s="1"/>
  <c r="R64" i="11" s="1"/>
  <c r="N52" i="11"/>
  <c r="N53" i="11" s="1"/>
  <c r="N54" i="11" s="1"/>
  <c r="N55" i="11" s="1"/>
  <c r="N56" i="11" s="1"/>
  <c r="N57" i="11" s="1"/>
  <c r="N58" i="11" s="1"/>
  <c r="N59" i="11" s="1"/>
  <c r="N60" i="11" s="1"/>
  <c r="N61" i="11" s="1"/>
  <c r="N62" i="11" s="1"/>
  <c r="N63" i="11" s="1"/>
  <c r="N64" i="11" s="1"/>
  <c r="M52" i="11"/>
  <c r="J52" i="11"/>
  <c r="H52" i="11"/>
  <c r="BD51" i="11"/>
  <c r="BC51" i="11"/>
  <c r="BC52" i="11" s="1"/>
  <c r="BC53" i="11" s="1"/>
  <c r="BC54" i="11" s="1"/>
  <c r="BC55" i="11" s="1"/>
  <c r="BC56" i="11" s="1"/>
  <c r="BC57" i="11" s="1"/>
  <c r="BC58" i="11" s="1"/>
  <c r="BC59" i="11" s="1"/>
  <c r="BC60" i="11" s="1"/>
  <c r="BC61" i="11" s="1"/>
  <c r="BC62" i="11" s="1"/>
  <c r="BC63" i="11" s="1"/>
  <c r="BC64" i="11" s="1"/>
  <c r="BB51" i="11"/>
  <c r="AD51" i="11"/>
  <c r="AC51" i="11"/>
  <c r="AC52" i="11" s="1"/>
  <c r="AC53" i="11" s="1"/>
  <c r="AC54" i="11" s="1"/>
  <c r="AC55" i="11" s="1"/>
  <c r="AC56" i="11" s="1"/>
  <c r="AC57" i="11" s="1"/>
  <c r="AC58" i="11" s="1"/>
  <c r="AC59" i="11" s="1"/>
  <c r="AC60" i="11" s="1"/>
  <c r="AC61" i="11" s="1"/>
  <c r="AC62" i="11" s="1"/>
  <c r="AC63" i="11" s="1"/>
  <c r="AC64" i="11" s="1"/>
  <c r="AB51" i="11"/>
  <c r="AB52" i="11" s="1"/>
  <c r="AB53" i="11" s="1"/>
  <c r="X51" i="11"/>
  <c r="W51" i="11"/>
  <c r="W52" i="11" s="1"/>
  <c r="W53" i="11" s="1"/>
  <c r="W54" i="11" s="1"/>
  <c r="W55" i="11" s="1"/>
  <c r="W56" i="11" s="1"/>
  <c r="W57" i="11" s="1"/>
  <c r="W58" i="11" s="1"/>
  <c r="W59" i="11" s="1"/>
  <c r="W60" i="11" s="1"/>
  <c r="W61" i="11" s="1"/>
  <c r="W62" i="11" s="1"/>
  <c r="W63" i="11" s="1"/>
  <c r="W64" i="11" s="1"/>
  <c r="V51" i="11"/>
  <c r="U51" i="11"/>
  <c r="U52" i="11" s="1"/>
  <c r="U53" i="11" s="1"/>
  <c r="U54" i="11" s="1"/>
  <c r="U55" i="11" s="1"/>
  <c r="U56" i="11" s="1"/>
  <c r="U57" i="11" s="1"/>
  <c r="U58" i="11" s="1"/>
  <c r="U59" i="11" s="1"/>
  <c r="U60" i="11" s="1"/>
  <c r="U61" i="11" s="1"/>
  <c r="U62" i="11" s="1"/>
  <c r="U63" i="11" s="1"/>
  <c r="U64" i="11" s="1"/>
  <c r="T51" i="11"/>
  <c r="T52" i="11" s="1"/>
  <c r="T53" i="11" s="1"/>
  <c r="T54" i="11" s="1"/>
  <c r="T55" i="11" s="1"/>
  <c r="T56" i="11" s="1"/>
  <c r="T57" i="11" s="1"/>
  <c r="T58" i="11" s="1"/>
  <c r="T59" i="11" s="1"/>
  <c r="T60" i="11" s="1"/>
  <c r="T61" i="11" s="1"/>
  <c r="T62" i="11" s="1"/>
  <c r="T63" i="11" s="1"/>
  <c r="T64" i="11" s="1"/>
  <c r="S51" i="11"/>
  <c r="S52" i="11" s="1"/>
  <c r="R51" i="11"/>
  <c r="Q51" i="11"/>
  <c r="Q52" i="11" s="1"/>
  <c r="Q53" i="11" s="1"/>
  <c r="Q54" i="11" s="1"/>
  <c r="Q55" i="11" s="1"/>
  <c r="Q56" i="11" s="1"/>
  <c r="P51" i="11"/>
  <c r="P52" i="11" s="1"/>
  <c r="P53" i="11" s="1"/>
  <c r="P54" i="11" s="1"/>
  <c r="P55" i="11" s="1"/>
  <c r="P56" i="11" s="1"/>
  <c r="P57" i="11" s="1"/>
  <c r="P58" i="11" s="1"/>
  <c r="P59" i="11" s="1"/>
  <c r="P60" i="11" s="1"/>
  <c r="P61" i="11" s="1"/>
  <c r="P62" i="11" s="1"/>
  <c r="P63" i="11" s="1"/>
  <c r="P64" i="11" s="1"/>
  <c r="O51" i="11"/>
  <c r="O52" i="11" s="1"/>
  <c r="N51" i="11"/>
  <c r="M51" i="11"/>
  <c r="L51" i="11"/>
  <c r="L52" i="11" s="1"/>
  <c r="L53" i="11" s="1"/>
  <c r="L54" i="11" s="1"/>
  <c r="L55" i="11" s="1"/>
  <c r="L56" i="11" s="1"/>
  <c r="L57" i="11" s="1"/>
  <c r="L58" i="11" s="1"/>
  <c r="L59" i="11" s="1"/>
  <c r="L60" i="11" s="1"/>
  <c r="L61" i="11" s="1"/>
  <c r="L62" i="11" s="1"/>
  <c r="L63" i="11" s="1"/>
  <c r="L64" i="11" s="1"/>
  <c r="K51" i="11"/>
  <c r="K52" i="11" s="1"/>
  <c r="J51" i="11"/>
  <c r="I51" i="11"/>
  <c r="I52" i="11" s="1"/>
  <c r="I53" i="11" s="1"/>
  <c r="I54" i="11" s="1"/>
  <c r="I55" i="11" s="1"/>
  <c r="I56" i="11" s="1"/>
  <c r="I57" i="11" s="1"/>
  <c r="I58" i="11" s="1"/>
  <c r="I59" i="11" s="1"/>
  <c r="I60" i="11" s="1"/>
  <c r="I61" i="11" s="1"/>
  <c r="I62" i="11" s="1"/>
  <c r="I63" i="11" s="1"/>
  <c r="I64" i="11" s="1"/>
  <c r="H51" i="11"/>
  <c r="Y51" i="11" s="1"/>
  <c r="G51" i="11"/>
  <c r="G52" i="11" s="1"/>
  <c r="G53" i="11" s="1"/>
  <c r="BA50" i="11"/>
  <c r="AZ50" i="11"/>
  <c r="AY50" i="11"/>
  <c r="AA50" i="11"/>
  <c r="Z50" i="11"/>
  <c r="Y50" i="11"/>
  <c r="E50" i="11" s="1"/>
  <c r="S14" i="12"/>
  <c r="T14" i="12" s="1"/>
  <c r="AD42" i="11"/>
  <c r="AD43" i="11" s="1"/>
  <c r="AD44" i="11" s="1"/>
  <c r="AD45" i="11" s="1"/>
  <c r="AD46" i="11" s="1"/>
  <c r="AD47" i="11" s="1"/>
  <c r="AD48" i="11" s="1"/>
  <c r="AD49" i="11" s="1"/>
  <c r="N42" i="11"/>
  <c r="N43" i="11" s="1"/>
  <c r="N44" i="11" s="1"/>
  <c r="N45" i="11" s="1"/>
  <c r="N46" i="11" s="1"/>
  <c r="N47" i="11" s="1"/>
  <c r="N48" i="11" s="1"/>
  <c r="N49" i="11" s="1"/>
  <c r="J42" i="11"/>
  <c r="J43" i="11" s="1"/>
  <c r="J44" i="11" s="1"/>
  <c r="J45" i="11" s="1"/>
  <c r="J46" i="11" s="1"/>
  <c r="J47" i="11" s="1"/>
  <c r="J48" i="11" s="1"/>
  <c r="J49" i="11" s="1"/>
  <c r="O39" i="11"/>
  <c r="O40" i="11" s="1"/>
  <c r="O41" i="11" s="1"/>
  <c r="O42" i="11" s="1"/>
  <c r="O43" i="11" s="1"/>
  <c r="O44" i="11" s="1"/>
  <c r="O45" i="11" s="1"/>
  <c r="O46" i="11" s="1"/>
  <c r="O47" i="11" s="1"/>
  <c r="O48" i="11" s="1"/>
  <c r="O49" i="11" s="1"/>
  <c r="K39" i="11"/>
  <c r="K40" i="11" s="1"/>
  <c r="K41" i="11" s="1"/>
  <c r="K42" i="11" s="1"/>
  <c r="K43" i="11" s="1"/>
  <c r="K44" i="11" s="1"/>
  <c r="K45" i="11" s="1"/>
  <c r="K46" i="11" s="1"/>
  <c r="K47" i="11" s="1"/>
  <c r="K48" i="11" s="1"/>
  <c r="K49" i="11" s="1"/>
  <c r="BB38" i="11"/>
  <c r="BB39" i="11" s="1"/>
  <c r="BB40" i="11" s="1"/>
  <c r="BB41" i="11" s="1"/>
  <c r="BB42" i="11" s="1"/>
  <c r="BB43" i="11" s="1"/>
  <c r="BB44" i="11" s="1"/>
  <c r="BB45" i="11" s="1"/>
  <c r="BB46" i="11" s="1"/>
  <c r="BB47" i="11" s="1"/>
  <c r="BB48" i="11" s="1"/>
  <c r="BB49" i="11" s="1"/>
  <c r="AD38" i="11"/>
  <c r="AD39" i="11" s="1"/>
  <c r="AD40" i="11" s="1"/>
  <c r="AD41" i="11" s="1"/>
  <c r="V38" i="11"/>
  <c r="V39" i="11" s="1"/>
  <c r="V40" i="11" s="1"/>
  <c r="V41" i="11" s="1"/>
  <c r="V42" i="11" s="1"/>
  <c r="V43" i="11" s="1"/>
  <c r="V44" i="11" s="1"/>
  <c r="V45" i="11" s="1"/>
  <c r="V46" i="11" s="1"/>
  <c r="V47" i="11" s="1"/>
  <c r="V48" i="11" s="1"/>
  <c r="V49" i="11" s="1"/>
  <c r="R38" i="11"/>
  <c r="R39" i="11" s="1"/>
  <c r="R40" i="11" s="1"/>
  <c r="R41" i="11" s="1"/>
  <c r="R42" i="11" s="1"/>
  <c r="R43" i="11" s="1"/>
  <c r="R44" i="11" s="1"/>
  <c r="R45" i="11" s="1"/>
  <c r="R46" i="11" s="1"/>
  <c r="R47" i="11" s="1"/>
  <c r="R48" i="11" s="1"/>
  <c r="R49" i="11" s="1"/>
  <c r="N38" i="11"/>
  <c r="N39" i="11" s="1"/>
  <c r="N40" i="11" s="1"/>
  <c r="N41" i="11" s="1"/>
  <c r="J38" i="11"/>
  <c r="J39" i="11" s="1"/>
  <c r="J40" i="11" s="1"/>
  <c r="J41" i="11" s="1"/>
  <c r="BB37" i="11"/>
  <c r="AD37" i="11"/>
  <c r="AC37" i="11"/>
  <c r="AC38" i="11" s="1"/>
  <c r="AC39" i="11" s="1"/>
  <c r="AC40" i="11" s="1"/>
  <c r="AC41" i="11" s="1"/>
  <c r="AC42" i="11" s="1"/>
  <c r="AC43" i="11" s="1"/>
  <c r="AC44" i="11" s="1"/>
  <c r="AC45" i="11" s="1"/>
  <c r="AC46" i="11" s="1"/>
  <c r="AC47" i="11" s="1"/>
  <c r="AC48" i="11" s="1"/>
  <c r="AC49" i="11" s="1"/>
  <c r="V37" i="11"/>
  <c r="R37" i="11"/>
  <c r="N37" i="11"/>
  <c r="J37" i="11"/>
  <c r="BD36" i="11"/>
  <c r="BD37" i="11" s="1"/>
  <c r="BD38" i="11" s="1"/>
  <c r="BD39" i="11" s="1"/>
  <c r="BD40" i="11" s="1"/>
  <c r="BD41" i="11" s="1"/>
  <c r="BD42" i="11" s="1"/>
  <c r="BD43" i="11" s="1"/>
  <c r="BD44" i="11" s="1"/>
  <c r="BD45" i="11" s="1"/>
  <c r="BD46" i="11" s="1"/>
  <c r="BD47" i="11" s="1"/>
  <c r="BD48" i="11" s="1"/>
  <c r="BD49" i="11" s="1"/>
  <c r="BC36" i="11"/>
  <c r="BC37" i="11" s="1"/>
  <c r="BC38" i="11" s="1"/>
  <c r="BC39" i="11" s="1"/>
  <c r="BC40" i="11" s="1"/>
  <c r="BC41" i="11" s="1"/>
  <c r="BC42" i="11" s="1"/>
  <c r="BC43" i="11" s="1"/>
  <c r="BC44" i="11" s="1"/>
  <c r="BC45" i="11" s="1"/>
  <c r="BC46" i="11" s="1"/>
  <c r="BC47" i="11" s="1"/>
  <c r="BC48" i="11" s="1"/>
  <c r="BC49" i="11" s="1"/>
  <c r="BB36" i="11"/>
  <c r="AZ36" i="11"/>
  <c r="BA36" i="11"/>
  <c r="AY36" i="11"/>
  <c r="AD36" i="11"/>
  <c r="AC36" i="11"/>
  <c r="AB36" i="11"/>
  <c r="AB37" i="11" s="1"/>
  <c r="AB38" i="11" s="1"/>
  <c r="AB39" i="11" s="1"/>
  <c r="AB40" i="11" s="1"/>
  <c r="AB41" i="11" s="1"/>
  <c r="AB42" i="11" s="1"/>
  <c r="AB43" i="11" s="1"/>
  <c r="AB44" i="11" s="1"/>
  <c r="AB45" i="11" s="1"/>
  <c r="AB46" i="11" s="1"/>
  <c r="AB47" i="11" s="1"/>
  <c r="AB48" i="11" s="1"/>
  <c r="AB49" i="11" s="1"/>
  <c r="X36" i="11"/>
  <c r="X37" i="11" s="1"/>
  <c r="X38" i="11" s="1"/>
  <c r="X39" i="11" s="1"/>
  <c r="X40" i="11" s="1"/>
  <c r="X41" i="11" s="1"/>
  <c r="X42" i="11" s="1"/>
  <c r="X43" i="11" s="1"/>
  <c r="X44" i="11" s="1"/>
  <c r="X45" i="11" s="1"/>
  <c r="X46" i="11" s="1"/>
  <c r="X47" i="11" s="1"/>
  <c r="X48" i="11" s="1"/>
  <c r="X49" i="11" s="1"/>
  <c r="W36" i="11"/>
  <c r="W37" i="11" s="1"/>
  <c r="W38" i="11" s="1"/>
  <c r="W39" i="11" s="1"/>
  <c r="W40" i="11" s="1"/>
  <c r="W41" i="11" s="1"/>
  <c r="W42" i="11" s="1"/>
  <c r="W43" i="11" s="1"/>
  <c r="W44" i="11" s="1"/>
  <c r="W45" i="11" s="1"/>
  <c r="W46" i="11" s="1"/>
  <c r="W47" i="11" s="1"/>
  <c r="W48" i="11" s="1"/>
  <c r="W49" i="11" s="1"/>
  <c r="V36" i="11"/>
  <c r="U36" i="11"/>
  <c r="U37" i="11" s="1"/>
  <c r="U38" i="11" s="1"/>
  <c r="U39" i="11" s="1"/>
  <c r="U40" i="11" s="1"/>
  <c r="U41" i="11" s="1"/>
  <c r="U42" i="11" s="1"/>
  <c r="U43" i="11" s="1"/>
  <c r="U44" i="11" s="1"/>
  <c r="U45" i="11" s="1"/>
  <c r="U46" i="11" s="1"/>
  <c r="U47" i="11" s="1"/>
  <c r="U48" i="11" s="1"/>
  <c r="U49" i="11" s="1"/>
  <c r="T36" i="11"/>
  <c r="T37" i="11" s="1"/>
  <c r="T38" i="11" s="1"/>
  <c r="T39" i="11" s="1"/>
  <c r="T40" i="11" s="1"/>
  <c r="T41" i="11" s="1"/>
  <c r="T42" i="11" s="1"/>
  <c r="T43" i="11" s="1"/>
  <c r="T44" i="11" s="1"/>
  <c r="T45" i="11" s="1"/>
  <c r="T46" i="11" s="1"/>
  <c r="T47" i="11" s="1"/>
  <c r="T48" i="11" s="1"/>
  <c r="T49" i="11" s="1"/>
  <c r="S36" i="11"/>
  <c r="R36" i="11"/>
  <c r="Q36" i="11"/>
  <c r="Q37" i="11" s="1"/>
  <c r="Q38" i="11" s="1"/>
  <c r="Q39" i="11" s="1"/>
  <c r="Q40" i="11" s="1"/>
  <c r="Q41" i="11" s="1"/>
  <c r="Q42" i="11" s="1"/>
  <c r="Q43" i="11" s="1"/>
  <c r="Q44" i="11" s="1"/>
  <c r="Q45" i="11" s="1"/>
  <c r="Q46" i="11" s="1"/>
  <c r="Q47" i="11" s="1"/>
  <c r="Q48" i="11" s="1"/>
  <c r="Q49" i="11" s="1"/>
  <c r="P36" i="11"/>
  <c r="P37" i="11" s="1"/>
  <c r="P38" i="11" s="1"/>
  <c r="P39" i="11" s="1"/>
  <c r="P40" i="11" s="1"/>
  <c r="P41" i="11" s="1"/>
  <c r="P42" i="11" s="1"/>
  <c r="O36" i="11"/>
  <c r="O37" i="11" s="1"/>
  <c r="O38" i="11" s="1"/>
  <c r="N36" i="11"/>
  <c r="M36" i="11"/>
  <c r="L36" i="11"/>
  <c r="L37" i="11" s="1"/>
  <c r="L38" i="11" s="1"/>
  <c r="L39" i="11" s="1"/>
  <c r="L40" i="11" s="1"/>
  <c r="L41" i="11" s="1"/>
  <c r="L42" i="11" s="1"/>
  <c r="L43" i="11" s="1"/>
  <c r="L44" i="11" s="1"/>
  <c r="L45" i="11" s="1"/>
  <c r="L46" i="11" s="1"/>
  <c r="L47" i="11" s="1"/>
  <c r="L48" i="11" s="1"/>
  <c r="L49" i="11" s="1"/>
  <c r="K36" i="11"/>
  <c r="K37" i="11" s="1"/>
  <c r="K38" i="11" s="1"/>
  <c r="J36" i="11"/>
  <c r="I36" i="11"/>
  <c r="I37" i="11" s="1"/>
  <c r="I38" i="11" s="1"/>
  <c r="I39" i="11" s="1"/>
  <c r="I40" i="11" s="1"/>
  <c r="I41" i="11" s="1"/>
  <c r="I42" i="11" s="1"/>
  <c r="I43" i="11" s="1"/>
  <c r="I44" i="11" s="1"/>
  <c r="I45" i="11" s="1"/>
  <c r="I46" i="11" s="1"/>
  <c r="I47" i="11" s="1"/>
  <c r="I48" i="11" s="1"/>
  <c r="I49" i="11" s="1"/>
  <c r="H36" i="11"/>
  <c r="H37" i="11" s="1"/>
  <c r="H38" i="11" s="1"/>
  <c r="H39" i="11" s="1"/>
  <c r="H40" i="11" s="1"/>
  <c r="H41" i="11" s="1"/>
  <c r="H42" i="11" s="1"/>
  <c r="H43" i="11" s="1"/>
  <c r="H44" i="11" s="1"/>
  <c r="H45" i="11" s="1"/>
  <c r="H46" i="11" s="1"/>
  <c r="H47" i="11" s="1"/>
  <c r="H48" i="11" s="1"/>
  <c r="H49" i="11" s="1"/>
  <c r="G36" i="11"/>
  <c r="G37" i="11" s="1"/>
  <c r="G38" i="11" s="1"/>
  <c r="BA35" i="11"/>
  <c r="AZ35" i="11"/>
  <c r="AY35" i="11"/>
  <c r="AA35" i="11"/>
  <c r="Z35" i="11"/>
  <c r="Y35" i="11"/>
  <c r="BD22" i="11"/>
  <c r="BD23" i="11" s="1"/>
  <c r="BD24" i="11" s="1"/>
  <c r="BD25" i="11" s="1"/>
  <c r="BD26" i="11" s="1"/>
  <c r="BD27" i="11" s="1"/>
  <c r="BD28" i="11" s="1"/>
  <c r="BD29" i="11" s="1"/>
  <c r="BD30" i="11" s="1"/>
  <c r="BD31" i="11" s="1"/>
  <c r="BD32" i="11" s="1"/>
  <c r="BD33" i="11" s="1"/>
  <c r="BD34" i="11" s="1"/>
  <c r="BC22" i="11"/>
  <c r="BC23" i="11" s="1"/>
  <c r="BC24" i="11" s="1"/>
  <c r="BC25" i="11" s="1"/>
  <c r="BC26" i="11" s="1"/>
  <c r="BC27" i="11" s="1"/>
  <c r="BC28" i="11" s="1"/>
  <c r="BC29" i="11" s="1"/>
  <c r="BC30" i="11" s="1"/>
  <c r="BC31" i="11" s="1"/>
  <c r="BC32" i="11" s="1"/>
  <c r="BC33" i="11" s="1"/>
  <c r="BC34" i="11" s="1"/>
  <c r="AD22" i="11"/>
  <c r="AD23" i="11" s="1"/>
  <c r="AD24" i="11" s="1"/>
  <c r="AD25" i="11" s="1"/>
  <c r="AD26" i="11" s="1"/>
  <c r="AD27" i="11" s="1"/>
  <c r="AD28" i="11" s="1"/>
  <c r="AD29" i="11" s="1"/>
  <c r="AD30" i="11" s="1"/>
  <c r="AD31" i="11" s="1"/>
  <c r="AD32" i="11" s="1"/>
  <c r="AD33" i="11" s="1"/>
  <c r="AD34" i="11" s="1"/>
  <c r="W22" i="11"/>
  <c r="W23" i="11" s="1"/>
  <c r="W24" i="11" s="1"/>
  <c r="W25" i="11" s="1"/>
  <c r="W26" i="11" s="1"/>
  <c r="W27" i="11" s="1"/>
  <c r="W28" i="11" s="1"/>
  <c r="W29" i="11" s="1"/>
  <c r="W30" i="11" s="1"/>
  <c r="W31" i="11" s="1"/>
  <c r="W32" i="11" s="1"/>
  <c r="W33" i="11" s="1"/>
  <c r="W34" i="11" s="1"/>
  <c r="V22" i="11"/>
  <c r="V23" i="11" s="1"/>
  <c r="V24" i="11" s="1"/>
  <c r="V25" i="11" s="1"/>
  <c r="V26" i="11" s="1"/>
  <c r="V27" i="11" s="1"/>
  <c r="V28" i="11" s="1"/>
  <c r="V29" i="11" s="1"/>
  <c r="V30" i="11" s="1"/>
  <c r="V31" i="11" s="1"/>
  <c r="V32" i="11" s="1"/>
  <c r="V33" i="11" s="1"/>
  <c r="V34" i="11" s="1"/>
  <c r="S22" i="11"/>
  <c r="S23" i="11" s="1"/>
  <c r="R22" i="11"/>
  <c r="R23" i="11" s="1"/>
  <c r="R24" i="11" s="1"/>
  <c r="R25" i="11" s="1"/>
  <c r="R26" i="11" s="1"/>
  <c r="R27" i="11" s="1"/>
  <c r="R28" i="11" s="1"/>
  <c r="R29" i="11" s="1"/>
  <c r="R30" i="11" s="1"/>
  <c r="R31" i="11" s="1"/>
  <c r="R32" i="11" s="1"/>
  <c r="R33" i="11" s="1"/>
  <c r="R34" i="11" s="1"/>
  <c r="O22" i="11"/>
  <c r="O23" i="11" s="1"/>
  <c r="O24" i="11" s="1"/>
  <c r="O25" i="11" s="1"/>
  <c r="O26" i="11" s="1"/>
  <c r="O27" i="11" s="1"/>
  <c r="O28" i="11" s="1"/>
  <c r="O29" i="11" s="1"/>
  <c r="O30" i="11" s="1"/>
  <c r="O31" i="11" s="1"/>
  <c r="O32" i="11" s="1"/>
  <c r="O33" i="11" s="1"/>
  <c r="O34" i="11" s="1"/>
  <c r="N22" i="11"/>
  <c r="N23" i="11" s="1"/>
  <c r="N24" i="11" s="1"/>
  <c r="N25" i="11" s="1"/>
  <c r="N26" i="11" s="1"/>
  <c r="N27" i="11" s="1"/>
  <c r="N28" i="11" s="1"/>
  <c r="N29" i="11" s="1"/>
  <c r="N30" i="11" s="1"/>
  <c r="N31" i="11" s="1"/>
  <c r="N32" i="11" s="1"/>
  <c r="N33" i="11" s="1"/>
  <c r="N34" i="11" s="1"/>
  <c r="K22" i="11"/>
  <c r="K23" i="11" s="1"/>
  <c r="K24" i="11" s="1"/>
  <c r="K25" i="11" s="1"/>
  <c r="K26" i="11" s="1"/>
  <c r="K27" i="11" s="1"/>
  <c r="K28" i="11" s="1"/>
  <c r="K29" i="11" s="1"/>
  <c r="K30" i="11" s="1"/>
  <c r="K31" i="11" s="1"/>
  <c r="K32" i="11" s="1"/>
  <c r="K33" i="11" s="1"/>
  <c r="K34" i="11" s="1"/>
  <c r="J22" i="1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G22" i="11"/>
  <c r="G23" i="11" s="1"/>
  <c r="BD21" i="11"/>
  <c r="BC21" i="11"/>
  <c r="BB21" i="11"/>
  <c r="BB22" i="11" s="1"/>
  <c r="BB23" i="11" s="1"/>
  <c r="BB24" i="11" s="1"/>
  <c r="BB25" i="11" s="1"/>
  <c r="BB26" i="11" s="1"/>
  <c r="BB27" i="11" s="1"/>
  <c r="BB28" i="11" s="1"/>
  <c r="BB29" i="11" s="1"/>
  <c r="BB30" i="11" s="1"/>
  <c r="BB31" i="11" s="1"/>
  <c r="BB32" i="11" s="1"/>
  <c r="BB33" i="11" s="1"/>
  <c r="BB34" i="11" s="1"/>
  <c r="AZ21" i="11"/>
  <c r="AD21" i="11"/>
  <c r="AC21" i="11"/>
  <c r="AC22" i="11" s="1"/>
  <c r="AC23" i="11" s="1"/>
  <c r="AC24" i="11" s="1"/>
  <c r="AC25" i="11" s="1"/>
  <c r="AC26" i="11" s="1"/>
  <c r="AC27" i="11" s="1"/>
  <c r="AC28" i="11" s="1"/>
  <c r="AC29" i="11" s="1"/>
  <c r="AC30" i="11" s="1"/>
  <c r="AC31" i="11" s="1"/>
  <c r="AC32" i="11" s="1"/>
  <c r="AC33" i="11" s="1"/>
  <c r="AC34" i="11" s="1"/>
  <c r="AB21" i="11"/>
  <c r="AB22" i="11" s="1"/>
  <c r="AB23" i="11" s="1"/>
  <c r="AB24" i="11" s="1"/>
  <c r="AB25" i="11" s="1"/>
  <c r="AB26" i="11" s="1"/>
  <c r="AB27" i="11" s="1"/>
  <c r="AB28" i="11" s="1"/>
  <c r="AB29" i="11" s="1"/>
  <c r="AB30" i="11" s="1"/>
  <c r="AB31" i="11" s="1"/>
  <c r="AB32" i="11" s="1"/>
  <c r="AB33" i="11" s="1"/>
  <c r="AB34" i="11" s="1"/>
  <c r="X21" i="11"/>
  <c r="X22" i="11" s="1"/>
  <c r="X23" i="11" s="1"/>
  <c r="X24" i="11" s="1"/>
  <c r="X25" i="11" s="1"/>
  <c r="X26" i="11" s="1"/>
  <c r="X27" i="11" s="1"/>
  <c r="X28" i="11" s="1"/>
  <c r="X29" i="11" s="1"/>
  <c r="X30" i="11" s="1"/>
  <c r="X31" i="11" s="1"/>
  <c r="X32" i="11" s="1"/>
  <c r="X33" i="11" s="1"/>
  <c r="X34" i="11" s="1"/>
  <c r="W21" i="11"/>
  <c r="V21" i="11"/>
  <c r="U21" i="11"/>
  <c r="U22" i="11" s="1"/>
  <c r="U23" i="11" s="1"/>
  <c r="U24" i="11" s="1"/>
  <c r="U25" i="11" s="1"/>
  <c r="U26" i="11" s="1"/>
  <c r="U27" i="11" s="1"/>
  <c r="U28" i="11" s="1"/>
  <c r="U29" i="11" s="1"/>
  <c r="U30" i="11" s="1"/>
  <c r="U31" i="11" s="1"/>
  <c r="U32" i="11" s="1"/>
  <c r="U33" i="11" s="1"/>
  <c r="U34" i="11" s="1"/>
  <c r="T21" i="11"/>
  <c r="T22" i="11" s="1"/>
  <c r="T23" i="11" s="1"/>
  <c r="T24" i="11" s="1"/>
  <c r="T25" i="11" s="1"/>
  <c r="T26" i="11" s="1"/>
  <c r="T27" i="11" s="1"/>
  <c r="T28" i="11" s="1"/>
  <c r="T29" i="11" s="1"/>
  <c r="T30" i="11" s="1"/>
  <c r="T31" i="11" s="1"/>
  <c r="T32" i="11" s="1"/>
  <c r="T33" i="11" s="1"/>
  <c r="T34" i="11" s="1"/>
  <c r="S21" i="11"/>
  <c r="AA21" i="11" s="1"/>
  <c r="R21" i="11"/>
  <c r="Q21" i="11"/>
  <c r="Q22" i="11" s="1"/>
  <c r="Q23" i="11" s="1"/>
  <c r="Q24" i="11" s="1"/>
  <c r="Q25" i="11" s="1"/>
  <c r="Q26" i="11" s="1"/>
  <c r="Q27" i="11" s="1"/>
  <c r="Q28" i="11" s="1"/>
  <c r="Q29" i="11" s="1"/>
  <c r="Q30" i="11" s="1"/>
  <c r="Q31" i="11" s="1"/>
  <c r="Q32" i="11" s="1"/>
  <c r="Q33" i="11" s="1"/>
  <c r="Q34" i="11" s="1"/>
  <c r="P21" i="11"/>
  <c r="P22" i="11" s="1"/>
  <c r="P23" i="11" s="1"/>
  <c r="P24" i="11" s="1"/>
  <c r="P25" i="11" s="1"/>
  <c r="P26" i="11" s="1"/>
  <c r="P27" i="11" s="1"/>
  <c r="P28" i="11" s="1"/>
  <c r="P29" i="11" s="1"/>
  <c r="P30" i="11" s="1"/>
  <c r="P31" i="11" s="1"/>
  <c r="P32" i="11" s="1"/>
  <c r="P33" i="11" s="1"/>
  <c r="P34" i="11" s="1"/>
  <c r="O21" i="11"/>
  <c r="N21" i="11"/>
  <c r="M21" i="11"/>
  <c r="M22" i="11" s="1"/>
  <c r="L21" i="11"/>
  <c r="L22" i="11" s="1"/>
  <c r="L23" i="11" s="1"/>
  <c r="L24" i="11" s="1"/>
  <c r="L25" i="11" s="1"/>
  <c r="L26" i="11" s="1"/>
  <c r="L27" i="11" s="1"/>
  <c r="L28" i="11" s="1"/>
  <c r="L29" i="11" s="1"/>
  <c r="L30" i="11" s="1"/>
  <c r="L31" i="11" s="1"/>
  <c r="L32" i="11" s="1"/>
  <c r="L33" i="11" s="1"/>
  <c r="L34" i="11" s="1"/>
  <c r="K21" i="11"/>
  <c r="J21" i="11"/>
  <c r="I21" i="11"/>
  <c r="I22" i="11" s="1"/>
  <c r="I23" i="11" s="1"/>
  <c r="I24" i="11" s="1"/>
  <c r="I25" i="11" s="1"/>
  <c r="I26" i="11" s="1"/>
  <c r="I27" i="11" s="1"/>
  <c r="I28" i="11" s="1"/>
  <c r="I29" i="11" s="1"/>
  <c r="I30" i="11" s="1"/>
  <c r="I31" i="11" s="1"/>
  <c r="I32" i="11" s="1"/>
  <c r="I33" i="11" s="1"/>
  <c r="I34" i="11" s="1"/>
  <c r="H21" i="11"/>
  <c r="H22" i="11" s="1"/>
  <c r="H23" i="11" s="1"/>
  <c r="H24" i="11" s="1"/>
  <c r="H25" i="11" s="1"/>
  <c r="H26" i="11" s="1"/>
  <c r="H27" i="11" s="1"/>
  <c r="H28" i="11" s="1"/>
  <c r="H29" i="11" s="1"/>
  <c r="H30" i="11" s="1"/>
  <c r="H31" i="11" s="1"/>
  <c r="H32" i="11" s="1"/>
  <c r="H33" i="11" s="1"/>
  <c r="H34" i="11" s="1"/>
  <c r="G21" i="11"/>
  <c r="BA20" i="11"/>
  <c r="AZ20" i="11"/>
  <c r="AY20" i="11"/>
  <c r="AA20" i="11"/>
  <c r="Z20" i="11"/>
  <c r="Y20" i="11"/>
  <c r="E20" i="11" s="1"/>
  <c r="BC7" i="11"/>
  <c r="BC8" i="11" s="1"/>
  <c r="BC9" i="11" s="1"/>
  <c r="BC10" i="11" s="1"/>
  <c r="BC11" i="11" s="1"/>
  <c r="BC12" i="11" s="1"/>
  <c r="BC13" i="11" s="1"/>
  <c r="BC14" i="11" s="1"/>
  <c r="BC15" i="11" s="1"/>
  <c r="BC16" i="11" s="1"/>
  <c r="BC17" i="11" s="1"/>
  <c r="BC18" i="11" s="1"/>
  <c r="BC19" i="11" s="1"/>
  <c r="BB7" i="11"/>
  <c r="BB8" i="11" s="1"/>
  <c r="BB9" i="11" s="1"/>
  <c r="BB10" i="11" s="1"/>
  <c r="BB11" i="11" s="1"/>
  <c r="BB12" i="11" s="1"/>
  <c r="BB13" i="11" s="1"/>
  <c r="BB14" i="11" s="1"/>
  <c r="BB15" i="11" s="1"/>
  <c r="BB16" i="11" s="1"/>
  <c r="BB17" i="11" s="1"/>
  <c r="BB18" i="11" s="1"/>
  <c r="BB19" i="11" s="1"/>
  <c r="AD7" i="11"/>
  <c r="AD8" i="11" s="1"/>
  <c r="AD9" i="11" s="1"/>
  <c r="AD10" i="11" s="1"/>
  <c r="AD11" i="11" s="1"/>
  <c r="AD12" i="11" s="1"/>
  <c r="AD13" i="11" s="1"/>
  <c r="AD14" i="11" s="1"/>
  <c r="AD15" i="11" s="1"/>
  <c r="AD16" i="11" s="1"/>
  <c r="AD17" i="11" s="1"/>
  <c r="AD18" i="11" s="1"/>
  <c r="AD19" i="11" s="1"/>
  <c r="AC7" i="11"/>
  <c r="AC8" i="11" s="1"/>
  <c r="AC9" i="11" s="1"/>
  <c r="AC10" i="11" s="1"/>
  <c r="AC11" i="11" s="1"/>
  <c r="AC12" i="11" s="1"/>
  <c r="AC13" i="11" s="1"/>
  <c r="AC14" i="11" s="1"/>
  <c r="AC15" i="11" s="1"/>
  <c r="AC16" i="11" s="1"/>
  <c r="AC17" i="11" s="1"/>
  <c r="AC18" i="11" s="1"/>
  <c r="AC19" i="11" s="1"/>
  <c r="V7" i="11"/>
  <c r="V8" i="11" s="1"/>
  <c r="V9" i="11" s="1"/>
  <c r="V10" i="11" s="1"/>
  <c r="V11" i="11" s="1"/>
  <c r="V12" i="11" s="1"/>
  <c r="V13" i="11" s="1"/>
  <c r="V14" i="11" s="1"/>
  <c r="V15" i="11" s="1"/>
  <c r="V16" i="11" s="1"/>
  <c r="V17" i="11" s="1"/>
  <c r="V18" i="11" s="1"/>
  <c r="V19" i="11" s="1"/>
  <c r="U7" i="11"/>
  <c r="U8" i="11" s="1"/>
  <c r="U9" i="11" s="1"/>
  <c r="U10" i="11" s="1"/>
  <c r="U11" i="11" s="1"/>
  <c r="U12" i="11" s="1"/>
  <c r="U13" i="11" s="1"/>
  <c r="U14" i="11" s="1"/>
  <c r="U15" i="11" s="1"/>
  <c r="U16" i="11" s="1"/>
  <c r="U17" i="11" s="1"/>
  <c r="U18" i="11" s="1"/>
  <c r="U19" i="11" s="1"/>
  <c r="R7" i="11"/>
  <c r="R8" i="11" s="1"/>
  <c r="R9" i="11" s="1"/>
  <c r="R10" i="11" s="1"/>
  <c r="R11" i="11" s="1"/>
  <c r="R12" i="11" s="1"/>
  <c r="R13" i="11" s="1"/>
  <c r="R14" i="11" s="1"/>
  <c r="R15" i="11" s="1"/>
  <c r="R16" i="11" s="1"/>
  <c r="R17" i="11" s="1"/>
  <c r="R18" i="11" s="1"/>
  <c r="R19" i="11" s="1"/>
  <c r="Q7" i="11"/>
  <c r="Q8" i="11" s="1"/>
  <c r="Q9" i="11" s="1"/>
  <c r="Q10" i="11" s="1"/>
  <c r="Q11" i="11" s="1"/>
  <c r="Q12" i="11" s="1"/>
  <c r="Q13" i="11" s="1"/>
  <c r="Q14" i="11" s="1"/>
  <c r="Q15" i="11" s="1"/>
  <c r="Q16" i="11" s="1"/>
  <c r="Q17" i="11" s="1"/>
  <c r="Q18" i="11" s="1"/>
  <c r="Q19" i="11" s="1"/>
  <c r="N7" i="11"/>
  <c r="N8" i="11" s="1"/>
  <c r="N9" i="11" s="1"/>
  <c r="N10" i="11" s="1"/>
  <c r="N11" i="11" s="1"/>
  <c r="N12" i="11" s="1"/>
  <c r="N13" i="11" s="1"/>
  <c r="N14" i="11" s="1"/>
  <c r="N15" i="11" s="1"/>
  <c r="N16" i="11" s="1"/>
  <c r="N17" i="11" s="1"/>
  <c r="N18" i="11" s="1"/>
  <c r="N19" i="11" s="1"/>
  <c r="M7" i="11"/>
  <c r="M8" i="11" s="1"/>
  <c r="J7" i="11"/>
  <c r="J8" i="11" s="1"/>
  <c r="J9" i="11" s="1"/>
  <c r="J10" i="11" s="1"/>
  <c r="J11" i="11" s="1"/>
  <c r="J12" i="11" s="1"/>
  <c r="J13" i="11" s="1"/>
  <c r="J14" i="11" s="1"/>
  <c r="J15" i="11" s="1"/>
  <c r="J16" i="11" s="1"/>
  <c r="J17" i="11" s="1"/>
  <c r="J18" i="11" s="1"/>
  <c r="J19" i="11" s="1"/>
  <c r="I7" i="11"/>
  <c r="I8" i="11" s="1"/>
  <c r="I9" i="11" s="1"/>
  <c r="I10" i="11" s="1"/>
  <c r="I11" i="11" s="1"/>
  <c r="I12" i="11" s="1"/>
  <c r="I13" i="11" s="1"/>
  <c r="I14" i="11" s="1"/>
  <c r="I15" i="11" s="1"/>
  <c r="I16" i="11" s="1"/>
  <c r="I17" i="11" s="1"/>
  <c r="I18" i="11" s="1"/>
  <c r="I19" i="11" s="1"/>
  <c r="BD6" i="11"/>
  <c r="BD7" i="11" s="1"/>
  <c r="BD8" i="11" s="1"/>
  <c r="BD9" i="11" s="1"/>
  <c r="BD10" i="11" s="1"/>
  <c r="BD11" i="11" s="1"/>
  <c r="BD12" i="11" s="1"/>
  <c r="BD13" i="11" s="1"/>
  <c r="BD14" i="11" s="1"/>
  <c r="BD15" i="11" s="1"/>
  <c r="BD16" i="11" s="1"/>
  <c r="BD17" i="11" s="1"/>
  <c r="BD18" i="11" s="1"/>
  <c r="BD19" i="11" s="1"/>
  <c r="BC6" i="11"/>
  <c r="BB6" i="11"/>
  <c r="AZ6" i="11"/>
  <c r="AY6" i="11"/>
  <c r="AD6" i="11"/>
  <c r="AC6" i="11"/>
  <c r="AB6" i="11"/>
  <c r="AB7" i="11" s="1"/>
  <c r="AB8" i="11" s="1"/>
  <c r="AB9" i="11" s="1"/>
  <c r="AB10" i="11" s="1"/>
  <c r="AB11" i="11" s="1"/>
  <c r="AB12" i="11" s="1"/>
  <c r="AB13" i="11" s="1"/>
  <c r="AB14" i="11" s="1"/>
  <c r="AB15" i="11" s="1"/>
  <c r="AB16" i="11" s="1"/>
  <c r="AB17" i="11" s="1"/>
  <c r="AB18" i="11" s="1"/>
  <c r="AB19" i="11" s="1"/>
  <c r="AA6" i="11"/>
  <c r="X6" i="11"/>
  <c r="X7" i="11" s="1"/>
  <c r="X8" i="11" s="1"/>
  <c r="X9" i="11" s="1"/>
  <c r="X10" i="11" s="1"/>
  <c r="X11" i="11" s="1"/>
  <c r="X12" i="11" s="1"/>
  <c r="X13" i="11" s="1"/>
  <c r="X14" i="11" s="1"/>
  <c r="X15" i="11" s="1"/>
  <c r="X16" i="11" s="1"/>
  <c r="X17" i="11" s="1"/>
  <c r="X18" i="11" s="1"/>
  <c r="X19" i="11" s="1"/>
  <c r="W6" i="11"/>
  <c r="W7" i="11" s="1"/>
  <c r="W8" i="11" s="1"/>
  <c r="W9" i="11" s="1"/>
  <c r="W10" i="11" s="1"/>
  <c r="W11" i="11" s="1"/>
  <c r="W12" i="11" s="1"/>
  <c r="W13" i="11" s="1"/>
  <c r="W14" i="11" s="1"/>
  <c r="W15" i="11" s="1"/>
  <c r="W16" i="11" s="1"/>
  <c r="W17" i="11" s="1"/>
  <c r="W18" i="11" s="1"/>
  <c r="W19" i="11" s="1"/>
  <c r="V6" i="11"/>
  <c r="U6" i="11"/>
  <c r="T6" i="11"/>
  <c r="T7" i="11" s="1"/>
  <c r="T8" i="11" s="1"/>
  <c r="T9" i="11" s="1"/>
  <c r="T10" i="11" s="1"/>
  <c r="T11" i="11" s="1"/>
  <c r="T12" i="11" s="1"/>
  <c r="T13" i="11" s="1"/>
  <c r="T14" i="11" s="1"/>
  <c r="T15" i="11" s="1"/>
  <c r="T16" i="11" s="1"/>
  <c r="T17" i="11" s="1"/>
  <c r="T18" i="11" s="1"/>
  <c r="T19" i="11" s="1"/>
  <c r="S6" i="11"/>
  <c r="S7" i="11" s="1"/>
  <c r="R6" i="11"/>
  <c r="Q6" i="11"/>
  <c r="P6" i="11"/>
  <c r="P7" i="11" s="1"/>
  <c r="P8" i="11" s="1"/>
  <c r="P9" i="11" s="1"/>
  <c r="P10" i="11" s="1"/>
  <c r="P11" i="11" s="1"/>
  <c r="P12" i="11" s="1"/>
  <c r="P13" i="11" s="1"/>
  <c r="P14" i="11" s="1"/>
  <c r="P15" i="11" s="1"/>
  <c r="P16" i="11" s="1"/>
  <c r="P17" i="11" s="1"/>
  <c r="P18" i="11" s="1"/>
  <c r="P19" i="11" s="1"/>
  <c r="O6" i="11"/>
  <c r="O7" i="11" s="1"/>
  <c r="O8" i="11" s="1"/>
  <c r="O9" i="11" s="1"/>
  <c r="O10" i="11" s="1"/>
  <c r="O11" i="11" s="1"/>
  <c r="O12" i="11" s="1"/>
  <c r="O13" i="11" s="1"/>
  <c r="O14" i="11" s="1"/>
  <c r="O15" i="11" s="1"/>
  <c r="O16" i="11" s="1"/>
  <c r="O17" i="11" s="1"/>
  <c r="O18" i="11" s="1"/>
  <c r="O19" i="11" s="1"/>
  <c r="N6" i="11"/>
  <c r="Z6" i="11" s="1"/>
  <c r="M6" i="11"/>
  <c r="L6" i="11"/>
  <c r="L7" i="11" s="1"/>
  <c r="L8" i="11" s="1"/>
  <c r="L9" i="11" s="1"/>
  <c r="L10" i="11" s="1"/>
  <c r="L11" i="11" s="1"/>
  <c r="L12" i="11" s="1"/>
  <c r="L13" i="11" s="1"/>
  <c r="L14" i="11" s="1"/>
  <c r="L15" i="11" s="1"/>
  <c r="L16" i="11" s="1"/>
  <c r="L17" i="11" s="1"/>
  <c r="L18" i="11" s="1"/>
  <c r="L19" i="11" s="1"/>
  <c r="K6" i="11"/>
  <c r="K7" i="11" s="1"/>
  <c r="K8" i="11" s="1"/>
  <c r="K9" i="11" s="1"/>
  <c r="K10" i="11" s="1"/>
  <c r="K11" i="11" s="1"/>
  <c r="K12" i="11" s="1"/>
  <c r="K13" i="11" s="1"/>
  <c r="K14" i="11" s="1"/>
  <c r="K15" i="11" s="1"/>
  <c r="K16" i="11" s="1"/>
  <c r="K17" i="11" s="1"/>
  <c r="K18" i="11" s="1"/>
  <c r="K19" i="11" s="1"/>
  <c r="J6" i="11"/>
  <c r="I6" i="11"/>
  <c r="H6" i="11"/>
  <c r="H7" i="11" s="1"/>
  <c r="H8" i="11" s="1"/>
  <c r="H9" i="11" s="1"/>
  <c r="H10" i="11" s="1"/>
  <c r="H11" i="11" s="1"/>
  <c r="H12" i="11" s="1"/>
  <c r="H13" i="11" s="1"/>
  <c r="H14" i="11" s="1"/>
  <c r="H15" i="11" s="1"/>
  <c r="H16" i="11" s="1"/>
  <c r="H17" i="11" s="1"/>
  <c r="H18" i="11" s="1"/>
  <c r="H19" i="11" s="1"/>
  <c r="G6" i="11"/>
  <c r="G7" i="11" s="1"/>
  <c r="BA5" i="11"/>
  <c r="AZ5" i="11"/>
  <c r="AY5" i="11"/>
  <c r="AA5" i="11"/>
  <c r="Z5" i="11"/>
  <c r="Y5" i="11"/>
  <c r="E5" i="11" s="1"/>
  <c r="N54" i="2"/>
  <c r="M54" i="2"/>
  <c r="L54" i="2"/>
  <c r="K54" i="2"/>
  <c r="J54" i="2"/>
  <c r="I54" i="2"/>
  <c r="H54" i="2"/>
  <c r="G54" i="2"/>
  <c r="F54" i="2"/>
  <c r="E54" i="2"/>
  <c r="D54" i="2"/>
  <c r="C54" i="2"/>
  <c r="N53" i="2"/>
  <c r="M53" i="2"/>
  <c r="L53" i="2"/>
  <c r="K53" i="2"/>
  <c r="J53" i="2"/>
  <c r="I53" i="2"/>
  <c r="H53" i="2"/>
  <c r="G53" i="2"/>
  <c r="F53" i="2"/>
  <c r="E53" i="2"/>
  <c r="D53" i="2"/>
  <c r="C53" i="2"/>
  <c r="N52" i="2"/>
  <c r="M52" i="2"/>
  <c r="L52" i="2"/>
  <c r="K52" i="2"/>
  <c r="J52" i="2"/>
  <c r="I52" i="2"/>
  <c r="H52" i="2"/>
  <c r="G52" i="2"/>
  <c r="F52" i="2"/>
  <c r="E52" i="2"/>
  <c r="D52" i="2"/>
  <c r="C52" i="2"/>
  <c r="N51" i="2"/>
  <c r="M51" i="2"/>
  <c r="L51" i="2"/>
  <c r="K51" i="2"/>
  <c r="J51" i="2"/>
  <c r="I51" i="2"/>
  <c r="H51" i="2"/>
  <c r="G51" i="2"/>
  <c r="F51" i="2"/>
  <c r="E51" i="2"/>
  <c r="D51" i="2"/>
  <c r="C51" i="2"/>
  <c r="N50" i="2"/>
  <c r="M50" i="2"/>
  <c r="L50" i="2"/>
  <c r="K50" i="2"/>
  <c r="J50" i="2"/>
  <c r="I50" i="2"/>
  <c r="H50" i="2"/>
  <c r="G50" i="2"/>
  <c r="F50" i="2"/>
  <c r="E50" i="2"/>
  <c r="D50" i="2"/>
  <c r="C50" i="2"/>
  <c r="N49" i="2"/>
  <c r="M49" i="2"/>
  <c r="L49" i="2"/>
  <c r="K49" i="2"/>
  <c r="J49" i="2"/>
  <c r="I49" i="2"/>
  <c r="H49" i="2"/>
  <c r="G49" i="2"/>
  <c r="F49" i="2"/>
  <c r="E49" i="2"/>
  <c r="D49" i="2"/>
  <c r="C49" i="2"/>
  <c r="N48" i="2"/>
  <c r="M48" i="2"/>
  <c r="L48" i="2"/>
  <c r="K48" i="2"/>
  <c r="J48" i="2"/>
  <c r="I48" i="2"/>
  <c r="H48" i="2"/>
  <c r="G48" i="2"/>
  <c r="F48" i="2"/>
  <c r="E48" i="2"/>
  <c r="D48" i="2"/>
  <c r="C48" i="2"/>
  <c r="N47" i="2"/>
  <c r="M47" i="2"/>
  <c r="L47" i="2"/>
  <c r="K47" i="2"/>
  <c r="J47" i="2"/>
  <c r="I47" i="2"/>
  <c r="H47" i="2"/>
  <c r="G47" i="2"/>
  <c r="F47" i="2"/>
  <c r="E47" i="2"/>
  <c r="D47" i="2"/>
  <c r="C47" i="2"/>
  <c r="N46" i="2"/>
  <c r="M46" i="2"/>
  <c r="L46" i="2"/>
  <c r="K46" i="2"/>
  <c r="J46" i="2"/>
  <c r="I46" i="2"/>
  <c r="H46" i="2"/>
  <c r="G46" i="2"/>
  <c r="F46" i="2"/>
  <c r="E46" i="2"/>
  <c r="D46" i="2"/>
  <c r="C46" i="2"/>
  <c r="N45" i="2"/>
  <c r="M45" i="2"/>
  <c r="L45" i="2"/>
  <c r="K45" i="2"/>
  <c r="J45" i="2"/>
  <c r="I45" i="2"/>
  <c r="H45" i="2"/>
  <c r="G45" i="2"/>
  <c r="F45" i="2"/>
  <c r="E45" i="2"/>
  <c r="D45" i="2"/>
  <c r="C45" i="2"/>
  <c r="N44" i="2"/>
  <c r="M44" i="2"/>
  <c r="L44" i="2"/>
  <c r="K44" i="2"/>
  <c r="J44" i="2"/>
  <c r="I44" i="2"/>
  <c r="H44" i="2"/>
  <c r="G44" i="2"/>
  <c r="F44" i="2"/>
  <c r="E44" i="2"/>
  <c r="D44" i="2"/>
  <c r="C44" i="2"/>
  <c r="N43" i="2"/>
  <c r="M43" i="2"/>
  <c r="L43" i="2"/>
  <c r="K43" i="2"/>
  <c r="J43" i="2"/>
  <c r="I43" i="2"/>
  <c r="H43" i="2"/>
  <c r="G43" i="2"/>
  <c r="F43" i="2"/>
  <c r="E43" i="2"/>
  <c r="D43" i="2"/>
  <c r="C43" i="2"/>
  <c r="N42" i="2"/>
  <c r="M42" i="2"/>
  <c r="L42" i="2"/>
  <c r="K42" i="2"/>
  <c r="J42" i="2"/>
  <c r="I42" i="2"/>
  <c r="H42" i="2"/>
  <c r="G42" i="2"/>
  <c r="F42" i="2"/>
  <c r="E42" i="2"/>
  <c r="D42" i="2"/>
  <c r="C42" i="2"/>
  <c r="N41" i="2"/>
  <c r="M41" i="2"/>
  <c r="L41" i="2"/>
  <c r="K41" i="2"/>
  <c r="J41" i="2"/>
  <c r="I41" i="2"/>
  <c r="H41" i="2"/>
  <c r="G41" i="2"/>
  <c r="F41" i="2"/>
  <c r="E41" i="2"/>
  <c r="D41" i="2"/>
  <c r="C41" i="2"/>
  <c r="N40" i="2"/>
  <c r="M40" i="2"/>
  <c r="L40" i="2"/>
  <c r="K40" i="2"/>
  <c r="J40" i="2"/>
  <c r="I40" i="2"/>
  <c r="H40" i="2"/>
  <c r="G40" i="2"/>
  <c r="F40" i="2"/>
  <c r="E40" i="2"/>
  <c r="D40" i="2"/>
  <c r="C40" i="2"/>
  <c r="N39" i="2"/>
  <c r="M39" i="2"/>
  <c r="L39" i="2"/>
  <c r="K39" i="2"/>
  <c r="J39" i="2"/>
  <c r="I39" i="2"/>
  <c r="H39" i="2"/>
  <c r="G39" i="2"/>
  <c r="F39" i="2"/>
  <c r="E39" i="2"/>
  <c r="D39" i="2"/>
  <c r="C39" i="2"/>
  <c r="N38" i="2"/>
  <c r="M38" i="2"/>
  <c r="L38" i="2"/>
  <c r="K38" i="2"/>
  <c r="J38" i="2"/>
  <c r="I38" i="2"/>
  <c r="H38" i="2"/>
  <c r="G38" i="2"/>
  <c r="F38" i="2"/>
  <c r="E38" i="2"/>
  <c r="D38" i="2"/>
  <c r="C38" i="2"/>
  <c r="N37" i="2"/>
  <c r="M37" i="2"/>
  <c r="L37" i="2"/>
  <c r="K37" i="2"/>
  <c r="J37" i="2"/>
  <c r="I37" i="2"/>
  <c r="H37" i="2"/>
  <c r="G37" i="2"/>
  <c r="F37" i="2"/>
  <c r="E37" i="2"/>
  <c r="D37" i="2"/>
  <c r="C37" i="2"/>
  <c r="N36" i="2"/>
  <c r="M36" i="2"/>
  <c r="L36" i="2"/>
  <c r="K36" i="2"/>
  <c r="J36" i="2"/>
  <c r="I36" i="2"/>
  <c r="H36" i="2"/>
  <c r="G36" i="2"/>
  <c r="F36" i="2"/>
  <c r="E36" i="2"/>
  <c r="D36" i="2"/>
  <c r="C36" i="2"/>
  <c r="N35" i="2"/>
  <c r="M35" i="2"/>
  <c r="L35" i="2"/>
  <c r="K35" i="2"/>
  <c r="J35" i="2"/>
  <c r="I35" i="2"/>
  <c r="H35" i="2"/>
  <c r="G35" i="2"/>
  <c r="F35" i="2"/>
  <c r="E35" i="2"/>
  <c r="D35" i="2"/>
  <c r="C35" i="2"/>
  <c r="N34" i="2"/>
  <c r="M34" i="2"/>
  <c r="L34" i="2"/>
  <c r="K34" i="2"/>
  <c r="J34" i="2"/>
  <c r="I34" i="2"/>
  <c r="H34" i="2"/>
  <c r="G34" i="2"/>
  <c r="F34" i="2"/>
  <c r="E34" i="2"/>
  <c r="D34" i="2"/>
  <c r="C34" i="2"/>
  <c r="N33" i="2"/>
  <c r="M33" i="2"/>
  <c r="L33" i="2"/>
  <c r="K33" i="2"/>
  <c r="J33" i="2"/>
  <c r="I33" i="2"/>
  <c r="H33" i="2"/>
  <c r="G33" i="2"/>
  <c r="F33" i="2"/>
  <c r="E33" i="2"/>
  <c r="D33" i="2"/>
  <c r="C33" i="2"/>
  <c r="N32" i="2"/>
  <c r="M32" i="2"/>
  <c r="L32" i="2"/>
  <c r="K32" i="2"/>
  <c r="J32" i="2"/>
  <c r="I32" i="2"/>
  <c r="H32" i="2"/>
  <c r="G32" i="2"/>
  <c r="F32" i="2"/>
  <c r="E32" i="2"/>
  <c r="D32" i="2"/>
  <c r="C32" i="2"/>
  <c r="N31" i="2"/>
  <c r="M31" i="2"/>
  <c r="L31" i="2"/>
  <c r="K31" i="2"/>
  <c r="J31" i="2"/>
  <c r="I31" i="2"/>
  <c r="H31" i="2"/>
  <c r="G31" i="2"/>
  <c r="F31" i="2"/>
  <c r="E31" i="2"/>
  <c r="D31" i="2"/>
  <c r="C31" i="2"/>
  <c r="B19" i="7"/>
  <c r="B18" i="7"/>
  <c r="B17" i="7"/>
  <c r="B16" i="7"/>
  <c r="B15" i="7"/>
  <c r="B14" i="7"/>
  <c r="B13" i="7"/>
  <c r="B12" i="7"/>
  <c r="B11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105" i="7"/>
  <c r="B10" i="7"/>
  <c r="B9" i="7"/>
  <c r="B8" i="7"/>
  <c r="B7" i="7"/>
  <c r="B6" i="7"/>
  <c r="B5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F20" i="11" l="1"/>
  <c r="D20" i="11" s="1"/>
  <c r="C20" i="11" s="1"/>
  <c r="F80" i="11"/>
  <c r="F5" i="11"/>
  <c r="D65" i="11"/>
  <c r="C65" i="11" s="1"/>
  <c r="F50" i="11"/>
  <c r="Z22" i="11"/>
  <c r="M23" i="11"/>
  <c r="BA22" i="11"/>
  <c r="S24" i="11"/>
  <c r="AA23" i="11"/>
  <c r="Z8" i="11"/>
  <c r="M9" i="11"/>
  <c r="AZ22" i="11"/>
  <c r="D5" i="11"/>
  <c r="C5" i="11" s="1"/>
  <c r="G24" i="11"/>
  <c r="Y23" i="11"/>
  <c r="P43" i="11"/>
  <c r="P44" i="11" s="1"/>
  <c r="P45" i="11" s="1"/>
  <c r="P46" i="11" s="1"/>
  <c r="P47" i="11" s="1"/>
  <c r="P48" i="11" s="1"/>
  <c r="P49" i="11" s="1"/>
  <c r="BA7" i="11"/>
  <c r="AY22" i="11"/>
  <c r="F22" i="11" s="1"/>
  <c r="Y7" i="11"/>
  <c r="G8" i="11"/>
  <c r="S8" i="11"/>
  <c r="AA7" i="11"/>
  <c r="AZ8" i="11"/>
  <c r="Y21" i="11"/>
  <c r="AA22" i="11"/>
  <c r="Z36" i="11"/>
  <c r="Y36" i="11"/>
  <c r="F36" i="11"/>
  <c r="M37" i="11"/>
  <c r="AZ37" i="11"/>
  <c r="AZ38" i="11"/>
  <c r="D50" i="11"/>
  <c r="C50" i="11" s="1"/>
  <c r="M53" i="11"/>
  <c r="Z52" i="11"/>
  <c r="BA21" i="11"/>
  <c r="G55" i="11"/>
  <c r="BA6" i="11"/>
  <c r="F6" i="11" s="1"/>
  <c r="Z7" i="11"/>
  <c r="Y6" i="11"/>
  <c r="E6" i="11" s="1"/>
  <c r="AZ7" i="11"/>
  <c r="Z21" i="11"/>
  <c r="AY21" i="11"/>
  <c r="F21" i="11" s="1"/>
  <c r="E35" i="11"/>
  <c r="F35" i="11"/>
  <c r="BA51" i="11"/>
  <c r="AZ52" i="11"/>
  <c r="M69" i="11"/>
  <c r="AY52" i="11"/>
  <c r="Y22" i="11"/>
  <c r="E22" i="11" s="1"/>
  <c r="Y38" i="11"/>
  <c r="AA36" i="11"/>
  <c r="Y37" i="11"/>
  <c r="G39" i="11"/>
  <c r="AZ51" i="11"/>
  <c r="BA52" i="11"/>
  <c r="H53" i="11"/>
  <c r="H54" i="11" s="1"/>
  <c r="H55" i="11" s="1"/>
  <c r="H56" i="11" s="1"/>
  <c r="H57" i="11" s="1"/>
  <c r="H58" i="11" s="1"/>
  <c r="H59" i="11" s="1"/>
  <c r="H60" i="11" s="1"/>
  <c r="H61" i="11" s="1"/>
  <c r="H62" i="11" s="1"/>
  <c r="H63" i="11" s="1"/>
  <c r="H64" i="11" s="1"/>
  <c r="Y52" i="11"/>
  <c r="G67" i="11"/>
  <c r="Y66" i="11"/>
  <c r="S67" i="11"/>
  <c r="AA66" i="11"/>
  <c r="Z51" i="11"/>
  <c r="E51" i="11" s="1"/>
  <c r="AZ53" i="11"/>
  <c r="AZ68" i="11"/>
  <c r="AY68" i="11"/>
  <c r="BA68" i="11"/>
  <c r="S37" i="11"/>
  <c r="AA51" i="11"/>
  <c r="AY51" i="11"/>
  <c r="AY66" i="11"/>
  <c r="F66" i="11" s="1"/>
  <c r="AA52" i="11"/>
  <c r="S53" i="11"/>
  <c r="Z66" i="11"/>
  <c r="AZ67" i="11"/>
  <c r="F67" i="11" s="1"/>
  <c r="BA69" i="11"/>
  <c r="D80" i="11"/>
  <c r="C80" i="11" s="1"/>
  <c r="G83" i="11"/>
  <c r="Y82" i="11"/>
  <c r="AZ82" i="11"/>
  <c r="N67" i="11"/>
  <c r="N68" i="11" s="1"/>
  <c r="N69" i="11" s="1"/>
  <c r="N70" i="11" s="1"/>
  <c r="N71" i="11" s="1"/>
  <c r="N72" i="11" s="1"/>
  <c r="N73" i="11" s="1"/>
  <c r="N74" i="11" s="1"/>
  <c r="N75" i="11" s="1"/>
  <c r="N76" i="11" s="1"/>
  <c r="N77" i="11" s="1"/>
  <c r="N78" i="11" s="1"/>
  <c r="N79" i="11" s="1"/>
  <c r="M83" i="11"/>
  <c r="AZ81" i="11"/>
  <c r="F81" i="11" s="1"/>
  <c r="S6" i="12"/>
  <c r="T6" i="12" s="1"/>
  <c r="Q6" i="12"/>
  <c r="Q20" i="12"/>
  <c r="S20" i="12"/>
  <c r="T20" i="12" s="1"/>
  <c r="S26" i="12"/>
  <c r="S49" i="12"/>
  <c r="T49" i="12" s="1"/>
  <c r="AA58" i="2" s="1"/>
  <c r="S32" i="12"/>
  <c r="S34" i="12"/>
  <c r="S36" i="12"/>
  <c r="S38" i="12"/>
  <c r="S40" i="12"/>
  <c r="Y81" i="11"/>
  <c r="E81" i="11" s="1"/>
  <c r="N82" i="11"/>
  <c r="N83" i="11" s="1"/>
  <c r="N84" i="11" s="1"/>
  <c r="N85" i="11" s="1"/>
  <c r="N86" i="11" s="1"/>
  <c r="N87" i="11" s="1"/>
  <c r="N88" i="11" s="1"/>
  <c r="N89" i="11" s="1"/>
  <c r="N90" i="11" s="1"/>
  <c r="N91" i="11" s="1"/>
  <c r="N92" i="11" s="1"/>
  <c r="N93" i="11" s="1"/>
  <c r="N94" i="11" s="1"/>
  <c r="N95" i="11" s="1"/>
  <c r="N96" i="11" s="1"/>
  <c r="N97" i="11" s="1"/>
  <c r="N98" i="11" s="1"/>
  <c r="N99" i="11" s="1"/>
  <c r="N100" i="11" s="1"/>
  <c r="N101" i="11" s="1"/>
  <c r="N102" i="11" s="1"/>
  <c r="N103" i="11" s="1"/>
  <c r="N104" i="11" s="1"/>
  <c r="N105" i="11" s="1"/>
  <c r="S8" i="12"/>
  <c r="T8" i="12" s="1"/>
  <c r="Q8" i="12"/>
  <c r="S29" i="12"/>
  <c r="T29" i="12" s="1"/>
  <c r="S57" i="2" s="1"/>
  <c r="S30" i="12"/>
  <c r="S43" i="12"/>
  <c r="T43" i="12" s="1"/>
  <c r="U58" i="2" s="1"/>
  <c r="S45" i="12"/>
  <c r="T45" i="12" s="1"/>
  <c r="W58" i="2" s="1"/>
  <c r="S47" i="12"/>
  <c r="T47" i="12" s="1"/>
  <c r="Y58" i="2" s="1"/>
  <c r="S59" i="12"/>
  <c r="T59" i="12" s="1"/>
  <c r="Y59" i="2" s="1"/>
  <c r="S63" i="12"/>
  <c r="T63" i="12" s="1"/>
  <c r="Q60" i="2" s="1"/>
  <c r="S67" i="12"/>
  <c r="T67" i="12" s="1"/>
  <c r="U60" i="2" s="1"/>
  <c r="S71" i="12"/>
  <c r="T71" i="12" s="1"/>
  <c r="Y60" i="2" s="1"/>
  <c r="S82" i="11"/>
  <c r="S2" i="12"/>
  <c r="T2" i="12" s="1"/>
  <c r="Q2" i="12"/>
  <c r="S10" i="12"/>
  <c r="T10" i="12" s="1"/>
  <c r="Q10" i="12"/>
  <c r="E16" i="12"/>
  <c r="G28" i="12"/>
  <c r="S18" i="12"/>
  <c r="T18" i="12" s="1"/>
  <c r="S41" i="12"/>
  <c r="T41" i="12" s="1"/>
  <c r="S58" i="2" s="1"/>
  <c r="S44" i="12"/>
  <c r="S46" i="12"/>
  <c r="S48" i="12"/>
  <c r="S57" i="12"/>
  <c r="T57" i="12" s="1"/>
  <c r="W59" i="2" s="1"/>
  <c r="S4" i="12"/>
  <c r="T4" i="12" s="1"/>
  <c r="Q4" i="12"/>
  <c r="S12" i="12"/>
  <c r="T12" i="12" s="1"/>
  <c r="Q12" i="12"/>
  <c r="Q28" i="12"/>
  <c r="S28" i="12"/>
  <c r="T28" i="12" s="1"/>
  <c r="R57" i="2" s="1"/>
  <c r="S31" i="12"/>
  <c r="T31" i="12" s="1"/>
  <c r="U57" i="2" s="1"/>
  <c r="S33" i="12"/>
  <c r="T33" i="12" s="1"/>
  <c r="W57" i="2" s="1"/>
  <c r="S35" i="12"/>
  <c r="T35" i="12" s="1"/>
  <c r="Y57" i="2" s="1"/>
  <c r="S37" i="12"/>
  <c r="T37" i="12" s="1"/>
  <c r="AA57" i="2" s="1"/>
  <c r="S39" i="12"/>
  <c r="T39" i="12" s="1"/>
  <c r="Q58" i="2" s="1"/>
  <c r="S42" i="12"/>
  <c r="S61" i="12"/>
  <c r="T61" i="12" s="1"/>
  <c r="AA59" i="2" s="1"/>
  <c r="S65" i="12"/>
  <c r="T65" i="12" s="1"/>
  <c r="S60" i="2" s="1"/>
  <c r="S69" i="12"/>
  <c r="T69" i="12" s="1"/>
  <c r="W60" i="2" s="1"/>
  <c r="S73" i="12"/>
  <c r="T73" i="12" s="1"/>
  <c r="AA60" i="2" s="1"/>
  <c r="S77" i="12"/>
  <c r="T77" i="12" s="1"/>
  <c r="S61" i="2" s="1"/>
  <c r="S16" i="12"/>
  <c r="T16" i="12" s="1"/>
  <c r="E18" i="12"/>
  <c r="G30" i="12"/>
  <c r="S19" i="12"/>
  <c r="T19" i="12" s="1"/>
  <c r="G81" i="12"/>
  <c r="E69" i="12"/>
  <c r="S24" i="12"/>
  <c r="T24" i="12" s="1"/>
  <c r="G26" i="12"/>
  <c r="Q30" i="12"/>
  <c r="Q32" i="12"/>
  <c r="Q34" i="12"/>
  <c r="Q36" i="12"/>
  <c r="Q38" i="12"/>
  <c r="Q40" i="12"/>
  <c r="Q42" i="12"/>
  <c r="Q44" i="12"/>
  <c r="Q46" i="12"/>
  <c r="Q48" i="12"/>
  <c r="E55" i="12"/>
  <c r="P58" i="12"/>
  <c r="P60" i="12"/>
  <c r="P62" i="12"/>
  <c r="P64" i="12"/>
  <c r="Q67" i="12"/>
  <c r="E75" i="12"/>
  <c r="S78" i="12"/>
  <c r="S82" i="12"/>
  <c r="S86" i="12"/>
  <c r="S90" i="12"/>
  <c r="S94" i="12"/>
  <c r="S135" i="12"/>
  <c r="S137" i="12"/>
  <c r="S138" i="12"/>
  <c r="Q138" i="12"/>
  <c r="S3" i="12"/>
  <c r="T3" i="12" s="1"/>
  <c r="S5" i="12"/>
  <c r="T5" i="12" s="1"/>
  <c r="S7" i="12"/>
  <c r="T7" i="12" s="1"/>
  <c r="S9" i="12"/>
  <c r="T9" i="12" s="1"/>
  <c r="S11" i="12"/>
  <c r="T11" i="12" s="1"/>
  <c r="S13" i="12"/>
  <c r="T13" i="12" s="1"/>
  <c r="Q14" i="12"/>
  <c r="E87" i="12"/>
  <c r="G99" i="12"/>
  <c r="G32" i="12"/>
  <c r="E20" i="12"/>
  <c r="S21" i="12"/>
  <c r="T21" i="12" s="1"/>
  <c r="Q22" i="12"/>
  <c r="G95" i="12"/>
  <c r="E83" i="12"/>
  <c r="Q29" i="12"/>
  <c r="E53" i="12"/>
  <c r="E67" i="12"/>
  <c r="S68" i="12"/>
  <c r="Q68" i="12"/>
  <c r="Q69" i="12"/>
  <c r="S70" i="12"/>
  <c r="Q70" i="12"/>
  <c r="S75" i="12"/>
  <c r="T75" i="12" s="1"/>
  <c r="Q61" i="2" s="1"/>
  <c r="S79" i="12"/>
  <c r="T79" i="12" s="1"/>
  <c r="U61" i="2" s="1"/>
  <c r="Q81" i="12"/>
  <c r="S83" i="12"/>
  <c r="T83" i="12" s="1"/>
  <c r="Y61" i="2" s="1"/>
  <c r="Q85" i="12"/>
  <c r="S87" i="12"/>
  <c r="T87" i="12" s="1"/>
  <c r="Q62" i="2" s="1"/>
  <c r="Q89" i="12"/>
  <c r="S91" i="12"/>
  <c r="Q93" i="12"/>
  <c r="S95" i="12"/>
  <c r="T95" i="12" s="1"/>
  <c r="Y62" i="2" s="1"/>
  <c r="Q97" i="12"/>
  <c r="S141" i="12"/>
  <c r="S15" i="12"/>
  <c r="T15" i="12" s="1"/>
  <c r="G89" i="12"/>
  <c r="E77" i="12"/>
  <c r="E22" i="12"/>
  <c r="G34" i="12"/>
  <c r="S23" i="12"/>
  <c r="T23" i="12" s="1"/>
  <c r="G85" i="12"/>
  <c r="E73" i="12"/>
  <c r="E29" i="12"/>
  <c r="Q31" i="12"/>
  <c r="Q33" i="12"/>
  <c r="Q35" i="12"/>
  <c r="Q37" i="12"/>
  <c r="Q39" i="12"/>
  <c r="Q41" i="12"/>
  <c r="Q43" i="12"/>
  <c r="Q45" i="12"/>
  <c r="Q47" i="12"/>
  <c r="Q49" i="12"/>
  <c r="O50" i="12"/>
  <c r="O51" i="12" s="1"/>
  <c r="O52" i="12" s="1"/>
  <c r="O53" i="12" s="1"/>
  <c r="O54" i="12" s="1"/>
  <c r="O55" i="12" s="1"/>
  <c r="O56" i="12" s="1"/>
  <c r="P56" i="12" s="1"/>
  <c r="E51" i="12"/>
  <c r="P52" i="12"/>
  <c r="Q57" i="12"/>
  <c r="Q59" i="12"/>
  <c r="Q61" i="12"/>
  <c r="Q63" i="12"/>
  <c r="Q65" i="12"/>
  <c r="S74" i="12"/>
  <c r="Q74" i="12"/>
  <c r="S80" i="12"/>
  <c r="Q80" i="12"/>
  <c r="S84" i="12"/>
  <c r="Q84" i="12"/>
  <c r="S88" i="12"/>
  <c r="Q88" i="12"/>
  <c r="S92" i="12"/>
  <c r="Q92" i="12"/>
  <c r="S96" i="12"/>
  <c r="Q96" i="12"/>
  <c r="S143" i="12"/>
  <c r="S17" i="12"/>
  <c r="T17" i="12" s="1"/>
  <c r="Q18" i="12"/>
  <c r="E79" i="12"/>
  <c r="G91" i="12"/>
  <c r="G36" i="12"/>
  <c r="E24" i="12"/>
  <c r="S25" i="12"/>
  <c r="T25" i="12" s="1"/>
  <c r="Q26" i="12"/>
  <c r="S27" i="12"/>
  <c r="T27" i="12" s="1"/>
  <c r="Q57" i="2" s="1"/>
  <c r="E31" i="12"/>
  <c r="E41" i="12"/>
  <c r="E43" i="12"/>
  <c r="E49" i="12"/>
  <c r="P50" i="12"/>
  <c r="E61" i="12"/>
  <c r="E63" i="12"/>
  <c r="E65" i="12"/>
  <c r="S66" i="12"/>
  <c r="Q66" i="12"/>
  <c r="E71" i="12"/>
  <c r="S72" i="12"/>
  <c r="Q72" i="12"/>
  <c r="S76" i="12"/>
  <c r="Q76" i="12"/>
  <c r="Q77" i="12"/>
  <c r="S81" i="12"/>
  <c r="T81" i="12" s="1"/>
  <c r="W61" i="2" s="1"/>
  <c r="S85" i="12"/>
  <c r="T85" i="12" s="1"/>
  <c r="AA61" i="2" s="1"/>
  <c r="S89" i="12"/>
  <c r="T89" i="12" s="1"/>
  <c r="S62" i="2" s="1"/>
  <c r="S93" i="12"/>
  <c r="S97" i="12"/>
  <c r="S98" i="12"/>
  <c r="S99" i="12"/>
  <c r="T99" i="12" s="1"/>
  <c r="Q63" i="2" s="1"/>
  <c r="S101" i="12"/>
  <c r="S103" i="12"/>
  <c r="S105" i="12"/>
  <c r="S107" i="12"/>
  <c r="S109" i="12"/>
  <c r="S111" i="12"/>
  <c r="S113" i="12"/>
  <c r="S115" i="12"/>
  <c r="S117" i="12"/>
  <c r="S119" i="12"/>
  <c r="S121" i="12"/>
  <c r="S123" i="12"/>
  <c r="S125" i="12"/>
  <c r="S127" i="12"/>
  <c r="Q83" i="12"/>
  <c r="Q91" i="12"/>
  <c r="Q102" i="12"/>
  <c r="Q107" i="12"/>
  <c r="S108" i="12"/>
  <c r="Q108" i="12"/>
  <c r="Q109" i="12"/>
  <c r="S110" i="12"/>
  <c r="Q110" i="12"/>
  <c r="Q123" i="12"/>
  <c r="S124" i="12"/>
  <c r="Q124" i="12"/>
  <c r="Q125" i="12"/>
  <c r="S126" i="12"/>
  <c r="Q126" i="12"/>
  <c r="Q133" i="12"/>
  <c r="S144" i="12"/>
  <c r="Q144" i="12"/>
  <c r="S147" i="12"/>
  <c r="Q147" i="12"/>
  <c r="Q151" i="12"/>
  <c r="Q159" i="12"/>
  <c r="O226" i="12"/>
  <c r="O227" i="12" s="1"/>
  <c r="O228" i="12" s="1"/>
  <c r="O229" i="12" s="1"/>
  <c r="P225" i="12"/>
  <c r="Q103" i="12"/>
  <c r="P104" i="12"/>
  <c r="P106" i="12"/>
  <c r="Q119" i="12"/>
  <c r="P120" i="12"/>
  <c r="P122" i="12"/>
  <c r="P129" i="12"/>
  <c r="S129" i="12" s="1"/>
  <c r="S183" i="12"/>
  <c r="S185" i="12"/>
  <c r="P189" i="12"/>
  <c r="S189" i="12" s="1"/>
  <c r="P193" i="12"/>
  <c r="S193" i="12" s="1"/>
  <c r="Q79" i="12"/>
  <c r="Q86" i="12"/>
  <c r="Q87" i="12"/>
  <c r="Q94" i="12"/>
  <c r="Q95" i="12"/>
  <c r="S100" i="12"/>
  <c r="Q100" i="12"/>
  <c r="S102" i="12"/>
  <c r="Q115" i="12"/>
  <c r="S116" i="12"/>
  <c r="Q116" i="12"/>
  <c r="S118" i="12"/>
  <c r="Q118" i="12"/>
  <c r="S130" i="12"/>
  <c r="Q130" i="12"/>
  <c r="S133" i="12"/>
  <c r="Q135" i="12"/>
  <c r="S136" i="12"/>
  <c r="S139" i="12"/>
  <c r="Q139" i="12"/>
  <c r="S142" i="12"/>
  <c r="Q142" i="12"/>
  <c r="S145" i="12"/>
  <c r="S149" i="12"/>
  <c r="S150" i="12"/>
  <c r="Q150" i="12"/>
  <c r="S151" i="12"/>
  <c r="S152" i="12"/>
  <c r="S153" i="12"/>
  <c r="S154" i="12"/>
  <c r="Q154" i="12"/>
  <c r="S155" i="12"/>
  <c r="Q155" i="12"/>
  <c r="S157" i="12"/>
  <c r="S158" i="12"/>
  <c r="Q158" i="12"/>
  <c r="S159" i="12"/>
  <c r="S160" i="12"/>
  <c r="S161" i="12"/>
  <c r="S162" i="12"/>
  <c r="Q162" i="12"/>
  <c r="S163" i="12"/>
  <c r="S164" i="12"/>
  <c r="S165" i="12"/>
  <c r="S166" i="12"/>
  <c r="Q166" i="12"/>
  <c r="S167" i="12"/>
  <c r="S168" i="12"/>
  <c r="S169" i="12"/>
  <c r="S170" i="12"/>
  <c r="Q170" i="12"/>
  <c r="S171" i="12"/>
  <c r="S172" i="12"/>
  <c r="S173" i="12"/>
  <c r="Q173" i="12"/>
  <c r="S174" i="12"/>
  <c r="Q174" i="12"/>
  <c r="S176" i="12"/>
  <c r="S178" i="12"/>
  <c r="Q178" i="12"/>
  <c r="S180" i="12"/>
  <c r="Q99" i="12"/>
  <c r="Q111" i="12"/>
  <c r="P112" i="12"/>
  <c r="Q113" i="12"/>
  <c r="P114" i="12"/>
  <c r="Q127" i="12"/>
  <c r="P128" i="12"/>
  <c r="P131" i="12"/>
  <c r="P134" i="12"/>
  <c r="S146" i="12"/>
  <c r="Q146" i="12"/>
  <c r="Q149" i="12"/>
  <c r="Q167" i="12"/>
  <c r="S175" i="12"/>
  <c r="Q175" i="12"/>
  <c r="S177" i="12"/>
  <c r="Q177" i="12"/>
  <c r="S182" i="12"/>
  <c r="Q195" i="12"/>
  <c r="P197" i="12"/>
  <c r="S197" i="12" s="1"/>
  <c r="P199" i="12"/>
  <c r="S199" i="12" s="1"/>
  <c r="P201" i="12"/>
  <c r="S201" i="12" s="1"/>
  <c r="P203" i="12"/>
  <c r="S203" i="12" s="1"/>
  <c r="P205" i="12"/>
  <c r="S205" i="12" s="1"/>
  <c r="P207" i="12"/>
  <c r="S207" i="12" s="1"/>
  <c r="P209" i="12"/>
  <c r="S209" i="12" s="1"/>
  <c r="P211" i="12"/>
  <c r="S211" i="12" s="1"/>
  <c r="P213" i="12"/>
  <c r="S213" i="12" s="1"/>
  <c r="P215" i="12"/>
  <c r="S215" i="12" s="1"/>
  <c r="P217" i="12"/>
  <c r="S217" i="12" s="1"/>
  <c r="Q224" i="12"/>
  <c r="P226" i="12"/>
  <c r="S226" i="12" s="1"/>
  <c r="P228" i="12"/>
  <c r="S228" i="12" s="1"/>
  <c r="P132" i="12"/>
  <c r="S132" i="12" s="1"/>
  <c r="Q137" i="12"/>
  <c r="P148" i="12"/>
  <c r="S148" i="12" s="1"/>
  <c r="Q153" i="12"/>
  <c r="Q161" i="12"/>
  <c r="Q169" i="12"/>
  <c r="P186" i="12"/>
  <c r="P190" i="12"/>
  <c r="P194" i="12"/>
  <c r="Q141" i="12"/>
  <c r="Q157" i="12"/>
  <c r="Q160" i="12"/>
  <c r="Q168" i="12"/>
  <c r="Q185" i="12"/>
  <c r="P187" i="12"/>
  <c r="S187" i="12" s="1"/>
  <c r="P191" i="12"/>
  <c r="S191" i="12" s="1"/>
  <c r="Q193" i="12"/>
  <c r="P195" i="12"/>
  <c r="S195" i="12" s="1"/>
  <c r="Q199" i="12"/>
  <c r="Q203" i="12"/>
  <c r="Q207" i="12"/>
  <c r="Q215" i="12"/>
  <c r="P222" i="12"/>
  <c r="S222" i="12" s="1"/>
  <c r="P224" i="12"/>
  <c r="S224" i="12" s="1"/>
  <c r="Q228" i="12"/>
  <c r="Q129" i="12"/>
  <c r="P140" i="12"/>
  <c r="Q145" i="12"/>
  <c r="P156" i="12"/>
  <c r="Q165" i="12"/>
  <c r="P179" i="12"/>
  <c r="P181" i="12"/>
  <c r="Q182" i="12"/>
  <c r="P184" i="12"/>
  <c r="P188" i="12"/>
  <c r="P192" i="12"/>
  <c r="P196" i="12"/>
  <c r="P220" i="12"/>
  <c r="S220" i="12" s="1"/>
  <c r="P200" i="12"/>
  <c r="P204" i="12"/>
  <c r="P208" i="12"/>
  <c r="P212" i="12"/>
  <c r="P216" i="12"/>
  <c r="Q197" i="12"/>
  <c r="Q201" i="12"/>
  <c r="Q205" i="12"/>
  <c r="Q209" i="12"/>
  <c r="Q213" i="12"/>
  <c r="Q217" i="12"/>
  <c r="Q220" i="12"/>
  <c r="P221" i="12"/>
  <c r="Q226" i="12"/>
  <c r="P198" i="12"/>
  <c r="P202" i="12"/>
  <c r="P206" i="12"/>
  <c r="P210" i="12"/>
  <c r="P214" i="12"/>
  <c r="P218" i="12"/>
  <c r="P223" i="12"/>
  <c r="S223" i="12" s="1"/>
  <c r="P227" i="12"/>
  <c r="S227" i="12" s="1"/>
  <c r="P219" i="12"/>
  <c r="Q227" i="12"/>
  <c r="S313" i="12"/>
  <c r="Q313" i="12"/>
  <c r="D22" i="11" l="1"/>
  <c r="C22" i="11" s="1"/>
  <c r="F51" i="11"/>
  <c r="D51" i="11" s="1"/>
  <c r="C51" i="11" s="1"/>
  <c r="D81" i="11"/>
  <c r="C81" i="11" s="1"/>
  <c r="S56" i="12"/>
  <c r="Q56" i="12"/>
  <c r="T93" i="12"/>
  <c r="W62" i="2" s="1"/>
  <c r="S50" i="12"/>
  <c r="Q50" i="12"/>
  <c r="S52" i="12"/>
  <c r="Q52" i="12"/>
  <c r="G101" i="12"/>
  <c r="T101" i="12" s="1"/>
  <c r="S63" i="2" s="1"/>
  <c r="E89" i="12"/>
  <c r="P54" i="12"/>
  <c r="S60" i="12"/>
  <c r="Q60" i="12"/>
  <c r="G42" i="12"/>
  <c r="T42" i="12" s="1"/>
  <c r="T58" i="2" s="1"/>
  <c r="E30" i="12"/>
  <c r="P51" i="12"/>
  <c r="T30" i="12"/>
  <c r="T57" i="2" s="1"/>
  <c r="T36" i="12"/>
  <c r="Z57" i="2" s="1"/>
  <c r="T26" i="12"/>
  <c r="P57" i="2" s="1"/>
  <c r="M84" i="11"/>
  <c r="Z83" i="11"/>
  <c r="AY83" i="11"/>
  <c r="S54" i="11"/>
  <c r="AA53" i="11"/>
  <c r="F68" i="11"/>
  <c r="E66" i="11"/>
  <c r="D66" i="11" s="1"/>
  <c r="C66" i="11" s="1"/>
  <c r="F52" i="11"/>
  <c r="D35" i="11"/>
  <c r="C35" i="11" s="1"/>
  <c r="AY7" i="11"/>
  <c r="F7" i="11" s="1"/>
  <c r="G56" i="11"/>
  <c r="Y55" i="11"/>
  <c r="M54" i="11"/>
  <c r="Z53" i="11"/>
  <c r="AZ39" i="11"/>
  <c r="E36" i="11"/>
  <c r="D36" i="11" s="1"/>
  <c r="C36" i="11" s="1"/>
  <c r="S9" i="11"/>
  <c r="AA8" i="11"/>
  <c r="G25" i="11"/>
  <c r="Y24" i="11"/>
  <c r="M10" i="11"/>
  <c r="Z9" i="11"/>
  <c r="AY37" i="11"/>
  <c r="M24" i="11"/>
  <c r="Z23" i="11"/>
  <c r="S181" i="12"/>
  <c r="Q181" i="12"/>
  <c r="S122" i="12"/>
  <c r="Q122" i="12"/>
  <c r="S104" i="12"/>
  <c r="Q104" i="12"/>
  <c r="S198" i="12"/>
  <c r="Q198" i="12"/>
  <c r="S216" i="12"/>
  <c r="Q216" i="12"/>
  <c r="S200" i="12"/>
  <c r="Q200" i="12"/>
  <c r="S188" i="12"/>
  <c r="Q188" i="12"/>
  <c r="S179" i="12"/>
  <c r="Q179" i="12"/>
  <c r="Q140" i="12"/>
  <c r="S140" i="12"/>
  <c r="Q189" i="12"/>
  <c r="S190" i="12"/>
  <c r="Q190" i="12"/>
  <c r="Q191" i="12"/>
  <c r="Q132" i="12"/>
  <c r="S114" i="12"/>
  <c r="Q114" i="12"/>
  <c r="S120" i="12"/>
  <c r="Q120" i="12"/>
  <c r="T107" i="12"/>
  <c r="Y63" i="2" s="1"/>
  <c r="G48" i="12"/>
  <c r="E36" i="12"/>
  <c r="G46" i="12"/>
  <c r="E34" i="12"/>
  <c r="G107" i="12"/>
  <c r="E95" i="12"/>
  <c r="G44" i="12"/>
  <c r="E32" i="12"/>
  <c r="S58" i="12"/>
  <c r="Q58" i="12"/>
  <c r="T48" i="12"/>
  <c r="Z58" i="2" s="1"/>
  <c r="AA82" i="11"/>
  <c r="S83" i="11"/>
  <c r="T34" i="12"/>
  <c r="X57" i="2" s="1"/>
  <c r="BA82" i="11"/>
  <c r="Z67" i="11"/>
  <c r="AY69" i="11"/>
  <c r="G68" i="11"/>
  <c r="Y67" i="11"/>
  <c r="E67" i="11" s="1"/>
  <c r="D67" i="11" s="1"/>
  <c r="C67" i="11" s="1"/>
  <c r="BA53" i="11"/>
  <c r="Z68" i="11"/>
  <c r="D6" i="11"/>
  <c r="C6" i="11" s="1"/>
  <c r="Y54" i="11"/>
  <c r="Y53" i="11"/>
  <c r="AZ9" i="11"/>
  <c r="G9" i="11"/>
  <c r="Y8" i="11"/>
  <c r="BA8" i="11"/>
  <c r="AY38" i="11"/>
  <c r="S202" i="12"/>
  <c r="Q202" i="12"/>
  <c r="S192" i="12"/>
  <c r="Q192" i="12"/>
  <c r="S194" i="12"/>
  <c r="Q194" i="12"/>
  <c r="Q222" i="12"/>
  <c r="S210" i="12"/>
  <c r="Q210" i="12"/>
  <c r="S221" i="12"/>
  <c r="Q221" i="12"/>
  <c r="S212" i="12"/>
  <c r="Q212" i="12"/>
  <c r="S184" i="12"/>
  <c r="Q184" i="12"/>
  <c r="Q211" i="12"/>
  <c r="S186" i="12"/>
  <c r="Q186" i="12"/>
  <c r="Q187" i="12"/>
  <c r="S131" i="12"/>
  <c r="Q131" i="12"/>
  <c r="S225" i="12"/>
  <c r="Q225" i="12"/>
  <c r="Q148" i="12"/>
  <c r="G103" i="12"/>
  <c r="E91" i="12"/>
  <c r="T91" i="12"/>
  <c r="U62" i="2" s="1"/>
  <c r="G111" i="12"/>
  <c r="E99" i="12"/>
  <c r="S64" i="12"/>
  <c r="Q64" i="12"/>
  <c r="G93" i="12"/>
  <c r="E81" i="12"/>
  <c r="T46" i="12"/>
  <c r="X58" i="2" s="1"/>
  <c r="G40" i="12"/>
  <c r="E28" i="12"/>
  <c r="P55" i="12"/>
  <c r="T40" i="12"/>
  <c r="R58" i="2" s="1"/>
  <c r="T32" i="12"/>
  <c r="V57" i="2" s="1"/>
  <c r="Y83" i="11"/>
  <c r="G84" i="11"/>
  <c r="BA70" i="11"/>
  <c r="AA37" i="11"/>
  <c r="S38" i="11"/>
  <c r="AZ69" i="11"/>
  <c r="E52" i="11"/>
  <c r="BA54" i="11"/>
  <c r="M70" i="11"/>
  <c r="Z69" i="11"/>
  <c r="BA37" i="11"/>
  <c r="M38" i="11"/>
  <c r="Z37" i="11"/>
  <c r="E37" i="11" s="1"/>
  <c r="E7" i="11"/>
  <c r="BA23" i="11"/>
  <c r="Q219" i="12"/>
  <c r="S219" i="12"/>
  <c r="S218" i="12"/>
  <c r="Q218" i="12"/>
  <c r="S204" i="12"/>
  <c r="Q204" i="12"/>
  <c r="S134" i="12"/>
  <c r="Q134" i="12"/>
  <c r="S214" i="12"/>
  <c r="Q214" i="12"/>
  <c r="Q223" i="12"/>
  <c r="S206" i="12"/>
  <c r="Q206" i="12"/>
  <c r="S208" i="12"/>
  <c r="Q208" i="12"/>
  <c r="S196" i="12"/>
  <c r="Q196" i="12"/>
  <c r="Q156" i="12"/>
  <c r="S156" i="12"/>
  <c r="S128" i="12"/>
  <c r="Q128" i="12"/>
  <c r="S112" i="12"/>
  <c r="Q112" i="12"/>
  <c r="S106" i="12"/>
  <c r="Q106" i="12"/>
  <c r="O230" i="12"/>
  <c r="P229" i="12"/>
  <c r="T111" i="12"/>
  <c r="Q64" i="2" s="1"/>
  <c r="T97" i="12"/>
  <c r="AA62" i="2" s="1"/>
  <c r="G97" i="12"/>
  <c r="E85" i="12"/>
  <c r="S62" i="12"/>
  <c r="Q62" i="12"/>
  <c r="E26" i="12"/>
  <c r="G38" i="12"/>
  <c r="T44" i="12"/>
  <c r="V58" i="2" s="1"/>
  <c r="P53" i="12"/>
  <c r="T38" i="12"/>
  <c r="P58" i="2" s="1"/>
  <c r="Z82" i="11"/>
  <c r="E82" i="11" s="1"/>
  <c r="AZ83" i="11"/>
  <c r="AY82" i="11"/>
  <c r="F82" i="11" s="1"/>
  <c r="AZ54" i="11"/>
  <c r="AA67" i="11"/>
  <c r="S68" i="11"/>
  <c r="G40" i="11"/>
  <c r="Y39" i="11"/>
  <c r="AY53" i="11"/>
  <c r="F53" i="11" s="1"/>
  <c r="E21" i="11"/>
  <c r="D21" i="11" s="1"/>
  <c r="C21" i="11" s="1"/>
  <c r="AY23" i="11"/>
  <c r="E23" i="11"/>
  <c r="AZ23" i="11"/>
  <c r="AA24" i="11"/>
  <c r="S25" i="11"/>
  <c r="F23" i="11" l="1"/>
  <c r="D82" i="11"/>
  <c r="C82" i="11" s="1"/>
  <c r="D7" i="11"/>
  <c r="C7" i="11" s="1"/>
  <c r="D23" i="11"/>
  <c r="C23" i="11" s="1"/>
  <c r="S26" i="11"/>
  <c r="AA25" i="11"/>
  <c r="AA68" i="11"/>
  <c r="S69" i="11"/>
  <c r="G85" i="11"/>
  <c r="Y84" i="11"/>
  <c r="G57" i="11"/>
  <c r="Y56" i="11"/>
  <c r="BA24" i="11"/>
  <c r="M39" i="11"/>
  <c r="Z38" i="11"/>
  <c r="D52" i="11"/>
  <c r="C52" i="11" s="1"/>
  <c r="G105" i="12"/>
  <c r="E93" i="12"/>
  <c r="G69" i="11"/>
  <c r="Y68" i="11"/>
  <c r="E68" i="11" s="1"/>
  <c r="D68" i="11" s="1"/>
  <c r="C68" i="11" s="1"/>
  <c r="AA83" i="11"/>
  <c r="E83" i="11" s="1"/>
  <c r="S84" i="11"/>
  <c r="T58" i="12"/>
  <c r="X59" i="2" s="1"/>
  <c r="G56" i="12"/>
  <c r="E44" i="12"/>
  <c r="G58" i="12"/>
  <c r="E46" i="12"/>
  <c r="Z10" i="11"/>
  <c r="M11" i="11"/>
  <c r="AA9" i="11"/>
  <c r="S10" i="11"/>
  <c r="AA54" i="11"/>
  <c r="S55" i="11"/>
  <c r="Z84" i="11"/>
  <c r="M85" i="11"/>
  <c r="S51" i="12"/>
  <c r="T51" i="12" s="1"/>
  <c r="Q59" i="2" s="1"/>
  <c r="Q51" i="12"/>
  <c r="S54" i="12"/>
  <c r="Q54" i="12"/>
  <c r="O231" i="12"/>
  <c r="P230" i="12"/>
  <c r="S55" i="12"/>
  <c r="T55" i="12" s="1"/>
  <c r="U59" i="2" s="1"/>
  <c r="Q55" i="12"/>
  <c r="G115" i="12"/>
  <c r="E103" i="12"/>
  <c r="G10" i="11"/>
  <c r="Y9" i="11"/>
  <c r="E9" i="11" s="1"/>
  <c r="AZ40" i="11"/>
  <c r="Z70" i="11"/>
  <c r="M71" i="11"/>
  <c r="AZ24" i="11"/>
  <c r="AY24" i="11"/>
  <c r="AZ84" i="11"/>
  <c r="T103" i="12"/>
  <c r="U63" i="2" s="1"/>
  <c r="BA55" i="11"/>
  <c r="BA71" i="11"/>
  <c r="G52" i="12"/>
  <c r="E40" i="12"/>
  <c r="BA9" i="11"/>
  <c r="AZ10" i="11"/>
  <c r="F69" i="11"/>
  <c r="M25" i="11"/>
  <c r="Z24" i="11"/>
  <c r="E24" i="11" s="1"/>
  <c r="Z54" i="11"/>
  <c r="E54" i="11" s="1"/>
  <c r="M55" i="11"/>
  <c r="AY8" i="11"/>
  <c r="F8" i="11" s="1"/>
  <c r="AA38" i="11"/>
  <c r="S39" i="11"/>
  <c r="AY39" i="11"/>
  <c r="E42" i="12"/>
  <c r="G54" i="12"/>
  <c r="AY54" i="11"/>
  <c r="F54" i="11" s="1"/>
  <c r="S53" i="12"/>
  <c r="T53" i="12" s="1"/>
  <c r="S59" i="2" s="1"/>
  <c r="Q53" i="12"/>
  <c r="G41" i="11"/>
  <c r="Y40" i="11"/>
  <c r="AZ55" i="11"/>
  <c r="G50" i="12"/>
  <c r="E38" i="12"/>
  <c r="G109" i="12"/>
  <c r="E97" i="12"/>
  <c r="S229" i="12"/>
  <c r="Q229" i="12"/>
  <c r="BA38" i="11"/>
  <c r="F38" i="11" s="1"/>
  <c r="AZ70" i="11"/>
  <c r="G123" i="12"/>
  <c r="E111" i="12"/>
  <c r="E8" i="11"/>
  <c r="D8" i="11" s="1"/>
  <c r="C8" i="11" s="1"/>
  <c r="E53" i="11"/>
  <c r="D53" i="11" s="1"/>
  <c r="C53" i="11" s="1"/>
  <c r="AY70" i="11"/>
  <c r="BA83" i="11"/>
  <c r="F83" i="11" s="1"/>
  <c r="G119" i="12"/>
  <c r="E107" i="12"/>
  <c r="G60" i="12"/>
  <c r="T60" i="12" s="1"/>
  <c r="Z59" i="2" s="1"/>
  <c r="E48" i="12"/>
  <c r="F37" i="11"/>
  <c r="D37" i="11" s="1"/>
  <c r="C37" i="11" s="1"/>
  <c r="G26" i="11"/>
  <c r="Y25" i="11"/>
  <c r="AY84" i="11"/>
  <c r="G113" i="12"/>
  <c r="E101" i="12"/>
  <c r="T56" i="12"/>
  <c r="V59" i="2" s="1"/>
  <c r="F70" i="11" l="1"/>
  <c r="F24" i="11"/>
  <c r="D24" i="11" s="1"/>
  <c r="C24" i="11" s="1"/>
  <c r="D54" i="11"/>
  <c r="C54" i="11" s="1"/>
  <c r="D83" i="11"/>
  <c r="C83" i="11" s="1"/>
  <c r="G135" i="12"/>
  <c r="E123" i="12"/>
  <c r="T123" i="12"/>
  <c r="Q65" i="2" s="1"/>
  <c r="BA39" i="11"/>
  <c r="E50" i="12"/>
  <c r="G62" i="12"/>
  <c r="G42" i="11"/>
  <c r="Y41" i="11"/>
  <c r="G66" i="12"/>
  <c r="E54" i="12"/>
  <c r="AY40" i="11"/>
  <c r="T50" i="12"/>
  <c r="P59" i="2" s="1"/>
  <c r="AY9" i="11"/>
  <c r="F9" i="11" s="1"/>
  <c r="D9" i="11" s="1"/>
  <c r="C9" i="11" s="1"/>
  <c r="BA10" i="11"/>
  <c r="BA56" i="11"/>
  <c r="AZ25" i="11"/>
  <c r="G127" i="12"/>
  <c r="E115" i="12"/>
  <c r="T115" i="12"/>
  <c r="U64" i="2" s="1"/>
  <c r="S230" i="12"/>
  <c r="Q230" i="12"/>
  <c r="T54" i="12"/>
  <c r="T59" i="2" s="1"/>
  <c r="E56" i="12"/>
  <c r="G68" i="12"/>
  <c r="G117" i="12"/>
  <c r="E105" i="12"/>
  <c r="T105" i="12"/>
  <c r="W63" i="2" s="1"/>
  <c r="Z39" i="11"/>
  <c r="M40" i="11"/>
  <c r="G58" i="11"/>
  <c r="Y57" i="11"/>
  <c r="G125" i="12"/>
  <c r="E113" i="12"/>
  <c r="T113" i="12"/>
  <c r="S64" i="2" s="1"/>
  <c r="G131" i="12"/>
  <c r="E119" i="12"/>
  <c r="T119" i="12"/>
  <c r="Y64" i="2" s="1"/>
  <c r="AY71" i="11"/>
  <c r="S40" i="11"/>
  <c r="AA39" i="11"/>
  <c r="Z55" i="11"/>
  <c r="E55" i="11" s="1"/>
  <c r="M56" i="11"/>
  <c r="M26" i="11"/>
  <c r="Z25" i="11"/>
  <c r="E25" i="11" s="1"/>
  <c r="E52" i="12"/>
  <c r="G64" i="12"/>
  <c r="AY25" i="11"/>
  <c r="Z71" i="11"/>
  <c r="M72" i="11"/>
  <c r="AZ41" i="11"/>
  <c r="G11" i="11"/>
  <c r="Y10" i="11"/>
  <c r="O232" i="12"/>
  <c r="P231" i="12"/>
  <c r="S56" i="11"/>
  <c r="AA55" i="11"/>
  <c r="M12" i="11"/>
  <c r="Z11" i="11"/>
  <c r="Y69" i="11"/>
  <c r="G70" i="11"/>
  <c r="BA25" i="11"/>
  <c r="G86" i="11"/>
  <c r="Y85" i="11"/>
  <c r="G27" i="11"/>
  <c r="Y26" i="11"/>
  <c r="BA84" i="11"/>
  <c r="F84" i="11" s="1"/>
  <c r="G121" i="12"/>
  <c r="E109" i="12"/>
  <c r="T109" i="12"/>
  <c r="AA63" i="2" s="1"/>
  <c r="AZ56" i="11"/>
  <c r="BA72" i="11"/>
  <c r="T52" i="12"/>
  <c r="R59" i="2" s="1"/>
  <c r="G70" i="12"/>
  <c r="E58" i="12"/>
  <c r="S85" i="11"/>
  <c r="AA84" i="11"/>
  <c r="E84" i="11" s="1"/>
  <c r="AA26" i="11"/>
  <c r="S27" i="11"/>
  <c r="AY85" i="11"/>
  <c r="E60" i="12"/>
  <c r="G72" i="12"/>
  <c r="AZ71" i="11"/>
  <c r="AY55" i="11"/>
  <c r="F55" i="11" s="1"/>
  <c r="F39" i="11"/>
  <c r="AZ11" i="11"/>
  <c r="AZ85" i="11"/>
  <c r="Z85" i="11"/>
  <c r="M86" i="11"/>
  <c r="AA10" i="11"/>
  <c r="S11" i="11"/>
  <c r="E38" i="11"/>
  <c r="D38" i="11" s="1"/>
  <c r="C38" i="11" s="1"/>
  <c r="AA69" i="11"/>
  <c r="S70" i="11"/>
  <c r="D84" i="11" l="1"/>
  <c r="C84" i="11" s="1"/>
  <c r="AZ86" i="11"/>
  <c r="AZ72" i="11"/>
  <c r="S231" i="12"/>
  <c r="Q231" i="12"/>
  <c r="AZ42" i="11"/>
  <c r="F25" i="11"/>
  <c r="D25" i="11" s="1"/>
  <c r="C25" i="11" s="1"/>
  <c r="G78" i="12"/>
  <c r="E66" i="12"/>
  <c r="T66" i="12"/>
  <c r="T60" i="2" s="1"/>
  <c r="M87" i="11"/>
  <c r="Z86" i="11"/>
  <c r="AY56" i="11"/>
  <c r="F56" i="11" s="1"/>
  <c r="E72" i="12"/>
  <c r="G84" i="12"/>
  <c r="T72" i="12"/>
  <c r="Z60" i="2" s="1"/>
  <c r="AA85" i="11"/>
  <c r="S86" i="11"/>
  <c r="G133" i="12"/>
  <c r="E121" i="12"/>
  <c r="T121" i="12"/>
  <c r="AA64" i="2" s="1"/>
  <c r="G28" i="11"/>
  <c r="Y27" i="11"/>
  <c r="BA26" i="11"/>
  <c r="Z12" i="11"/>
  <c r="M13" i="11"/>
  <c r="O233" i="12"/>
  <c r="P232" i="12"/>
  <c r="AY26" i="11"/>
  <c r="M27" i="11"/>
  <c r="Z26" i="11"/>
  <c r="E26" i="11" s="1"/>
  <c r="AA40" i="11"/>
  <c r="S41" i="11"/>
  <c r="G59" i="11"/>
  <c r="Y58" i="11"/>
  <c r="AZ26" i="11"/>
  <c r="BA11" i="11"/>
  <c r="AY41" i="11"/>
  <c r="AZ12" i="11"/>
  <c r="S28" i="11"/>
  <c r="AA27" i="11"/>
  <c r="BA73" i="11"/>
  <c r="AZ57" i="11"/>
  <c r="BA85" i="11"/>
  <c r="F85" i="11" s="1"/>
  <c r="E85" i="11"/>
  <c r="G71" i="11"/>
  <c r="Y70" i="11"/>
  <c r="E10" i="11"/>
  <c r="M73" i="11"/>
  <c r="Z72" i="11"/>
  <c r="E64" i="12"/>
  <c r="G76" i="12"/>
  <c r="T64" i="12"/>
  <c r="R60" i="2" s="1"/>
  <c r="Z56" i="11"/>
  <c r="M57" i="11"/>
  <c r="AY72" i="11"/>
  <c r="F72" i="11" s="1"/>
  <c r="G143" i="12"/>
  <c r="E131" i="12"/>
  <c r="T131" i="12"/>
  <c r="Y65" i="2" s="1"/>
  <c r="G137" i="12"/>
  <c r="E125" i="12"/>
  <c r="T125" i="12"/>
  <c r="S65" i="2" s="1"/>
  <c r="Z40" i="11"/>
  <c r="E40" i="11" s="1"/>
  <c r="M41" i="11"/>
  <c r="E117" i="12"/>
  <c r="G129" i="12"/>
  <c r="T117" i="12"/>
  <c r="W64" i="2" s="1"/>
  <c r="G139" i="12"/>
  <c r="E127" i="12"/>
  <c r="T127" i="12"/>
  <c r="U65" i="2" s="1"/>
  <c r="BA57" i="11"/>
  <c r="Y42" i="11"/>
  <c r="G43" i="11"/>
  <c r="BA40" i="11"/>
  <c r="F40" i="11" s="1"/>
  <c r="G147" i="12"/>
  <c r="E135" i="12"/>
  <c r="T135" i="12"/>
  <c r="Q66" i="2" s="1"/>
  <c r="S71" i="11"/>
  <c r="AA70" i="11"/>
  <c r="AA11" i="11"/>
  <c r="S12" i="11"/>
  <c r="AY86" i="11"/>
  <c r="G82" i="12"/>
  <c r="E70" i="12"/>
  <c r="T70" i="12"/>
  <c r="X60" i="2" s="1"/>
  <c r="G87" i="11"/>
  <c r="Y86" i="11"/>
  <c r="E69" i="11"/>
  <c r="D69" i="11" s="1"/>
  <c r="C69" i="11" s="1"/>
  <c r="AA56" i="11"/>
  <c r="S57" i="11"/>
  <c r="G12" i="11"/>
  <c r="Y11" i="11"/>
  <c r="E11" i="11" s="1"/>
  <c r="D55" i="11"/>
  <c r="C55" i="11" s="1"/>
  <c r="F71" i="11"/>
  <c r="E39" i="11"/>
  <c r="D39" i="11" s="1"/>
  <c r="C39" i="11" s="1"/>
  <c r="E68" i="12"/>
  <c r="G80" i="12"/>
  <c r="T68" i="12"/>
  <c r="V60" i="2" s="1"/>
  <c r="AY10" i="11"/>
  <c r="F10" i="11" s="1"/>
  <c r="G74" i="12"/>
  <c r="E62" i="12"/>
  <c r="T62" i="12"/>
  <c r="P60" i="2" s="1"/>
  <c r="AY11" i="11" l="1"/>
  <c r="F11" i="11" s="1"/>
  <c r="D11" i="11" s="1"/>
  <c r="C11" i="11" s="1"/>
  <c r="AA12" i="11"/>
  <c r="S13" i="11"/>
  <c r="G151" i="12"/>
  <c r="E139" i="12"/>
  <c r="T139" i="12"/>
  <c r="U66" i="2" s="1"/>
  <c r="M42" i="11"/>
  <c r="Z41" i="11"/>
  <c r="G149" i="12"/>
  <c r="E137" i="12"/>
  <c r="T137" i="12"/>
  <c r="S66" i="2" s="1"/>
  <c r="M74" i="11"/>
  <c r="Z73" i="11"/>
  <c r="D85" i="11"/>
  <c r="C85" i="11" s="1"/>
  <c r="AZ58" i="11"/>
  <c r="AA28" i="11"/>
  <c r="S29" i="11"/>
  <c r="AA41" i="11"/>
  <c r="S42" i="11"/>
  <c r="F26" i="11"/>
  <c r="D26" i="11" s="1"/>
  <c r="C26" i="11" s="1"/>
  <c r="M14" i="11"/>
  <c r="Z13" i="11"/>
  <c r="G145" i="12"/>
  <c r="E133" i="12"/>
  <c r="T133" i="12"/>
  <c r="AA65" i="2" s="1"/>
  <c r="E84" i="12"/>
  <c r="G96" i="12"/>
  <c r="T84" i="12"/>
  <c r="Z61" i="2" s="1"/>
  <c r="G90" i="12"/>
  <c r="E78" i="12"/>
  <c r="T78" i="12"/>
  <c r="T61" i="2" s="1"/>
  <c r="AZ43" i="11"/>
  <c r="G13" i="11"/>
  <c r="Y12" i="11"/>
  <c r="E12" i="11" s="1"/>
  <c r="E82" i="12"/>
  <c r="G94" i="12"/>
  <c r="T82" i="12"/>
  <c r="X61" i="2" s="1"/>
  <c r="G44" i="11"/>
  <c r="Y43" i="11"/>
  <c r="BA58" i="11"/>
  <c r="D40" i="11"/>
  <c r="C40" i="11" s="1"/>
  <c r="AY73" i="11"/>
  <c r="E76" i="12"/>
  <c r="G88" i="12"/>
  <c r="T76" i="12"/>
  <c r="R61" i="2" s="1"/>
  <c r="D10" i="11"/>
  <c r="C10" i="11" s="1"/>
  <c r="BA86" i="11"/>
  <c r="AY42" i="11"/>
  <c r="AZ27" i="11"/>
  <c r="AY27" i="11"/>
  <c r="Y28" i="11"/>
  <c r="G29" i="11"/>
  <c r="AA86" i="11"/>
  <c r="E86" i="11" s="1"/>
  <c r="S87" i="11"/>
  <c r="M88" i="11"/>
  <c r="Z87" i="11"/>
  <c r="AZ87" i="11"/>
  <c r="E74" i="12"/>
  <c r="G86" i="12"/>
  <c r="T74" i="12"/>
  <c r="P61" i="2" s="1"/>
  <c r="AA57" i="11"/>
  <c r="S58" i="11"/>
  <c r="Y87" i="11"/>
  <c r="G88" i="11"/>
  <c r="F86" i="11"/>
  <c r="G159" i="12"/>
  <c r="E147" i="12"/>
  <c r="T147" i="12"/>
  <c r="Q67" i="2" s="1"/>
  <c r="G141" i="12"/>
  <c r="E129" i="12"/>
  <c r="T129" i="12"/>
  <c r="W65" i="2" s="1"/>
  <c r="M58" i="11"/>
  <c r="Z57" i="11"/>
  <c r="E57" i="11" s="1"/>
  <c r="E70" i="11"/>
  <c r="D70" i="11" s="1"/>
  <c r="C70" i="11" s="1"/>
  <c r="BA74" i="11"/>
  <c r="AZ13" i="11"/>
  <c r="BA12" i="11"/>
  <c r="S232" i="12"/>
  <c r="Q232" i="12"/>
  <c r="BA27" i="11"/>
  <c r="AY57" i="11"/>
  <c r="F57" i="11" s="1"/>
  <c r="E80" i="12"/>
  <c r="G92" i="12"/>
  <c r="T80" i="12"/>
  <c r="V61" i="2" s="1"/>
  <c r="AY87" i="11"/>
  <c r="AA71" i="11"/>
  <c r="S72" i="11"/>
  <c r="BA41" i="11"/>
  <c r="F41" i="11" s="1"/>
  <c r="G155" i="12"/>
  <c r="E143" i="12"/>
  <c r="T143" i="12"/>
  <c r="Y66" i="2" s="1"/>
  <c r="E56" i="11"/>
  <c r="D56" i="11" s="1"/>
  <c r="C56" i="11" s="1"/>
  <c r="G72" i="11"/>
  <c r="Y71" i="11"/>
  <c r="G60" i="11"/>
  <c r="Y59" i="11"/>
  <c r="Z27" i="11"/>
  <c r="E27" i="11" s="1"/>
  <c r="M28" i="11"/>
  <c r="O234" i="12"/>
  <c r="P233" i="12"/>
  <c r="AZ73" i="11"/>
  <c r="D86" i="11" l="1"/>
  <c r="C86" i="11" s="1"/>
  <c r="G73" i="11"/>
  <c r="Y72" i="11"/>
  <c r="G167" i="12"/>
  <c r="E155" i="12"/>
  <c r="T155" i="12"/>
  <c r="Y67" i="2" s="1"/>
  <c r="G104" i="12"/>
  <c r="E92" i="12"/>
  <c r="T92" i="12"/>
  <c r="V62" i="2" s="1"/>
  <c r="AY58" i="11"/>
  <c r="F58" i="11" s="1"/>
  <c r="G98" i="12"/>
  <c r="E86" i="12"/>
  <c r="T86" i="12"/>
  <c r="P62" i="2" s="1"/>
  <c r="AA87" i="11"/>
  <c r="E87" i="11" s="1"/>
  <c r="S88" i="11"/>
  <c r="F27" i="11"/>
  <c r="D27" i="11" s="1"/>
  <c r="C27" i="11" s="1"/>
  <c r="F73" i="11"/>
  <c r="G106" i="12"/>
  <c r="E94" i="12"/>
  <c r="T94" i="12"/>
  <c r="X62" i="2" s="1"/>
  <c r="G14" i="11"/>
  <c r="Y13" i="11"/>
  <c r="AA42" i="11"/>
  <c r="S43" i="11"/>
  <c r="G161" i="12"/>
  <c r="E149" i="12"/>
  <c r="T149" i="12"/>
  <c r="S67" i="2" s="1"/>
  <c r="S233" i="12"/>
  <c r="Q233" i="12"/>
  <c r="AZ14" i="11"/>
  <c r="D57" i="11"/>
  <c r="C57" i="11" s="1"/>
  <c r="G153" i="12"/>
  <c r="E141" i="12"/>
  <c r="T141" i="12"/>
  <c r="W66" i="2" s="1"/>
  <c r="G171" i="12"/>
  <c r="E159" i="12"/>
  <c r="T159" i="12"/>
  <c r="Q68" i="2" s="1"/>
  <c r="S59" i="11"/>
  <c r="AA58" i="11"/>
  <c r="AY28" i="11"/>
  <c r="AY43" i="11"/>
  <c r="AY74" i="11"/>
  <c r="E90" i="12"/>
  <c r="G102" i="12"/>
  <c r="T90" i="12"/>
  <c r="T62" i="2" s="1"/>
  <c r="M75" i="11"/>
  <c r="Z74" i="11"/>
  <c r="E41" i="11"/>
  <c r="D41" i="11" s="1"/>
  <c r="C41" i="11" s="1"/>
  <c r="G163" i="12"/>
  <c r="E151" i="12"/>
  <c r="T151" i="12"/>
  <c r="U67" i="2" s="1"/>
  <c r="O235" i="12"/>
  <c r="P234" i="12"/>
  <c r="G61" i="11"/>
  <c r="Y60" i="11"/>
  <c r="BA42" i="11"/>
  <c r="F42" i="11" s="1"/>
  <c r="AY88" i="11"/>
  <c r="BA28" i="11"/>
  <c r="BA75" i="11"/>
  <c r="Z58" i="11"/>
  <c r="E58" i="11" s="1"/>
  <c r="M59" i="11"/>
  <c r="G30" i="11"/>
  <c r="Y29" i="11"/>
  <c r="E88" i="12"/>
  <c r="G100" i="12"/>
  <c r="T88" i="12"/>
  <c r="R62" i="2" s="1"/>
  <c r="G45" i="11"/>
  <c r="Y44" i="11"/>
  <c r="AZ44" i="11"/>
  <c r="Z14" i="11"/>
  <c r="M15" i="11"/>
  <c r="AZ59" i="11"/>
  <c r="M43" i="11"/>
  <c r="Z42" i="11"/>
  <c r="E42" i="11" s="1"/>
  <c r="S14" i="11"/>
  <c r="AA13" i="11"/>
  <c r="AY12" i="11"/>
  <c r="F12" i="11" s="1"/>
  <c r="AZ74" i="11"/>
  <c r="M29" i="11"/>
  <c r="Z28" i="11"/>
  <c r="E71" i="11"/>
  <c r="D71" i="11" s="1"/>
  <c r="C71" i="11" s="1"/>
  <c r="AA72" i="11"/>
  <c r="S73" i="11"/>
  <c r="BA13" i="11"/>
  <c r="G89" i="11"/>
  <c r="Y88" i="11"/>
  <c r="AZ88" i="11"/>
  <c r="Z88" i="11"/>
  <c r="M89" i="11"/>
  <c r="E28" i="11"/>
  <c r="AZ28" i="11"/>
  <c r="BA87" i="11"/>
  <c r="F87" i="11" s="1"/>
  <c r="BA59" i="11"/>
  <c r="D12" i="11"/>
  <c r="C12" i="11" s="1"/>
  <c r="G108" i="12"/>
  <c r="E96" i="12"/>
  <c r="T96" i="12"/>
  <c r="Z62" i="2" s="1"/>
  <c r="G157" i="12"/>
  <c r="E145" i="12"/>
  <c r="T145" i="12"/>
  <c r="AA66" i="2" s="1"/>
  <c r="S30" i="11"/>
  <c r="AA29" i="11"/>
  <c r="D58" i="11" l="1"/>
  <c r="C58" i="11" s="1"/>
  <c r="D87" i="11"/>
  <c r="C87" i="11" s="1"/>
  <c r="G169" i="12"/>
  <c r="E157" i="12"/>
  <c r="T157" i="12"/>
  <c r="AA67" i="2" s="1"/>
  <c r="Z89" i="11"/>
  <c r="M90" i="11"/>
  <c r="AA73" i="11"/>
  <c r="S74" i="11"/>
  <c r="Z29" i="11"/>
  <c r="M30" i="11"/>
  <c r="AY13" i="11"/>
  <c r="F13" i="11" s="1"/>
  <c r="Z43" i="11"/>
  <c r="M44" i="11"/>
  <c r="G46" i="11"/>
  <c r="Y45" i="11"/>
  <c r="E29" i="11"/>
  <c r="S44" i="11"/>
  <c r="AA43" i="11"/>
  <c r="G179" i="12"/>
  <c r="E167" i="12"/>
  <c r="T167" i="12"/>
  <c r="Y68" i="2" s="1"/>
  <c r="AA30" i="11"/>
  <c r="S31" i="11"/>
  <c r="BA60" i="11"/>
  <c r="G90" i="11"/>
  <c r="Y89" i="11"/>
  <c r="Y30" i="11"/>
  <c r="G31" i="11"/>
  <c r="BA76" i="11"/>
  <c r="AY89" i="11"/>
  <c r="Y61" i="11"/>
  <c r="G62" i="11"/>
  <c r="Z75" i="11"/>
  <c r="M76" i="11"/>
  <c r="AY44" i="11"/>
  <c r="E153" i="12"/>
  <c r="G165" i="12"/>
  <c r="T153" i="12"/>
  <c r="W67" i="2" s="1"/>
  <c r="G116" i="12"/>
  <c r="E104" i="12"/>
  <c r="T104" i="12"/>
  <c r="V63" i="2" s="1"/>
  <c r="E72" i="11"/>
  <c r="D72" i="11" s="1"/>
  <c r="C72" i="11" s="1"/>
  <c r="AZ29" i="11"/>
  <c r="BA14" i="11"/>
  <c r="AZ75" i="11"/>
  <c r="S15" i="11"/>
  <c r="AA14" i="11"/>
  <c r="AZ60" i="11"/>
  <c r="AZ45" i="11"/>
  <c r="G112" i="12"/>
  <c r="E100" i="12"/>
  <c r="T100" i="12"/>
  <c r="R63" i="2" s="1"/>
  <c r="Z59" i="11"/>
  <c r="M60" i="11"/>
  <c r="BA29" i="11"/>
  <c r="BA43" i="11"/>
  <c r="F43" i="11" s="1"/>
  <c r="S234" i="12"/>
  <c r="Q234" i="12"/>
  <c r="G175" i="12"/>
  <c r="E163" i="12"/>
  <c r="T163" i="12"/>
  <c r="U68" i="2" s="1"/>
  <c r="F74" i="11"/>
  <c r="AY29" i="11"/>
  <c r="G183" i="12"/>
  <c r="E171" i="12"/>
  <c r="T171" i="12"/>
  <c r="Q69" i="2" s="1"/>
  <c r="E13" i="11"/>
  <c r="D13" i="11" s="1"/>
  <c r="C13" i="11" s="1"/>
  <c r="E106" i="12"/>
  <c r="G118" i="12"/>
  <c r="T106" i="12"/>
  <c r="X63" i="2" s="1"/>
  <c r="S89" i="11"/>
  <c r="AA88" i="11"/>
  <c r="E88" i="11" s="1"/>
  <c r="G110" i="12"/>
  <c r="E98" i="12"/>
  <c r="T98" i="12"/>
  <c r="P63" i="2" s="1"/>
  <c r="AY59" i="11"/>
  <c r="F59" i="11" s="1"/>
  <c r="G74" i="11"/>
  <c r="Y73" i="11"/>
  <c r="E73" i="11" s="1"/>
  <c r="D73" i="11" s="1"/>
  <c r="C73" i="11" s="1"/>
  <c r="G120" i="12"/>
  <c r="E108" i="12"/>
  <c r="T108" i="12"/>
  <c r="Z63" i="2" s="1"/>
  <c r="BA88" i="11"/>
  <c r="F88" i="11" s="1"/>
  <c r="AZ89" i="11"/>
  <c r="D42" i="11"/>
  <c r="C42" i="11" s="1"/>
  <c r="M16" i="11"/>
  <c r="Z15" i="11"/>
  <c r="O236" i="12"/>
  <c r="P235" i="12"/>
  <c r="E102" i="12"/>
  <c r="G114" i="12"/>
  <c r="T102" i="12"/>
  <c r="T63" i="2" s="1"/>
  <c r="AY75" i="11"/>
  <c r="F75" i="11" s="1"/>
  <c r="F28" i="11"/>
  <c r="D28" i="11" s="1"/>
  <c r="C28" i="11" s="1"/>
  <c r="AA59" i="11"/>
  <c r="S60" i="11"/>
  <c r="AZ15" i="11"/>
  <c r="E161" i="12"/>
  <c r="G173" i="12"/>
  <c r="T161" i="12"/>
  <c r="S68" i="2" s="1"/>
  <c r="G15" i="11"/>
  <c r="Y14" i="11"/>
  <c r="E14" i="11" s="1"/>
  <c r="D88" i="11" l="1"/>
  <c r="C88" i="11" s="1"/>
  <c r="O237" i="12"/>
  <c r="P236" i="12"/>
  <c r="BA89" i="11"/>
  <c r="E120" i="12"/>
  <c r="G132" i="12"/>
  <c r="T120" i="12"/>
  <c r="Z64" i="2" s="1"/>
  <c r="G195" i="12"/>
  <c r="E183" i="12"/>
  <c r="T183" i="12"/>
  <c r="Q70" i="2" s="1"/>
  <c r="BA30" i="11"/>
  <c r="AZ61" i="11"/>
  <c r="BA77" i="11"/>
  <c r="G91" i="11"/>
  <c r="Y90" i="11"/>
  <c r="Y46" i="11"/>
  <c r="G47" i="11"/>
  <c r="AY14" i="11"/>
  <c r="F14" i="11" s="1"/>
  <c r="D14" i="11" s="1"/>
  <c r="C14" i="11" s="1"/>
  <c r="G16" i="11"/>
  <c r="Y15" i="11"/>
  <c r="E114" i="12"/>
  <c r="G126" i="12"/>
  <c r="T114" i="12"/>
  <c r="T64" i="2" s="1"/>
  <c r="AA89" i="11"/>
  <c r="S90" i="11"/>
  <c r="F29" i="11"/>
  <c r="BA44" i="11"/>
  <c r="F44" i="11" s="1"/>
  <c r="M61" i="11"/>
  <c r="Z60" i="11"/>
  <c r="G124" i="12"/>
  <c r="E112" i="12"/>
  <c r="T112" i="12"/>
  <c r="R64" i="2" s="1"/>
  <c r="AZ76" i="11"/>
  <c r="AZ30" i="11"/>
  <c r="G128" i="12"/>
  <c r="E116" i="12"/>
  <c r="T116" i="12"/>
  <c r="V64" i="2" s="1"/>
  <c r="M77" i="11"/>
  <c r="Z76" i="11"/>
  <c r="AY90" i="11"/>
  <c r="G32" i="11"/>
  <c r="Y31" i="11"/>
  <c r="AA44" i="11"/>
  <c r="S45" i="11"/>
  <c r="Z44" i="11"/>
  <c r="M45" i="11"/>
  <c r="M31" i="11"/>
  <c r="Z30" i="11"/>
  <c r="AZ16" i="11"/>
  <c r="AY76" i="11"/>
  <c r="F76" i="11" s="1"/>
  <c r="AZ90" i="11"/>
  <c r="Y74" i="11"/>
  <c r="G75" i="11"/>
  <c r="AY30" i="11"/>
  <c r="F30" i="11" s="1"/>
  <c r="G187" i="12"/>
  <c r="E175" i="12"/>
  <c r="T175" i="12"/>
  <c r="U69" i="2" s="1"/>
  <c r="E59" i="11"/>
  <c r="D59" i="11" s="1"/>
  <c r="C59" i="11" s="1"/>
  <c r="AZ46" i="11"/>
  <c r="F89" i="11"/>
  <c r="E30" i="11"/>
  <c r="BA61" i="11"/>
  <c r="D29" i="11"/>
  <c r="C29" i="11" s="1"/>
  <c r="E43" i="11"/>
  <c r="D43" i="11" s="1"/>
  <c r="C43" i="11" s="1"/>
  <c r="M91" i="11"/>
  <c r="Z90" i="11"/>
  <c r="E169" i="12"/>
  <c r="G181" i="12"/>
  <c r="T169" i="12"/>
  <c r="AA68" i="2" s="1"/>
  <c r="G185" i="12"/>
  <c r="E173" i="12"/>
  <c r="T173" i="12"/>
  <c r="S69" i="2" s="1"/>
  <c r="AA60" i="11"/>
  <c r="S61" i="11"/>
  <c r="S235" i="12"/>
  <c r="Q235" i="12"/>
  <c r="Z16" i="11"/>
  <c r="M17" i="11"/>
  <c r="AY60" i="11"/>
  <c r="F60" i="11" s="1"/>
  <c r="E110" i="12"/>
  <c r="G122" i="12"/>
  <c r="T110" i="12"/>
  <c r="P64" i="2" s="1"/>
  <c r="E118" i="12"/>
  <c r="G130" i="12"/>
  <c r="T118" i="12"/>
  <c r="X64" i="2" s="1"/>
  <c r="AA15" i="11"/>
  <c r="S16" i="11"/>
  <c r="BA15" i="11"/>
  <c r="E165" i="12"/>
  <c r="G177" i="12"/>
  <c r="T165" i="12"/>
  <c r="W68" i="2" s="1"/>
  <c r="AY45" i="11"/>
  <c r="G63" i="11"/>
  <c r="Y62" i="11"/>
  <c r="E89" i="11"/>
  <c r="D89" i="11" s="1"/>
  <c r="C89" i="11" s="1"/>
  <c r="S32" i="11"/>
  <c r="AA31" i="11"/>
  <c r="G191" i="12"/>
  <c r="E179" i="12"/>
  <c r="T179" i="12"/>
  <c r="Y69" i="2" s="1"/>
  <c r="S75" i="11"/>
  <c r="AA74" i="11"/>
  <c r="D30" i="11" l="1"/>
  <c r="C30" i="11" s="1"/>
  <c r="G64" i="11"/>
  <c r="Y64" i="11" s="1"/>
  <c r="Y63" i="11"/>
  <c r="G189" i="12"/>
  <c r="E177" i="12"/>
  <c r="T177" i="12"/>
  <c r="W69" i="2" s="1"/>
  <c r="AA16" i="11"/>
  <c r="S17" i="11"/>
  <c r="G193" i="12"/>
  <c r="E181" i="12"/>
  <c r="T181" i="12"/>
  <c r="AA69" i="2" s="1"/>
  <c r="G76" i="11"/>
  <c r="Y75" i="11"/>
  <c r="AA45" i="11"/>
  <c r="S46" i="11"/>
  <c r="AZ31" i="11"/>
  <c r="BA45" i="11"/>
  <c r="E15" i="11"/>
  <c r="G48" i="11"/>
  <c r="Y47" i="11"/>
  <c r="BA78" i="11"/>
  <c r="BA79" i="11"/>
  <c r="AA32" i="11"/>
  <c r="S33" i="11"/>
  <c r="F45" i="11"/>
  <c r="AY61" i="11"/>
  <c r="F61" i="11" s="1"/>
  <c r="AZ47" i="11"/>
  <c r="G199" i="12"/>
  <c r="E187" i="12"/>
  <c r="T187" i="12"/>
  <c r="U70" i="2" s="1"/>
  <c r="E74" i="11"/>
  <c r="D74" i="11" s="1"/>
  <c r="C74" i="11" s="1"/>
  <c r="AY77" i="11"/>
  <c r="Z31" i="11"/>
  <c r="M32" i="11"/>
  <c r="AY91" i="11"/>
  <c r="AZ77" i="11"/>
  <c r="G136" i="12"/>
  <c r="E124" i="12"/>
  <c r="T124" i="12"/>
  <c r="R65" i="2" s="1"/>
  <c r="G17" i="11"/>
  <c r="Y16" i="11"/>
  <c r="E16" i="11" s="1"/>
  <c r="AZ62" i="11"/>
  <c r="G144" i="12"/>
  <c r="E132" i="12"/>
  <c r="T132" i="12"/>
  <c r="Z65" i="2" s="1"/>
  <c r="S236" i="12"/>
  <c r="Q236" i="12"/>
  <c r="AY46" i="11"/>
  <c r="BA16" i="11"/>
  <c r="E122" i="12"/>
  <c r="G134" i="12"/>
  <c r="T122" i="12"/>
  <c r="P65" i="2" s="1"/>
  <c r="M18" i="11"/>
  <c r="Z17" i="11"/>
  <c r="AA61" i="11"/>
  <c r="S62" i="11"/>
  <c r="G197" i="12"/>
  <c r="E185" i="12"/>
  <c r="T185" i="12"/>
  <c r="S70" i="2" s="1"/>
  <c r="BA62" i="11"/>
  <c r="AY31" i="11"/>
  <c r="AZ91" i="11"/>
  <c r="AZ17" i="11"/>
  <c r="M46" i="11"/>
  <c r="Z45" i="11"/>
  <c r="E45" i="11" s="1"/>
  <c r="D45" i="11" s="1"/>
  <c r="C45" i="11" s="1"/>
  <c r="E31" i="11"/>
  <c r="G140" i="12"/>
  <c r="E128" i="12"/>
  <c r="T128" i="12"/>
  <c r="V65" i="2" s="1"/>
  <c r="E60" i="11"/>
  <c r="D60" i="11" s="1"/>
  <c r="C60" i="11" s="1"/>
  <c r="G138" i="12"/>
  <c r="E126" i="12"/>
  <c r="T126" i="12"/>
  <c r="T65" i="2" s="1"/>
  <c r="BA31" i="11"/>
  <c r="O238" i="12"/>
  <c r="P237" i="12"/>
  <c r="S76" i="11"/>
  <c r="AA75" i="11"/>
  <c r="G203" i="12"/>
  <c r="E191" i="12"/>
  <c r="T191" i="12"/>
  <c r="Y70" i="2" s="1"/>
  <c r="E130" i="12"/>
  <c r="G142" i="12"/>
  <c r="T130" i="12"/>
  <c r="X65" i="2" s="1"/>
  <c r="M92" i="11"/>
  <c r="Z91" i="11"/>
  <c r="E44" i="11"/>
  <c r="D44" i="11" s="1"/>
  <c r="C44" i="11" s="1"/>
  <c r="G33" i="11"/>
  <c r="Y32" i="11"/>
  <c r="M78" i="11"/>
  <c r="Z77" i="11"/>
  <c r="M62" i="11"/>
  <c r="Z61" i="11"/>
  <c r="E61" i="11" s="1"/>
  <c r="D61" i="11" s="1"/>
  <c r="C61" i="11" s="1"/>
  <c r="AA90" i="11"/>
  <c r="E90" i="11" s="1"/>
  <c r="S91" i="11"/>
  <c r="AY15" i="11"/>
  <c r="F15" i="11" s="1"/>
  <c r="Y91" i="11"/>
  <c r="G92" i="11"/>
  <c r="G207" i="12"/>
  <c r="E195" i="12"/>
  <c r="T195" i="12"/>
  <c r="Q71" i="2" s="1"/>
  <c r="BA90" i="11"/>
  <c r="F90" i="11" s="1"/>
  <c r="F77" i="11" l="1"/>
  <c r="D90" i="11"/>
  <c r="C90" i="11" s="1"/>
  <c r="BA91" i="11"/>
  <c r="G93" i="11"/>
  <c r="Y92" i="11"/>
  <c r="AA91" i="11"/>
  <c r="S92" i="11"/>
  <c r="Z92" i="11"/>
  <c r="M93" i="11"/>
  <c r="M47" i="11"/>
  <c r="Z46" i="11"/>
  <c r="AZ92" i="11"/>
  <c r="S63" i="11"/>
  <c r="AA62" i="11"/>
  <c r="BA17" i="11"/>
  <c r="G18" i="11"/>
  <c r="Y17" i="11"/>
  <c r="M33" i="11"/>
  <c r="Z32" i="11"/>
  <c r="AZ48" i="11"/>
  <c r="AZ49" i="11"/>
  <c r="AY62" i="11"/>
  <c r="F62" i="11" s="1"/>
  <c r="D15" i="11"/>
  <c r="C15" i="11" s="1"/>
  <c r="AZ32" i="11"/>
  <c r="E75" i="11"/>
  <c r="D75" i="11" s="1"/>
  <c r="C75" i="11" s="1"/>
  <c r="G205" i="12"/>
  <c r="E193" i="12"/>
  <c r="T193" i="12"/>
  <c r="AA70" i="2" s="1"/>
  <c r="E91" i="11"/>
  <c r="Z78" i="11"/>
  <c r="M79" i="11"/>
  <c r="Z79" i="11" s="1"/>
  <c r="AA76" i="11"/>
  <c r="S77" i="11"/>
  <c r="BA32" i="11"/>
  <c r="E138" i="12"/>
  <c r="G150" i="12"/>
  <c r="T138" i="12"/>
  <c r="T66" i="2" s="1"/>
  <c r="G152" i="12"/>
  <c r="E140" i="12"/>
  <c r="T140" i="12"/>
  <c r="V66" i="2" s="1"/>
  <c r="F31" i="11"/>
  <c r="E134" i="12"/>
  <c r="G146" i="12"/>
  <c r="T134" i="12"/>
  <c r="P66" i="2" s="1"/>
  <c r="AZ64" i="11"/>
  <c r="AZ63" i="11"/>
  <c r="AZ79" i="11"/>
  <c r="AZ78" i="11"/>
  <c r="G77" i="11"/>
  <c r="Y76" i="11"/>
  <c r="E76" i="11" s="1"/>
  <c r="D76" i="11" s="1"/>
  <c r="C76" i="11" s="1"/>
  <c r="S18" i="11"/>
  <c r="AA17" i="11"/>
  <c r="G201" i="12"/>
  <c r="E189" i="12"/>
  <c r="T189" i="12"/>
  <c r="W70" i="2" s="1"/>
  <c r="E32" i="11"/>
  <c r="E142" i="12"/>
  <c r="G154" i="12"/>
  <c r="T142" i="12"/>
  <c r="X66" i="2" s="1"/>
  <c r="S237" i="12"/>
  <c r="Q237" i="12"/>
  <c r="D31" i="11"/>
  <c r="C31" i="11" s="1"/>
  <c r="AZ19" i="11"/>
  <c r="AZ18" i="11"/>
  <c r="AY32" i="11"/>
  <c r="F32" i="11" s="1"/>
  <c r="AY47" i="11"/>
  <c r="F91" i="11"/>
  <c r="S34" i="11"/>
  <c r="AA34" i="11" s="1"/>
  <c r="AA33" i="11"/>
  <c r="BA46" i="11"/>
  <c r="F46" i="11" s="1"/>
  <c r="S47" i="11"/>
  <c r="AA46" i="11"/>
  <c r="G219" i="12"/>
  <c r="E207" i="12"/>
  <c r="T207" i="12"/>
  <c r="Q72" i="2" s="1"/>
  <c r="AY16" i="11"/>
  <c r="F16" i="11" s="1"/>
  <c r="Z62" i="11"/>
  <c r="E62" i="11" s="1"/>
  <c r="D62" i="11" s="1"/>
  <c r="C62" i="11" s="1"/>
  <c r="M63" i="11"/>
  <c r="G34" i="11"/>
  <c r="Y34" i="11" s="1"/>
  <c r="Y33" i="11"/>
  <c r="G215" i="12"/>
  <c r="E203" i="12"/>
  <c r="T203" i="12"/>
  <c r="Y71" i="2" s="1"/>
  <c r="O239" i="12"/>
  <c r="P238" i="12"/>
  <c r="BA63" i="11"/>
  <c r="BA64" i="11"/>
  <c r="G209" i="12"/>
  <c r="E197" i="12"/>
  <c r="T197" i="12"/>
  <c r="S71" i="2" s="1"/>
  <c r="Z18" i="11"/>
  <c r="M19" i="11"/>
  <c r="Z19" i="11" s="1"/>
  <c r="G156" i="12"/>
  <c r="E144" i="12"/>
  <c r="T144" i="12"/>
  <c r="Z66" i="2" s="1"/>
  <c r="D16" i="11"/>
  <c r="C16" i="11" s="1"/>
  <c r="G148" i="12"/>
  <c r="E136" i="12"/>
  <c r="T136" i="12"/>
  <c r="R66" i="2" s="1"/>
  <c r="AY92" i="11"/>
  <c r="AY78" i="11"/>
  <c r="F78" i="11" s="1"/>
  <c r="AY79" i="11"/>
  <c r="F79" i="11" s="1"/>
  <c r="G211" i="12"/>
  <c r="E199" i="12"/>
  <c r="T199" i="12"/>
  <c r="U71" i="2" s="1"/>
  <c r="G49" i="11"/>
  <c r="Y49" i="11" s="1"/>
  <c r="Y48" i="11"/>
  <c r="G160" i="12" l="1"/>
  <c r="E148" i="12"/>
  <c r="T148" i="12"/>
  <c r="R67" i="2" s="1"/>
  <c r="G168" i="12"/>
  <c r="E156" i="12"/>
  <c r="T156" i="12"/>
  <c r="Z67" i="2" s="1"/>
  <c r="S238" i="12"/>
  <c r="Q238" i="12"/>
  <c r="E215" i="12"/>
  <c r="G227" i="12"/>
  <c r="T215" i="12"/>
  <c r="Y72" i="2" s="1"/>
  <c r="S48" i="11"/>
  <c r="AA47" i="11"/>
  <c r="AY48" i="11"/>
  <c r="AY49" i="11"/>
  <c r="G213" i="12"/>
  <c r="E201" i="12"/>
  <c r="T201" i="12"/>
  <c r="W71" i="2" s="1"/>
  <c r="Y77" i="11"/>
  <c r="G78" i="11"/>
  <c r="G164" i="12"/>
  <c r="E152" i="12"/>
  <c r="T152" i="12"/>
  <c r="V67" i="2" s="1"/>
  <c r="BA34" i="11"/>
  <c r="BA33" i="11"/>
  <c r="AZ34" i="11"/>
  <c r="AZ33" i="11"/>
  <c r="E17" i="11"/>
  <c r="AZ93" i="11"/>
  <c r="G94" i="11"/>
  <c r="Y93" i="11"/>
  <c r="E211" i="12"/>
  <c r="G223" i="12"/>
  <c r="T211" i="12"/>
  <c r="U72" i="2" s="1"/>
  <c r="AY93" i="11"/>
  <c r="E209" i="12"/>
  <c r="G221" i="12"/>
  <c r="T209" i="12"/>
  <c r="S72" i="2" s="1"/>
  <c r="O240" i="12"/>
  <c r="P239" i="12"/>
  <c r="E219" i="12"/>
  <c r="G231" i="12"/>
  <c r="T219" i="12"/>
  <c r="Q73" i="2" s="1"/>
  <c r="BA47" i="11"/>
  <c r="G166" i="12"/>
  <c r="E154" i="12"/>
  <c r="T154" i="12"/>
  <c r="X67" i="2" s="1"/>
  <c r="D32" i="11"/>
  <c r="C32" i="11" s="1"/>
  <c r="G217" i="12"/>
  <c r="E205" i="12"/>
  <c r="T205" i="12"/>
  <c r="AA71" i="2" s="1"/>
  <c r="G19" i="11"/>
  <c r="Y19" i="11" s="1"/>
  <c r="Y18" i="11"/>
  <c r="E18" i="11" s="1"/>
  <c r="E46" i="11"/>
  <c r="D46" i="11" s="1"/>
  <c r="C46" i="11" s="1"/>
  <c r="S93" i="11"/>
  <c r="AA92" i="11"/>
  <c r="BA92" i="11"/>
  <c r="F92" i="11" s="1"/>
  <c r="AY17" i="11"/>
  <c r="F17" i="11" s="1"/>
  <c r="AY34" i="11"/>
  <c r="F34" i="11" s="1"/>
  <c r="AY33" i="11"/>
  <c r="F33" i="11" s="1"/>
  <c r="S19" i="11"/>
  <c r="AA19" i="11" s="1"/>
  <c r="AA18" i="11"/>
  <c r="G162" i="12"/>
  <c r="E150" i="12"/>
  <c r="T150" i="12"/>
  <c r="T67" i="2" s="1"/>
  <c r="S78" i="11"/>
  <c r="AA77" i="11"/>
  <c r="D91" i="11"/>
  <c r="C91" i="11" s="1"/>
  <c r="AA63" i="11"/>
  <c r="S64" i="11"/>
  <c r="AA64" i="11" s="1"/>
  <c r="Z47" i="11"/>
  <c r="E47" i="11" s="1"/>
  <c r="M48" i="11"/>
  <c r="Z63" i="11"/>
  <c r="E63" i="11" s="1"/>
  <c r="M64" i="11"/>
  <c r="Z64" i="11" s="1"/>
  <c r="E64" i="11" s="1"/>
  <c r="F47" i="11"/>
  <c r="E146" i="12"/>
  <c r="G158" i="12"/>
  <c r="T146" i="12"/>
  <c r="P67" i="2" s="1"/>
  <c r="AY63" i="11"/>
  <c r="F63" i="11" s="1"/>
  <c r="AY64" i="11"/>
  <c r="F64" i="11" s="1"/>
  <c r="Z33" i="11"/>
  <c r="E33" i="11" s="1"/>
  <c r="M34" i="11"/>
  <c r="Z34" i="11" s="1"/>
  <c r="E34" i="11" s="1"/>
  <c r="BA19" i="11"/>
  <c r="BA18" i="11"/>
  <c r="Z93" i="11"/>
  <c r="M94" i="11"/>
  <c r="E92" i="11"/>
  <c r="D33" i="11" l="1"/>
  <c r="C33" i="11" s="1"/>
  <c r="D34" i="11"/>
  <c r="C34" i="11" s="1"/>
  <c r="D63" i="11"/>
  <c r="C63" i="11" s="1"/>
  <c r="AY19" i="11"/>
  <c r="F19" i="11" s="1"/>
  <c r="AY18" i="11"/>
  <c r="F18" i="11" s="1"/>
  <c r="D18" i="11" s="1"/>
  <c r="C18" i="11" s="1"/>
  <c r="G229" i="12"/>
  <c r="E217" i="12"/>
  <c r="T217" i="12"/>
  <c r="AA72" i="2" s="1"/>
  <c r="G178" i="12"/>
  <c r="E166" i="12"/>
  <c r="T166" i="12"/>
  <c r="X68" i="2" s="1"/>
  <c r="G243" i="12"/>
  <c r="E231" i="12"/>
  <c r="T231" i="12"/>
  <c r="Q74" i="2" s="1"/>
  <c r="O241" i="12"/>
  <c r="P240" i="12"/>
  <c r="AY94" i="11"/>
  <c r="M49" i="11"/>
  <c r="Z49" i="11" s="1"/>
  <c r="E49" i="11" s="1"/>
  <c r="Z48" i="11"/>
  <c r="E19" i="11"/>
  <c r="AZ94" i="11"/>
  <c r="G176" i="12"/>
  <c r="E164" i="12"/>
  <c r="T164" i="12"/>
  <c r="V68" i="2" s="1"/>
  <c r="E227" i="12"/>
  <c r="G239" i="12"/>
  <c r="T227" i="12"/>
  <c r="Y73" i="2" s="1"/>
  <c r="D92" i="11"/>
  <c r="C92" i="11" s="1"/>
  <c r="M95" i="11"/>
  <c r="Z94" i="11"/>
  <c r="D47" i="11"/>
  <c r="C47" i="11" s="1"/>
  <c r="G174" i="12"/>
  <c r="E162" i="12"/>
  <c r="T162" i="12"/>
  <c r="T68" i="2" s="1"/>
  <c r="AA93" i="11"/>
  <c r="E93" i="11" s="1"/>
  <c r="S94" i="11"/>
  <c r="BA48" i="11"/>
  <c r="F48" i="11" s="1"/>
  <c r="BA49" i="11"/>
  <c r="F49" i="11" s="1"/>
  <c r="G233" i="12"/>
  <c r="E221" i="12"/>
  <c r="T221" i="12"/>
  <c r="S73" i="2" s="1"/>
  <c r="D17" i="11"/>
  <c r="C17" i="11" s="1"/>
  <c r="G79" i="11"/>
  <c r="Y79" i="11" s="1"/>
  <c r="Y78" i="11"/>
  <c r="G225" i="12"/>
  <c r="E213" i="12"/>
  <c r="T213" i="12"/>
  <c r="W72" i="2" s="1"/>
  <c r="E160" i="12"/>
  <c r="G172" i="12"/>
  <c r="T160" i="12"/>
  <c r="R68" i="2" s="1"/>
  <c r="G170" i="12"/>
  <c r="E158" i="12"/>
  <c r="T158" i="12"/>
  <c r="P68" i="2" s="1"/>
  <c r="D64" i="11"/>
  <c r="C64" i="11" s="1"/>
  <c r="AA78" i="11"/>
  <c r="S79" i="11"/>
  <c r="AA79" i="11" s="1"/>
  <c r="BA93" i="11"/>
  <c r="F93" i="11" s="1"/>
  <c r="S239" i="12"/>
  <c r="T239" i="12" s="1"/>
  <c r="Y74" i="2" s="1"/>
  <c r="Q239" i="12"/>
  <c r="E223" i="12"/>
  <c r="G235" i="12"/>
  <c r="T223" i="12"/>
  <c r="U73" i="2" s="1"/>
  <c r="G95" i="11"/>
  <c r="Y94" i="11"/>
  <c r="E77" i="11"/>
  <c r="D77" i="11" s="1"/>
  <c r="C77" i="11" s="1"/>
  <c r="AA48" i="11"/>
  <c r="S49" i="11"/>
  <c r="AA49" i="11" s="1"/>
  <c r="G180" i="12"/>
  <c r="E168" i="12"/>
  <c r="T168" i="12"/>
  <c r="Z68" i="2" s="1"/>
  <c r="D93" i="11" l="1"/>
  <c r="C93" i="11" s="1"/>
  <c r="D19" i="11"/>
  <c r="C19" i="11" s="1"/>
  <c r="BA94" i="11"/>
  <c r="G184" i="12"/>
  <c r="E172" i="12"/>
  <c r="T172" i="12"/>
  <c r="R69" i="2" s="1"/>
  <c r="G237" i="12"/>
  <c r="E225" i="12"/>
  <c r="T225" i="12"/>
  <c r="W73" i="2" s="1"/>
  <c r="G251" i="12"/>
  <c r="E239" i="12"/>
  <c r="S240" i="12"/>
  <c r="Q240" i="12"/>
  <c r="G255" i="12"/>
  <c r="E243" i="12"/>
  <c r="G247" i="12"/>
  <c r="E235" i="12"/>
  <c r="T235" i="12"/>
  <c r="U74" i="2" s="1"/>
  <c r="G245" i="12"/>
  <c r="E233" i="12"/>
  <c r="T233" i="12"/>
  <c r="S74" i="2" s="1"/>
  <c r="D49" i="11"/>
  <c r="C49" i="11" s="1"/>
  <c r="G190" i="12"/>
  <c r="E178" i="12"/>
  <c r="T178" i="12"/>
  <c r="X69" i="2" s="1"/>
  <c r="G192" i="12"/>
  <c r="E180" i="12"/>
  <c r="T180" i="12"/>
  <c r="Z69" i="2" s="1"/>
  <c r="Y95" i="11"/>
  <c r="G96" i="11"/>
  <c r="E78" i="11"/>
  <c r="D78" i="11" s="1"/>
  <c r="C78" i="11" s="1"/>
  <c r="M96" i="11"/>
  <c r="Z95" i="11"/>
  <c r="G188" i="12"/>
  <c r="E176" i="12"/>
  <c r="T176" i="12"/>
  <c r="V69" i="2" s="1"/>
  <c r="O242" i="12"/>
  <c r="P241" i="12"/>
  <c r="AY95" i="11"/>
  <c r="G182" i="12"/>
  <c r="E170" i="12"/>
  <c r="T170" i="12"/>
  <c r="P69" i="2" s="1"/>
  <c r="E79" i="11"/>
  <c r="D79" i="11" s="1"/>
  <c r="C79" i="11" s="1"/>
  <c r="AA94" i="11"/>
  <c r="E94" i="11" s="1"/>
  <c r="S95" i="11"/>
  <c r="G186" i="12"/>
  <c r="E174" i="12"/>
  <c r="T174" i="12"/>
  <c r="T69" i="2" s="1"/>
  <c r="AZ95" i="11"/>
  <c r="E48" i="11"/>
  <c r="D48" i="11" s="1"/>
  <c r="C48" i="11" s="1"/>
  <c r="F94" i="11"/>
  <c r="G241" i="12"/>
  <c r="E229" i="12"/>
  <c r="T229" i="12"/>
  <c r="AA73" i="2" s="1"/>
  <c r="D94" i="11" l="1"/>
  <c r="C94" i="11" s="1"/>
  <c r="Z96" i="11"/>
  <c r="M97" i="11"/>
  <c r="E184" i="12"/>
  <c r="G196" i="12"/>
  <c r="T184" i="12"/>
  <c r="R70" i="2" s="1"/>
  <c r="G198" i="12"/>
  <c r="E186" i="12"/>
  <c r="T186" i="12"/>
  <c r="T70" i="2" s="1"/>
  <c r="AY96" i="11"/>
  <c r="G202" i="12"/>
  <c r="E190" i="12"/>
  <c r="T190" i="12"/>
  <c r="X70" i="2" s="1"/>
  <c r="G257" i="12"/>
  <c r="E245" i="12"/>
  <c r="G249" i="12"/>
  <c r="E237" i="12"/>
  <c r="T237" i="12"/>
  <c r="W74" i="2" s="1"/>
  <c r="G259" i="12"/>
  <c r="E247" i="12"/>
  <c r="G253" i="12"/>
  <c r="E241" i="12"/>
  <c r="AZ96" i="11"/>
  <c r="AA95" i="11"/>
  <c r="S96" i="11"/>
  <c r="S241" i="12"/>
  <c r="T241" i="12" s="1"/>
  <c r="AA74" i="2" s="1"/>
  <c r="Q241" i="12"/>
  <c r="E188" i="12"/>
  <c r="G200" i="12"/>
  <c r="T188" i="12"/>
  <c r="V70" i="2" s="1"/>
  <c r="G97" i="11"/>
  <c r="Y96" i="11"/>
  <c r="E192" i="12"/>
  <c r="G204" i="12"/>
  <c r="T192" i="12"/>
  <c r="Z70" i="2" s="1"/>
  <c r="G267" i="12"/>
  <c r="E255" i="12"/>
  <c r="G263" i="12"/>
  <c r="E251" i="12"/>
  <c r="G194" i="12"/>
  <c r="E182" i="12"/>
  <c r="T182" i="12"/>
  <c r="P70" i="2" s="1"/>
  <c r="O243" i="12"/>
  <c r="P242" i="12"/>
  <c r="E95" i="11"/>
  <c r="BA95" i="11"/>
  <c r="F95" i="11" s="1"/>
  <c r="S242" i="12" l="1"/>
  <c r="Q242" i="12"/>
  <c r="G206" i="12"/>
  <c r="E194" i="12"/>
  <c r="T194" i="12"/>
  <c r="P71" i="2" s="1"/>
  <c r="G279" i="12"/>
  <c r="E267" i="12"/>
  <c r="G265" i="12"/>
  <c r="E253" i="12"/>
  <c r="AY97" i="11"/>
  <c r="M98" i="11"/>
  <c r="Z97" i="11"/>
  <c r="D95" i="11"/>
  <c r="C95" i="11" s="1"/>
  <c r="E200" i="12"/>
  <c r="G212" i="12"/>
  <c r="T200" i="12"/>
  <c r="V71" i="2" s="1"/>
  <c r="S97" i="11"/>
  <c r="AA96" i="11"/>
  <c r="E96" i="11" s="1"/>
  <c r="E257" i="12"/>
  <c r="G269" i="12"/>
  <c r="BA96" i="11"/>
  <c r="F96" i="11" s="1"/>
  <c r="O244" i="12"/>
  <c r="P243" i="12"/>
  <c r="G98" i="11"/>
  <c r="Y97" i="11"/>
  <c r="G261" i="12"/>
  <c r="E249" i="12"/>
  <c r="E196" i="12"/>
  <c r="G208" i="12"/>
  <c r="T196" i="12"/>
  <c r="R71" i="2" s="1"/>
  <c r="E198" i="12"/>
  <c r="G210" i="12"/>
  <c r="T198" i="12"/>
  <c r="T71" i="2" s="1"/>
  <c r="G275" i="12"/>
  <c r="E263" i="12"/>
  <c r="E204" i="12"/>
  <c r="G216" i="12"/>
  <c r="T204" i="12"/>
  <c r="Z71" i="2" s="1"/>
  <c r="AZ97" i="11"/>
  <c r="G271" i="12"/>
  <c r="E259" i="12"/>
  <c r="E202" i="12"/>
  <c r="G214" i="12"/>
  <c r="T202" i="12"/>
  <c r="X71" i="2" s="1"/>
  <c r="D96" i="11" l="1"/>
  <c r="C96" i="11" s="1"/>
  <c r="Y98" i="11"/>
  <c r="G99" i="11"/>
  <c r="S98" i="11"/>
  <c r="AA97" i="11"/>
  <c r="E97" i="11" s="1"/>
  <c r="E206" i="12"/>
  <c r="G218" i="12"/>
  <c r="T206" i="12"/>
  <c r="P72" i="2" s="1"/>
  <c r="G222" i="12"/>
  <c r="E210" i="12"/>
  <c r="T210" i="12"/>
  <c r="T72" i="2" s="1"/>
  <c r="G220" i="12"/>
  <c r="E208" i="12"/>
  <c r="T208" i="12"/>
  <c r="R72" i="2" s="1"/>
  <c r="BA97" i="11"/>
  <c r="F97" i="11" s="1"/>
  <c r="AY98" i="11"/>
  <c r="E275" i="12"/>
  <c r="G287" i="12"/>
  <c r="S243" i="12"/>
  <c r="T243" i="12" s="1"/>
  <c r="Q75" i="2" s="1"/>
  <c r="Q243" i="12"/>
  <c r="G281" i="12"/>
  <c r="E269" i="12"/>
  <c r="G291" i="12"/>
  <c r="E279" i="12"/>
  <c r="G226" i="12"/>
  <c r="E214" i="12"/>
  <c r="T214" i="12"/>
  <c r="X72" i="2" s="1"/>
  <c r="AZ98" i="11"/>
  <c r="G283" i="12"/>
  <c r="E271" i="12"/>
  <c r="G228" i="12"/>
  <c r="E216" i="12"/>
  <c r="T216" i="12"/>
  <c r="Z72" i="2" s="1"/>
  <c r="G273" i="12"/>
  <c r="E261" i="12"/>
  <c r="O245" i="12"/>
  <c r="P244" i="12"/>
  <c r="G224" i="12"/>
  <c r="E212" i="12"/>
  <c r="T212" i="12"/>
  <c r="V72" i="2" s="1"/>
  <c r="M99" i="11"/>
  <c r="Z98" i="11"/>
  <c r="G277" i="12"/>
  <c r="E265" i="12"/>
  <c r="D97" i="11" l="1"/>
  <c r="C97" i="11" s="1"/>
  <c r="AZ99" i="11"/>
  <c r="G293" i="12"/>
  <c r="E281" i="12"/>
  <c r="S99" i="11"/>
  <c r="AA98" i="11"/>
  <c r="G289" i="12"/>
  <c r="E277" i="12"/>
  <c r="E228" i="12"/>
  <c r="G240" i="12"/>
  <c r="T228" i="12"/>
  <c r="Z73" i="2" s="1"/>
  <c r="Y99" i="11"/>
  <c r="G100" i="11"/>
  <c r="BA98" i="11"/>
  <c r="F98" i="11" s="1"/>
  <c r="E224" i="12"/>
  <c r="G236" i="12"/>
  <c r="T224" i="12"/>
  <c r="V73" i="2" s="1"/>
  <c r="G285" i="12"/>
  <c r="E273" i="12"/>
  <c r="G303" i="12"/>
  <c r="E303" i="12" s="1"/>
  <c r="E291" i="12"/>
  <c r="AY99" i="11"/>
  <c r="G234" i="12"/>
  <c r="E222" i="12"/>
  <c r="T222" i="12"/>
  <c r="T73" i="2" s="1"/>
  <c r="E98" i="11"/>
  <c r="O246" i="12"/>
  <c r="P245" i="12"/>
  <c r="G238" i="12"/>
  <c r="E226" i="12"/>
  <c r="T226" i="12"/>
  <c r="X73" i="2" s="1"/>
  <c r="G230" i="12"/>
  <c r="E218" i="12"/>
  <c r="T218" i="12"/>
  <c r="P73" i="2" s="1"/>
  <c r="Z99" i="11"/>
  <c r="M100" i="11"/>
  <c r="S244" i="12"/>
  <c r="Q244" i="12"/>
  <c r="G295" i="12"/>
  <c r="E283" i="12"/>
  <c r="G299" i="12"/>
  <c r="E287" i="12"/>
  <c r="G232" i="12"/>
  <c r="E220" i="12"/>
  <c r="T220" i="12"/>
  <c r="R73" i="2" s="1"/>
  <c r="Z100" i="11" l="1"/>
  <c r="M101" i="11"/>
  <c r="G242" i="12"/>
  <c r="E230" i="12"/>
  <c r="T230" i="12"/>
  <c r="P74" i="2" s="1"/>
  <c r="S245" i="12"/>
  <c r="T245" i="12" s="1"/>
  <c r="S75" i="2" s="1"/>
  <c r="Q245" i="12"/>
  <c r="BA99" i="11"/>
  <c r="G301" i="12"/>
  <c r="E289" i="12"/>
  <c r="E293" i="12"/>
  <c r="G305" i="12"/>
  <c r="E305" i="12" s="1"/>
  <c r="G311" i="12"/>
  <c r="E311" i="12" s="1"/>
  <c r="E299" i="12"/>
  <c r="G250" i="12"/>
  <c r="E238" i="12"/>
  <c r="T238" i="12"/>
  <c r="X74" i="2" s="1"/>
  <c r="AY100" i="11"/>
  <c r="G297" i="12"/>
  <c r="E285" i="12"/>
  <c r="E232" i="12"/>
  <c r="G244" i="12"/>
  <c r="T232" i="12"/>
  <c r="R74" i="2" s="1"/>
  <c r="G307" i="12"/>
  <c r="E307" i="12" s="1"/>
  <c r="E295" i="12"/>
  <c r="O247" i="12"/>
  <c r="P246" i="12"/>
  <c r="G246" i="12"/>
  <c r="E234" i="12"/>
  <c r="T234" i="12"/>
  <c r="T74" i="2" s="1"/>
  <c r="E236" i="12"/>
  <c r="G248" i="12"/>
  <c r="T236" i="12"/>
  <c r="V74" i="2" s="1"/>
  <c r="G101" i="11"/>
  <c r="Y100" i="11"/>
  <c r="E240" i="12"/>
  <c r="G252" i="12"/>
  <c r="T240" i="12"/>
  <c r="Z74" i="2" s="1"/>
  <c r="D98" i="11"/>
  <c r="C98" i="11" s="1"/>
  <c r="F99" i="11"/>
  <c r="E99" i="11"/>
  <c r="AA99" i="11"/>
  <c r="S100" i="11"/>
  <c r="AZ100" i="11"/>
  <c r="D99" i="11" l="1"/>
  <c r="C99" i="11" s="1"/>
  <c r="AY101" i="11"/>
  <c r="E248" i="12"/>
  <c r="G260" i="12"/>
  <c r="G258" i="12"/>
  <c r="E246" i="12"/>
  <c r="E301" i="12"/>
  <c r="G313" i="12"/>
  <c r="M102" i="11"/>
  <c r="Z101" i="11"/>
  <c r="S101" i="11"/>
  <c r="AA100" i="11"/>
  <c r="E100" i="11" s="1"/>
  <c r="S246" i="12"/>
  <c r="T246" i="12" s="1"/>
  <c r="T75" i="2" s="1"/>
  <c r="Q246" i="12"/>
  <c r="E297" i="12"/>
  <c r="G309" i="12"/>
  <c r="E309" i="12" s="1"/>
  <c r="BA100" i="11"/>
  <c r="F100" i="11" s="1"/>
  <c r="AZ101" i="11"/>
  <c r="E252" i="12"/>
  <c r="G264" i="12"/>
  <c r="G254" i="12"/>
  <c r="E242" i="12"/>
  <c r="T242" i="12"/>
  <c r="P75" i="2" s="1"/>
  <c r="G102" i="11"/>
  <c r="Y101" i="11"/>
  <c r="O248" i="12"/>
  <c r="P247" i="12"/>
  <c r="E244" i="12"/>
  <c r="G256" i="12"/>
  <c r="G262" i="12"/>
  <c r="E250" i="12"/>
  <c r="T244" i="12"/>
  <c r="R75" i="2" s="1"/>
  <c r="D100" i="11" l="1"/>
  <c r="C100" i="11" s="1"/>
  <c r="G266" i="12"/>
  <c r="E254" i="12"/>
  <c r="AZ102" i="11"/>
  <c r="E313" i="12"/>
  <c r="T313" i="12"/>
  <c r="AA80" i="2" s="1"/>
  <c r="G103" i="11"/>
  <c r="Y102" i="11"/>
  <c r="AA101" i="11"/>
  <c r="E101" i="11" s="1"/>
  <c r="S102" i="11"/>
  <c r="E262" i="12"/>
  <c r="G274" i="12"/>
  <c r="S247" i="12"/>
  <c r="T247" i="12" s="1"/>
  <c r="U75" i="2" s="1"/>
  <c r="Q247" i="12"/>
  <c r="BA101" i="11"/>
  <c r="F101" i="11"/>
  <c r="E256" i="12"/>
  <c r="G268" i="12"/>
  <c r="G272" i="12"/>
  <c r="E260" i="12"/>
  <c r="G276" i="12"/>
  <c r="E264" i="12"/>
  <c r="O249" i="12"/>
  <c r="P248" i="12"/>
  <c r="M103" i="11"/>
  <c r="Z102" i="11"/>
  <c r="G270" i="12"/>
  <c r="E258" i="12"/>
  <c r="AY102" i="11"/>
  <c r="D101" i="11" l="1"/>
  <c r="C101" i="11" s="1"/>
  <c r="G280" i="12"/>
  <c r="E268" i="12"/>
  <c r="BA102" i="11"/>
  <c r="F102" i="11" s="1"/>
  <c r="G104" i="11"/>
  <c r="Y103" i="11"/>
  <c r="AZ103" i="11"/>
  <c r="AY103" i="11"/>
  <c r="Z103" i="11"/>
  <c r="M104" i="11"/>
  <c r="G288" i="12"/>
  <c r="E276" i="12"/>
  <c r="S103" i="11"/>
  <c r="AA102" i="11"/>
  <c r="S248" i="12"/>
  <c r="T248" i="12" s="1"/>
  <c r="V75" i="2" s="1"/>
  <c r="Q248" i="12"/>
  <c r="G278" i="12"/>
  <c r="E266" i="12"/>
  <c r="G282" i="12"/>
  <c r="E270" i="12"/>
  <c r="O250" i="12"/>
  <c r="P249" i="12"/>
  <c r="G284" i="12"/>
  <c r="E272" i="12"/>
  <c r="G286" i="12"/>
  <c r="E274" i="12"/>
  <c r="E102" i="11"/>
  <c r="G298" i="12" l="1"/>
  <c r="E286" i="12"/>
  <c r="G290" i="12"/>
  <c r="E278" i="12"/>
  <c r="AY105" i="11"/>
  <c r="AY104" i="11"/>
  <c r="O251" i="12"/>
  <c r="P250" i="12"/>
  <c r="AA103" i="11"/>
  <c r="E103" i="11" s="1"/>
  <c r="S104" i="11"/>
  <c r="AZ105" i="11"/>
  <c r="AZ104" i="11"/>
  <c r="D102" i="11"/>
  <c r="C102" i="11" s="1"/>
  <c r="G296" i="12"/>
  <c r="E284" i="12"/>
  <c r="G294" i="12"/>
  <c r="E282" i="12"/>
  <c r="G300" i="12"/>
  <c r="E288" i="12"/>
  <c r="G105" i="11"/>
  <c r="Y105" i="11" s="1"/>
  <c r="Y104" i="11"/>
  <c r="G292" i="12"/>
  <c r="E280" i="12"/>
  <c r="S249" i="12"/>
  <c r="T249" i="12" s="1"/>
  <c r="W75" i="2" s="1"/>
  <c r="Q249" i="12"/>
  <c r="M105" i="11"/>
  <c r="Z105" i="11" s="1"/>
  <c r="Z104" i="11"/>
  <c r="BA103" i="11"/>
  <c r="F103" i="11" s="1"/>
  <c r="D103" i="11" l="1"/>
  <c r="C103" i="11" s="1"/>
  <c r="G304" i="12"/>
  <c r="E304" i="12" s="1"/>
  <c r="E292" i="12"/>
  <c r="O252" i="12"/>
  <c r="P251" i="12"/>
  <c r="BA105" i="11"/>
  <c r="BA104" i="11"/>
  <c r="F104" i="11" s="1"/>
  <c r="G312" i="12"/>
  <c r="E312" i="12" s="1"/>
  <c r="E300" i="12"/>
  <c r="G308" i="12"/>
  <c r="E308" i="12" s="1"/>
  <c r="E296" i="12"/>
  <c r="S105" i="11"/>
  <c r="AA105" i="11" s="1"/>
  <c r="AA104" i="11"/>
  <c r="E104" i="11" s="1"/>
  <c r="G302" i="12"/>
  <c r="E302" i="12" s="1"/>
  <c r="E290" i="12"/>
  <c r="E105" i="11"/>
  <c r="G306" i="12"/>
  <c r="E306" i="12" s="1"/>
  <c r="E294" i="12"/>
  <c r="S250" i="12"/>
  <c r="T250" i="12" s="1"/>
  <c r="X75" i="2" s="1"/>
  <c r="Q250" i="12"/>
  <c r="F105" i="11"/>
  <c r="G310" i="12"/>
  <c r="E310" i="12" s="1"/>
  <c r="E298" i="12"/>
  <c r="D104" i="11" l="1"/>
  <c r="C104" i="11" s="1"/>
  <c r="O253" i="12"/>
  <c r="P252" i="12"/>
  <c r="D105" i="11"/>
  <c r="C105" i="11" s="1"/>
  <c r="S251" i="12"/>
  <c r="T251" i="12" s="1"/>
  <c r="Y75" i="2" s="1"/>
  <c r="Q251" i="12"/>
  <c r="S252" i="12" l="1"/>
  <c r="T252" i="12" s="1"/>
  <c r="Z75" i="2" s="1"/>
  <c r="Q252" i="12"/>
  <c r="O254" i="12"/>
  <c r="P253" i="12"/>
  <c r="S253" i="12" l="1"/>
  <c r="T253" i="12" s="1"/>
  <c r="AA75" i="2" s="1"/>
  <c r="Q253" i="12"/>
  <c r="O255" i="12"/>
  <c r="P254" i="12"/>
  <c r="S254" i="12" l="1"/>
  <c r="T254" i="12" s="1"/>
  <c r="P76" i="2" s="1"/>
  <c r="Q254" i="12"/>
  <c r="O256" i="12"/>
  <c r="P255" i="12"/>
  <c r="S255" i="12" l="1"/>
  <c r="T255" i="12" s="1"/>
  <c r="Q76" i="2" s="1"/>
  <c r="Q255" i="12"/>
  <c r="O257" i="12"/>
  <c r="P256" i="12"/>
  <c r="S256" i="12" l="1"/>
  <c r="T256" i="12" s="1"/>
  <c r="R76" i="2" s="1"/>
  <c r="Q256" i="12"/>
  <c r="O258" i="12"/>
  <c r="P257" i="12"/>
  <c r="S257" i="12" l="1"/>
  <c r="T257" i="12" s="1"/>
  <c r="S76" i="2" s="1"/>
  <c r="Q257" i="12"/>
  <c r="O259" i="12"/>
  <c r="P258" i="12"/>
  <c r="S258" i="12" l="1"/>
  <c r="T258" i="12" s="1"/>
  <c r="T76" i="2" s="1"/>
  <c r="Q258" i="12"/>
  <c r="O260" i="12"/>
  <c r="P259" i="12"/>
  <c r="S259" i="12" l="1"/>
  <c r="T259" i="12" s="1"/>
  <c r="U76" i="2" s="1"/>
  <c r="Q259" i="12"/>
  <c r="O261" i="12"/>
  <c r="P260" i="12"/>
  <c r="S260" i="12" l="1"/>
  <c r="T260" i="12" s="1"/>
  <c r="V76" i="2" s="1"/>
  <c r="Q260" i="12"/>
  <c r="O262" i="12"/>
  <c r="P261" i="12"/>
  <c r="S261" i="12" l="1"/>
  <c r="T261" i="12" s="1"/>
  <c r="W76" i="2" s="1"/>
  <c r="Q261" i="12"/>
  <c r="O263" i="12"/>
  <c r="P262" i="12"/>
  <c r="S262" i="12" l="1"/>
  <c r="T262" i="12" s="1"/>
  <c r="X76" i="2" s="1"/>
  <c r="Q262" i="12"/>
  <c r="O264" i="12"/>
  <c r="P263" i="12"/>
  <c r="S263" i="12" l="1"/>
  <c r="T263" i="12" s="1"/>
  <c r="Y76" i="2" s="1"/>
  <c r="Q263" i="12"/>
  <c r="O265" i="12"/>
  <c r="P264" i="12"/>
  <c r="S264" i="12" l="1"/>
  <c r="T264" i="12" s="1"/>
  <c r="Z76" i="2" s="1"/>
  <c r="Q264" i="12"/>
  <c r="O266" i="12"/>
  <c r="P265" i="12"/>
  <c r="S265" i="12" l="1"/>
  <c r="T265" i="12" s="1"/>
  <c r="AA76" i="2" s="1"/>
  <c r="Q265" i="12"/>
  <c r="O267" i="12"/>
  <c r="P266" i="12"/>
  <c r="S266" i="12" l="1"/>
  <c r="T266" i="12" s="1"/>
  <c r="P77" i="2" s="1"/>
  <c r="Q266" i="12"/>
  <c r="O268" i="12"/>
  <c r="P267" i="12"/>
  <c r="S267" i="12" l="1"/>
  <c r="T267" i="12" s="1"/>
  <c r="Q77" i="2" s="1"/>
  <c r="Q267" i="12"/>
  <c r="O269" i="12"/>
  <c r="P268" i="12"/>
  <c r="S268" i="12" l="1"/>
  <c r="T268" i="12" s="1"/>
  <c r="R77" i="2" s="1"/>
  <c r="Q268" i="12"/>
  <c r="O270" i="12"/>
  <c r="P269" i="12"/>
  <c r="S269" i="12" l="1"/>
  <c r="T269" i="12" s="1"/>
  <c r="S77" i="2" s="1"/>
  <c r="Q269" i="12"/>
  <c r="O271" i="12"/>
  <c r="P270" i="12"/>
  <c r="S270" i="12" l="1"/>
  <c r="T270" i="12" s="1"/>
  <c r="T77" i="2" s="1"/>
  <c r="Q270" i="12"/>
  <c r="O272" i="12"/>
  <c r="P271" i="12"/>
  <c r="S271" i="12" l="1"/>
  <c r="T271" i="12" s="1"/>
  <c r="U77" i="2" s="1"/>
  <c r="Q271" i="12"/>
  <c r="O273" i="12"/>
  <c r="P272" i="12"/>
  <c r="S272" i="12" l="1"/>
  <c r="T272" i="12" s="1"/>
  <c r="V77" i="2" s="1"/>
  <c r="Q272" i="12"/>
  <c r="O274" i="12"/>
  <c r="P273" i="12"/>
  <c r="S273" i="12" l="1"/>
  <c r="T273" i="12" s="1"/>
  <c r="W77" i="2" s="1"/>
  <c r="Q273" i="12"/>
  <c r="O275" i="12"/>
  <c r="P274" i="12"/>
  <c r="O276" i="12" l="1"/>
  <c r="P275" i="12"/>
  <c r="S274" i="12"/>
  <c r="T274" i="12" s="1"/>
  <c r="X77" i="2" s="1"/>
  <c r="Q274" i="12"/>
  <c r="S275" i="12" l="1"/>
  <c r="T275" i="12" s="1"/>
  <c r="Y77" i="2" s="1"/>
  <c r="Q275" i="12"/>
  <c r="O277" i="12"/>
  <c r="P276" i="12"/>
  <c r="S276" i="12" l="1"/>
  <c r="T276" i="12" s="1"/>
  <c r="Z77" i="2" s="1"/>
  <c r="Q276" i="12"/>
  <c r="O278" i="12"/>
  <c r="P277" i="12"/>
  <c r="O279" i="12" l="1"/>
  <c r="P278" i="12"/>
  <c r="Q277" i="12"/>
  <c r="S277" i="12"/>
  <c r="T277" i="12" s="1"/>
  <c r="AA77" i="2" s="1"/>
  <c r="S278" i="12" l="1"/>
  <c r="T278" i="12" s="1"/>
  <c r="P78" i="2" s="1"/>
  <c r="Q278" i="12"/>
  <c r="O280" i="12"/>
  <c r="P279" i="12"/>
  <c r="S279" i="12" l="1"/>
  <c r="T279" i="12" s="1"/>
  <c r="Q78" i="2" s="1"/>
  <c r="Q279" i="12"/>
  <c r="O281" i="12"/>
  <c r="P280" i="12"/>
  <c r="S280" i="12" l="1"/>
  <c r="T280" i="12" s="1"/>
  <c r="R78" i="2" s="1"/>
  <c r="Q280" i="12"/>
  <c r="O282" i="12"/>
  <c r="P281" i="12"/>
  <c r="Q281" i="12" l="1"/>
  <c r="S281" i="12"/>
  <c r="T281" i="12" s="1"/>
  <c r="S78" i="2" s="1"/>
  <c r="O283" i="12"/>
  <c r="P282" i="12"/>
  <c r="S282" i="12" l="1"/>
  <c r="T282" i="12" s="1"/>
  <c r="T78" i="2" s="1"/>
  <c r="Q282" i="12"/>
  <c r="O284" i="12"/>
  <c r="P283" i="12"/>
  <c r="S283" i="12" l="1"/>
  <c r="T283" i="12" s="1"/>
  <c r="U78" i="2" s="1"/>
  <c r="Q283" i="12"/>
  <c r="O285" i="12"/>
  <c r="P284" i="12"/>
  <c r="S284" i="12" l="1"/>
  <c r="T284" i="12" s="1"/>
  <c r="V78" i="2" s="1"/>
  <c r="Q284" i="12"/>
  <c r="O286" i="12"/>
  <c r="P285" i="12"/>
  <c r="Q285" i="12" l="1"/>
  <c r="S285" i="12"/>
  <c r="T285" i="12" s="1"/>
  <c r="W78" i="2" s="1"/>
  <c r="O287" i="12"/>
  <c r="P286" i="12"/>
  <c r="S286" i="12" l="1"/>
  <c r="T286" i="12" s="1"/>
  <c r="X78" i="2" s="1"/>
  <c r="Q286" i="12"/>
  <c r="O288" i="12"/>
  <c r="P287" i="12"/>
  <c r="S287" i="12" l="1"/>
  <c r="T287" i="12" s="1"/>
  <c r="Y78" i="2" s="1"/>
  <c r="Q287" i="12"/>
  <c r="O289" i="12"/>
  <c r="P288" i="12"/>
  <c r="S288" i="12" l="1"/>
  <c r="T288" i="12" s="1"/>
  <c r="Z78" i="2" s="1"/>
  <c r="Q288" i="12"/>
  <c r="O290" i="12"/>
  <c r="P289" i="12"/>
  <c r="S289" i="12" l="1"/>
  <c r="T289" i="12" s="1"/>
  <c r="AA78" i="2" s="1"/>
  <c r="Q289" i="12"/>
  <c r="O291" i="12"/>
  <c r="P290" i="12"/>
  <c r="S290" i="12" l="1"/>
  <c r="T290" i="12" s="1"/>
  <c r="P79" i="2" s="1"/>
  <c r="Q290" i="12"/>
  <c r="O292" i="12"/>
  <c r="P291" i="12"/>
  <c r="S291" i="12" l="1"/>
  <c r="T291" i="12" s="1"/>
  <c r="Q79" i="2" s="1"/>
  <c r="Q291" i="12"/>
  <c r="O293" i="12"/>
  <c r="P292" i="12"/>
  <c r="Q292" i="12" l="1"/>
  <c r="S292" i="12"/>
  <c r="T292" i="12" s="1"/>
  <c r="R79" i="2" s="1"/>
  <c r="O294" i="12"/>
  <c r="P293" i="12"/>
  <c r="S293" i="12" l="1"/>
  <c r="T293" i="12" s="1"/>
  <c r="S79" i="2" s="1"/>
  <c r="Q293" i="12"/>
  <c r="O295" i="12"/>
  <c r="P294" i="12"/>
  <c r="S294" i="12" l="1"/>
  <c r="T294" i="12" s="1"/>
  <c r="T79" i="2" s="1"/>
  <c r="Q294" i="12"/>
  <c r="O296" i="12"/>
  <c r="P295" i="12"/>
  <c r="S295" i="12" l="1"/>
  <c r="T295" i="12" s="1"/>
  <c r="U79" i="2" s="1"/>
  <c r="Q295" i="12"/>
  <c r="O297" i="12"/>
  <c r="P296" i="12"/>
  <c r="Q296" i="12" l="1"/>
  <c r="S296" i="12"/>
  <c r="T296" i="12" s="1"/>
  <c r="V79" i="2" s="1"/>
  <c r="O298" i="12"/>
  <c r="P297" i="12"/>
  <c r="S297" i="12" l="1"/>
  <c r="T297" i="12" s="1"/>
  <c r="W79" i="2" s="1"/>
  <c r="Q297" i="12"/>
  <c r="O299" i="12"/>
  <c r="P298" i="12"/>
  <c r="S298" i="12" l="1"/>
  <c r="T298" i="12" s="1"/>
  <c r="X79" i="2" s="1"/>
  <c r="Q298" i="12"/>
  <c r="O300" i="12"/>
  <c r="P299" i="12"/>
  <c r="S299" i="12" l="1"/>
  <c r="T299" i="12" s="1"/>
  <c r="Y79" i="2" s="1"/>
  <c r="Q299" i="12"/>
  <c r="O301" i="12"/>
  <c r="P300" i="12"/>
  <c r="Q300" i="12" l="1"/>
  <c r="S300" i="12"/>
  <c r="T300" i="12" s="1"/>
  <c r="Z79" i="2" s="1"/>
  <c r="O302" i="12"/>
  <c r="P301" i="12"/>
  <c r="S301" i="12" l="1"/>
  <c r="T301" i="12" s="1"/>
  <c r="AA79" i="2" s="1"/>
  <c r="Q301" i="12"/>
  <c r="O303" i="12"/>
  <c r="P302" i="12"/>
  <c r="S302" i="12" l="1"/>
  <c r="T302" i="12" s="1"/>
  <c r="P80" i="2" s="1"/>
  <c r="Q302" i="12"/>
  <c r="O304" i="12"/>
  <c r="P303" i="12"/>
  <c r="S303" i="12" l="1"/>
  <c r="T303" i="12" s="1"/>
  <c r="Q80" i="2" s="1"/>
  <c r="Q303" i="12"/>
  <c r="O305" i="12"/>
  <c r="P304" i="12"/>
  <c r="Q304" i="12" l="1"/>
  <c r="S304" i="12"/>
  <c r="T304" i="12" s="1"/>
  <c r="R80" i="2" s="1"/>
  <c r="O306" i="12"/>
  <c r="P305" i="12"/>
  <c r="S305" i="12" l="1"/>
  <c r="T305" i="12" s="1"/>
  <c r="S80" i="2" s="1"/>
  <c r="Q305" i="12"/>
  <c r="O307" i="12"/>
  <c r="P306" i="12"/>
  <c r="S306" i="12" l="1"/>
  <c r="T306" i="12" s="1"/>
  <c r="T80" i="2" s="1"/>
  <c r="Q306" i="12"/>
  <c r="O308" i="12"/>
  <c r="P307" i="12"/>
  <c r="S307" i="12" l="1"/>
  <c r="T307" i="12" s="1"/>
  <c r="U80" i="2" s="1"/>
  <c r="Q307" i="12"/>
  <c r="O309" i="12"/>
  <c r="P308" i="12"/>
  <c r="Q308" i="12" l="1"/>
  <c r="S308" i="12"/>
  <c r="T308" i="12" s="1"/>
  <c r="V80" i="2" s="1"/>
  <c r="O310" i="12"/>
  <c r="P309" i="12"/>
  <c r="S309" i="12" l="1"/>
  <c r="T309" i="12" s="1"/>
  <c r="W80" i="2" s="1"/>
  <c r="Q309" i="12"/>
  <c r="O311" i="12"/>
  <c r="P310" i="12"/>
  <c r="S310" i="12" l="1"/>
  <c r="T310" i="12" s="1"/>
  <c r="X80" i="2" s="1"/>
  <c r="Q310" i="12"/>
  <c r="O312" i="12"/>
  <c r="P312" i="12" s="1"/>
  <c r="P311" i="12"/>
  <c r="S311" i="12" l="1"/>
  <c r="T311" i="12" s="1"/>
  <c r="Y80" i="2" s="1"/>
  <c r="Q311" i="12"/>
  <c r="Q312" i="12"/>
  <c r="S312" i="12"/>
  <c r="T312" i="12" s="1"/>
  <c r="Z80" i="2" s="1"/>
  <c r="P313" i="8" l="1"/>
  <c r="N313" i="8"/>
  <c r="M313" i="8"/>
  <c r="J313" i="8"/>
  <c r="N312" i="8"/>
  <c r="M312" i="8"/>
  <c r="J312" i="8"/>
  <c r="N311" i="8"/>
  <c r="M311" i="8"/>
  <c r="J311" i="8"/>
  <c r="N310" i="8"/>
  <c r="M310" i="8"/>
  <c r="J310" i="8"/>
  <c r="N309" i="8"/>
  <c r="M309" i="8"/>
  <c r="J309" i="8"/>
  <c r="N308" i="8"/>
  <c r="M308" i="8"/>
  <c r="J308" i="8"/>
  <c r="N307" i="8"/>
  <c r="M307" i="8"/>
  <c r="J307" i="8"/>
  <c r="N306" i="8"/>
  <c r="M306" i="8"/>
  <c r="J306" i="8"/>
  <c r="N305" i="8"/>
  <c r="M305" i="8"/>
  <c r="J305" i="8"/>
  <c r="N304" i="8"/>
  <c r="M304" i="8"/>
  <c r="J304" i="8"/>
  <c r="N303" i="8"/>
  <c r="M303" i="8"/>
  <c r="J303" i="8"/>
  <c r="N302" i="8"/>
  <c r="M302" i="8"/>
  <c r="J302" i="8"/>
  <c r="N301" i="8"/>
  <c r="M301" i="8"/>
  <c r="J301" i="8"/>
  <c r="N300" i="8"/>
  <c r="M300" i="8"/>
  <c r="J300" i="8"/>
  <c r="N299" i="8"/>
  <c r="M299" i="8"/>
  <c r="J299" i="8"/>
  <c r="N298" i="8"/>
  <c r="M298" i="8"/>
  <c r="J298" i="8"/>
  <c r="N297" i="8"/>
  <c r="M297" i="8"/>
  <c r="J297" i="8"/>
  <c r="N296" i="8"/>
  <c r="M296" i="8"/>
  <c r="J296" i="8"/>
  <c r="N295" i="8"/>
  <c r="M295" i="8"/>
  <c r="J295" i="8"/>
  <c r="N294" i="8"/>
  <c r="M294" i="8"/>
  <c r="J294" i="8"/>
  <c r="N293" i="8"/>
  <c r="M293" i="8"/>
  <c r="J293" i="8"/>
  <c r="N292" i="8"/>
  <c r="M292" i="8"/>
  <c r="J292" i="8"/>
  <c r="N291" i="8"/>
  <c r="M291" i="8"/>
  <c r="J291" i="8"/>
  <c r="N290" i="8"/>
  <c r="M290" i="8"/>
  <c r="J290" i="8"/>
  <c r="N289" i="8"/>
  <c r="M289" i="8"/>
  <c r="J289" i="8"/>
  <c r="N288" i="8"/>
  <c r="M288" i="8"/>
  <c r="J288" i="8"/>
  <c r="N287" i="8"/>
  <c r="M287" i="8"/>
  <c r="J287" i="8"/>
  <c r="N286" i="8"/>
  <c r="M286" i="8"/>
  <c r="J286" i="8"/>
  <c r="N285" i="8"/>
  <c r="M285" i="8"/>
  <c r="J285" i="8"/>
  <c r="N284" i="8"/>
  <c r="M284" i="8"/>
  <c r="J284" i="8"/>
  <c r="N283" i="8"/>
  <c r="M283" i="8"/>
  <c r="J283" i="8"/>
  <c r="N282" i="8"/>
  <c r="M282" i="8"/>
  <c r="J282" i="8"/>
  <c r="N281" i="8"/>
  <c r="M281" i="8"/>
  <c r="J281" i="8"/>
  <c r="N280" i="8"/>
  <c r="M280" i="8"/>
  <c r="J280" i="8"/>
  <c r="N279" i="8"/>
  <c r="M279" i="8"/>
  <c r="J279" i="8"/>
  <c r="N278" i="8"/>
  <c r="M278" i="8"/>
  <c r="J278" i="8"/>
  <c r="N277" i="8"/>
  <c r="M277" i="8"/>
  <c r="J277" i="8"/>
  <c r="N276" i="8"/>
  <c r="M276" i="8"/>
  <c r="J276" i="8"/>
  <c r="N275" i="8"/>
  <c r="M275" i="8"/>
  <c r="J275" i="8"/>
  <c r="N274" i="8"/>
  <c r="M274" i="8"/>
  <c r="J274" i="8"/>
  <c r="N273" i="8"/>
  <c r="M273" i="8"/>
  <c r="J273" i="8"/>
  <c r="N272" i="8"/>
  <c r="M272" i="8"/>
  <c r="J272" i="8"/>
  <c r="N271" i="8"/>
  <c r="M271" i="8"/>
  <c r="J271" i="8"/>
  <c r="N270" i="8"/>
  <c r="M270" i="8"/>
  <c r="J270" i="8"/>
  <c r="N269" i="8"/>
  <c r="M269" i="8"/>
  <c r="J269" i="8"/>
  <c r="N268" i="8"/>
  <c r="M268" i="8"/>
  <c r="J268" i="8"/>
  <c r="N267" i="8"/>
  <c r="M267" i="8"/>
  <c r="J267" i="8"/>
  <c r="N266" i="8"/>
  <c r="M266" i="8"/>
  <c r="J266" i="8"/>
  <c r="N265" i="8"/>
  <c r="M265" i="8"/>
  <c r="J265" i="8"/>
  <c r="N264" i="8"/>
  <c r="M264" i="8"/>
  <c r="J264" i="8"/>
  <c r="N263" i="8"/>
  <c r="M263" i="8"/>
  <c r="J263" i="8"/>
  <c r="N262" i="8"/>
  <c r="M262" i="8"/>
  <c r="J262" i="8"/>
  <c r="N261" i="8"/>
  <c r="M261" i="8"/>
  <c r="J261" i="8"/>
  <c r="N260" i="8"/>
  <c r="M260" i="8"/>
  <c r="J260" i="8"/>
  <c r="N259" i="8"/>
  <c r="M259" i="8"/>
  <c r="J259" i="8"/>
  <c r="N258" i="8"/>
  <c r="M258" i="8"/>
  <c r="J258" i="8"/>
  <c r="N257" i="8"/>
  <c r="M257" i="8"/>
  <c r="J257" i="8"/>
  <c r="N256" i="8"/>
  <c r="M256" i="8"/>
  <c r="J256" i="8"/>
  <c r="N255" i="8"/>
  <c r="M255" i="8"/>
  <c r="J255" i="8"/>
  <c r="N254" i="8"/>
  <c r="M254" i="8"/>
  <c r="J254" i="8"/>
  <c r="N253" i="8"/>
  <c r="M253" i="8"/>
  <c r="J253" i="8"/>
  <c r="N252" i="8"/>
  <c r="M252" i="8"/>
  <c r="J252" i="8"/>
  <c r="N251" i="8"/>
  <c r="M251" i="8"/>
  <c r="J251" i="8"/>
  <c r="N250" i="8"/>
  <c r="M250" i="8"/>
  <c r="J250" i="8"/>
  <c r="N249" i="8"/>
  <c r="M249" i="8"/>
  <c r="J249" i="8"/>
  <c r="N248" i="8"/>
  <c r="M248" i="8"/>
  <c r="J248" i="8"/>
  <c r="N247" i="8"/>
  <c r="M247" i="8"/>
  <c r="J247" i="8"/>
  <c r="N246" i="8"/>
  <c r="M246" i="8"/>
  <c r="J246" i="8"/>
  <c r="N245" i="8"/>
  <c r="M245" i="8"/>
  <c r="J245" i="8"/>
  <c r="N244" i="8"/>
  <c r="M244" i="8"/>
  <c r="J244" i="8"/>
  <c r="N243" i="8"/>
  <c r="M243" i="8"/>
  <c r="J243" i="8"/>
  <c r="N242" i="8"/>
  <c r="M242" i="8"/>
  <c r="J242" i="8"/>
  <c r="N241" i="8"/>
  <c r="M241" i="8"/>
  <c r="J241" i="8"/>
  <c r="N240" i="8"/>
  <c r="M240" i="8"/>
  <c r="J240" i="8"/>
  <c r="N239" i="8"/>
  <c r="M239" i="8"/>
  <c r="J239" i="8"/>
  <c r="N238" i="8"/>
  <c r="M238" i="8"/>
  <c r="J238" i="8"/>
  <c r="N237" i="8"/>
  <c r="M237" i="8"/>
  <c r="J237" i="8"/>
  <c r="N236" i="8"/>
  <c r="M236" i="8"/>
  <c r="J236" i="8"/>
  <c r="N235" i="8"/>
  <c r="M235" i="8"/>
  <c r="J235" i="8"/>
  <c r="N234" i="8"/>
  <c r="M234" i="8"/>
  <c r="J234" i="8"/>
  <c r="N233" i="8"/>
  <c r="M233" i="8"/>
  <c r="J233" i="8"/>
  <c r="N232" i="8"/>
  <c r="M232" i="8"/>
  <c r="J232" i="8"/>
  <c r="N231" i="8"/>
  <c r="M231" i="8"/>
  <c r="J231" i="8"/>
  <c r="N230" i="8"/>
  <c r="M230" i="8"/>
  <c r="J230" i="8"/>
  <c r="N229" i="8"/>
  <c r="M229" i="8"/>
  <c r="J229" i="8"/>
  <c r="N228" i="8"/>
  <c r="M228" i="8"/>
  <c r="J228" i="8"/>
  <c r="N227" i="8"/>
  <c r="M227" i="8"/>
  <c r="J227" i="8"/>
  <c r="N226" i="8"/>
  <c r="M226" i="8"/>
  <c r="J226" i="8"/>
  <c r="N225" i="8"/>
  <c r="M225" i="8"/>
  <c r="J225" i="8"/>
  <c r="N224" i="8"/>
  <c r="M224" i="8"/>
  <c r="J224" i="8"/>
  <c r="N223" i="8"/>
  <c r="M223" i="8"/>
  <c r="J223" i="8"/>
  <c r="N222" i="8"/>
  <c r="M222" i="8"/>
  <c r="J222" i="8"/>
  <c r="N221" i="8"/>
  <c r="M221" i="8"/>
  <c r="J221" i="8"/>
  <c r="N220" i="8"/>
  <c r="M220" i="8"/>
  <c r="J220" i="8"/>
  <c r="N219" i="8"/>
  <c r="M219" i="8"/>
  <c r="J219" i="8"/>
  <c r="N218" i="8"/>
  <c r="M218" i="8"/>
  <c r="J218" i="8"/>
  <c r="N217" i="8"/>
  <c r="M217" i="8"/>
  <c r="J217" i="8"/>
  <c r="N216" i="8"/>
  <c r="M216" i="8"/>
  <c r="J216" i="8"/>
  <c r="N215" i="8"/>
  <c r="M215" i="8"/>
  <c r="J215" i="8"/>
  <c r="N214" i="8"/>
  <c r="M214" i="8"/>
  <c r="J214" i="8"/>
  <c r="N213" i="8"/>
  <c r="M213" i="8"/>
  <c r="J213" i="8"/>
  <c r="N212" i="8"/>
  <c r="M212" i="8"/>
  <c r="J212" i="8"/>
  <c r="N211" i="8"/>
  <c r="M211" i="8"/>
  <c r="J211" i="8"/>
  <c r="N210" i="8"/>
  <c r="M210" i="8"/>
  <c r="J210" i="8"/>
  <c r="N209" i="8"/>
  <c r="M209" i="8"/>
  <c r="J209" i="8"/>
  <c r="N208" i="8"/>
  <c r="M208" i="8"/>
  <c r="J208" i="8"/>
  <c r="N207" i="8"/>
  <c r="M207" i="8"/>
  <c r="J207" i="8"/>
  <c r="N206" i="8"/>
  <c r="M206" i="8"/>
  <c r="J206" i="8"/>
  <c r="N205" i="8"/>
  <c r="M205" i="8"/>
  <c r="J205" i="8"/>
  <c r="P205" i="8" s="1"/>
  <c r="N204" i="8"/>
  <c r="M204" i="8"/>
  <c r="J204" i="8"/>
  <c r="N203" i="8"/>
  <c r="M203" i="8"/>
  <c r="J203" i="8"/>
  <c r="N202" i="8"/>
  <c r="M202" i="8"/>
  <c r="J202" i="8"/>
  <c r="N201" i="8"/>
  <c r="M201" i="8"/>
  <c r="J201" i="8"/>
  <c r="N200" i="8"/>
  <c r="M200" i="8"/>
  <c r="J200" i="8"/>
  <c r="N199" i="8"/>
  <c r="M199" i="8"/>
  <c r="J199" i="8"/>
  <c r="N198" i="8"/>
  <c r="M198" i="8"/>
  <c r="J198" i="8"/>
  <c r="N197" i="8"/>
  <c r="M197" i="8"/>
  <c r="J197" i="8"/>
  <c r="P197" i="8" s="1"/>
  <c r="N196" i="8"/>
  <c r="M196" i="8"/>
  <c r="J196" i="8"/>
  <c r="N195" i="8"/>
  <c r="M195" i="8"/>
  <c r="J195" i="8"/>
  <c r="N194" i="8"/>
  <c r="M194" i="8"/>
  <c r="J194" i="8"/>
  <c r="N193" i="8"/>
  <c r="M193" i="8"/>
  <c r="J193" i="8"/>
  <c r="N192" i="8"/>
  <c r="M192" i="8"/>
  <c r="J192" i="8"/>
  <c r="N191" i="8"/>
  <c r="M191" i="8"/>
  <c r="J191" i="8"/>
  <c r="N190" i="8"/>
  <c r="M190" i="8"/>
  <c r="J190" i="8"/>
  <c r="N189" i="8"/>
  <c r="M189" i="8"/>
  <c r="J189" i="8"/>
  <c r="P189" i="8" s="1"/>
  <c r="N188" i="8"/>
  <c r="M188" i="8"/>
  <c r="J188" i="8"/>
  <c r="N187" i="8"/>
  <c r="M187" i="8"/>
  <c r="J187" i="8"/>
  <c r="N186" i="8"/>
  <c r="M186" i="8"/>
  <c r="J186" i="8"/>
  <c r="N185" i="8"/>
  <c r="M185" i="8"/>
  <c r="J185" i="8"/>
  <c r="P185" i="8" s="1"/>
  <c r="N184" i="8"/>
  <c r="M184" i="8"/>
  <c r="J184" i="8"/>
  <c r="P184" i="8" s="1"/>
  <c r="O183" i="8"/>
  <c r="O184" i="8" s="1"/>
  <c r="O185" i="8" s="1"/>
  <c r="O186" i="8" s="1"/>
  <c r="O187" i="8" s="1"/>
  <c r="O188" i="8" s="1"/>
  <c r="O189" i="8" s="1"/>
  <c r="O190" i="8" s="1"/>
  <c r="O191" i="8" s="1"/>
  <c r="O192" i="8" s="1"/>
  <c r="O193" i="8" s="1"/>
  <c r="O194" i="8" s="1"/>
  <c r="O195" i="8" s="1"/>
  <c r="O196" i="8" s="1"/>
  <c r="O197" i="8" s="1"/>
  <c r="O198" i="8" s="1"/>
  <c r="O199" i="8" s="1"/>
  <c r="O200" i="8" s="1"/>
  <c r="O201" i="8" s="1"/>
  <c r="O202" i="8" s="1"/>
  <c r="O203" i="8" s="1"/>
  <c r="O204" i="8" s="1"/>
  <c r="O205" i="8" s="1"/>
  <c r="O206" i="8" s="1"/>
  <c r="O207" i="8" s="1"/>
  <c r="O208" i="8" s="1"/>
  <c r="O209" i="8" s="1"/>
  <c r="O210" i="8" s="1"/>
  <c r="O211" i="8" s="1"/>
  <c r="O212" i="8" s="1"/>
  <c r="O213" i="8" s="1"/>
  <c r="O214" i="8" s="1"/>
  <c r="O215" i="8" s="1"/>
  <c r="O216" i="8" s="1"/>
  <c r="O217" i="8" s="1"/>
  <c r="O218" i="8" s="1"/>
  <c r="O219" i="8" s="1"/>
  <c r="N183" i="8"/>
  <c r="M183" i="8"/>
  <c r="J183" i="8"/>
  <c r="N182" i="8"/>
  <c r="M182" i="8"/>
  <c r="J182" i="8"/>
  <c r="P182" i="8" s="1"/>
  <c r="O181" i="8"/>
  <c r="N181" i="8"/>
  <c r="M181" i="8"/>
  <c r="J181" i="8"/>
  <c r="P181" i="8" s="1"/>
  <c r="O180" i="8"/>
  <c r="N180" i="8"/>
  <c r="M180" i="8"/>
  <c r="J180" i="8"/>
  <c r="O179" i="8"/>
  <c r="N179" i="8"/>
  <c r="M179" i="8"/>
  <c r="J179" i="8"/>
  <c r="P179" i="8" s="1"/>
  <c r="O178" i="8"/>
  <c r="N178" i="8"/>
  <c r="M178" i="8"/>
  <c r="J178" i="8"/>
  <c r="O177" i="8"/>
  <c r="N177" i="8"/>
  <c r="M177" i="8"/>
  <c r="J177" i="8"/>
  <c r="P177" i="8" s="1"/>
  <c r="O176" i="8"/>
  <c r="N176" i="8"/>
  <c r="Q176" i="8" s="1"/>
  <c r="M176" i="8"/>
  <c r="J176" i="8"/>
  <c r="P176" i="8" s="1"/>
  <c r="O175" i="8"/>
  <c r="N175" i="8"/>
  <c r="M175" i="8"/>
  <c r="J175" i="8"/>
  <c r="P175" i="8" s="1"/>
  <c r="O174" i="8"/>
  <c r="N174" i="8"/>
  <c r="M174" i="8"/>
  <c r="J174" i="8"/>
  <c r="P174" i="8" s="1"/>
  <c r="O173" i="8"/>
  <c r="N173" i="8"/>
  <c r="M173" i="8"/>
  <c r="J173" i="8"/>
  <c r="P173" i="8" s="1"/>
  <c r="O172" i="8"/>
  <c r="N172" i="8"/>
  <c r="M172" i="8"/>
  <c r="J172" i="8"/>
  <c r="O171" i="8"/>
  <c r="N171" i="8"/>
  <c r="M171" i="8"/>
  <c r="J171" i="8"/>
  <c r="O170" i="8"/>
  <c r="N170" i="8"/>
  <c r="M170" i="8"/>
  <c r="J170" i="8"/>
  <c r="O169" i="8"/>
  <c r="N169" i="8"/>
  <c r="M169" i="8"/>
  <c r="J169" i="8"/>
  <c r="P169" i="8" s="1"/>
  <c r="O168" i="8"/>
  <c r="N168" i="8"/>
  <c r="M168" i="8"/>
  <c r="J168" i="8"/>
  <c r="P168" i="8" s="1"/>
  <c r="O167" i="8"/>
  <c r="N167" i="8"/>
  <c r="M167" i="8"/>
  <c r="J167" i="8"/>
  <c r="P167" i="8" s="1"/>
  <c r="O166" i="8"/>
  <c r="N166" i="8"/>
  <c r="M166" i="8"/>
  <c r="J166" i="8"/>
  <c r="P166" i="8" s="1"/>
  <c r="O165" i="8"/>
  <c r="N165" i="8"/>
  <c r="M165" i="8"/>
  <c r="J165" i="8"/>
  <c r="P165" i="8" s="1"/>
  <c r="O164" i="8"/>
  <c r="N164" i="8"/>
  <c r="M164" i="8"/>
  <c r="J164" i="8"/>
  <c r="P164" i="8" s="1"/>
  <c r="O163" i="8"/>
  <c r="N163" i="8"/>
  <c r="M163" i="8"/>
  <c r="J163" i="8"/>
  <c r="O162" i="8"/>
  <c r="N162" i="8"/>
  <c r="M162" i="8"/>
  <c r="J162" i="8"/>
  <c r="O161" i="8"/>
  <c r="N161" i="8"/>
  <c r="M161" i="8"/>
  <c r="J161" i="8"/>
  <c r="P161" i="8" s="1"/>
  <c r="O160" i="8"/>
  <c r="N160" i="8"/>
  <c r="M160" i="8"/>
  <c r="J160" i="8"/>
  <c r="P160" i="8" s="1"/>
  <c r="O159" i="8"/>
  <c r="N159" i="8"/>
  <c r="M159" i="8"/>
  <c r="J159" i="8"/>
  <c r="O158" i="8"/>
  <c r="N158" i="8"/>
  <c r="M158" i="8"/>
  <c r="J158" i="8"/>
  <c r="P158" i="8" s="1"/>
  <c r="O157" i="8"/>
  <c r="N157" i="8"/>
  <c r="M157" i="8"/>
  <c r="J157" i="8"/>
  <c r="P157" i="8" s="1"/>
  <c r="O156" i="8"/>
  <c r="N156" i="8"/>
  <c r="Q156" i="8" s="1"/>
  <c r="M156" i="8"/>
  <c r="J156" i="8"/>
  <c r="P156" i="8" s="1"/>
  <c r="O155" i="8"/>
  <c r="N155" i="8"/>
  <c r="M155" i="8"/>
  <c r="J155" i="8"/>
  <c r="O154" i="8"/>
  <c r="N154" i="8"/>
  <c r="M154" i="8"/>
  <c r="J154" i="8"/>
  <c r="P154" i="8" s="1"/>
  <c r="O153" i="8"/>
  <c r="N153" i="8"/>
  <c r="M153" i="8"/>
  <c r="J153" i="8"/>
  <c r="P153" i="8" s="1"/>
  <c r="O152" i="8"/>
  <c r="N152" i="8"/>
  <c r="Q152" i="8" s="1"/>
  <c r="M152" i="8"/>
  <c r="J152" i="8"/>
  <c r="P152" i="8" s="1"/>
  <c r="O151" i="8"/>
  <c r="N151" i="8"/>
  <c r="Q151" i="8" s="1"/>
  <c r="M151" i="8"/>
  <c r="J151" i="8"/>
  <c r="P151" i="8" s="1"/>
  <c r="O150" i="8"/>
  <c r="N150" i="8"/>
  <c r="M150" i="8"/>
  <c r="J150" i="8"/>
  <c r="P150" i="8" s="1"/>
  <c r="O149" i="8"/>
  <c r="N149" i="8"/>
  <c r="M149" i="8"/>
  <c r="J149" i="8"/>
  <c r="P149" i="8" s="1"/>
  <c r="O148" i="8"/>
  <c r="N148" i="8"/>
  <c r="M148" i="8"/>
  <c r="J148" i="8"/>
  <c r="P148" i="8" s="1"/>
  <c r="O147" i="8"/>
  <c r="N147" i="8"/>
  <c r="M147" i="8"/>
  <c r="J147" i="8"/>
  <c r="P147" i="8" s="1"/>
  <c r="O146" i="8"/>
  <c r="N146" i="8"/>
  <c r="M146" i="8"/>
  <c r="J146" i="8"/>
  <c r="P146" i="8" s="1"/>
  <c r="O145" i="8"/>
  <c r="N145" i="8"/>
  <c r="M145" i="8"/>
  <c r="J145" i="8"/>
  <c r="O144" i="8"/>
  <c r="N144" i="8"/>
  <c r="Q144" i="8" s="1"/>
  <c r="M144" i="8"/>
  <c r="J144" i="8"/>
  <c r="P144" i="8" s="1"/>
  <c r="O143" i="8"/>
  <c r="N143" i="8"/>
  <c r="Q143" i="8" s="1"/>
  <c r="M143" i="8"/>
  <c r="J143" i="8"/>
  <c r="P143" i="8" s="1"/>
  <c r="O142" i="8"/>
  <c r="N142" i="8"/>
  <c r="M142" i="8"/>
  <c r="J142" i="8"/>
  <c r="P142" i="8" s="1"/>
  <c r="O141" i="8"/>
  <c r="N141" i="8"/>
  <c r="M141" i="8"/>
  <c r="J141" i="8"/>
  <c r="P141" i="8" s="1"/>
  <c r="O140" i="8"/>
  <c r="N140" i="8"/>
  <c r="M140" i="8"/>
  <c r="J140" i="8"/>
  <c r="P140" i="8" s="1"/>
  <c r="S140" i="8" s="1"/>
  <c r="O139" i="8"/>
  <c r="N139" i="8"/>
  <c r="M139" i="8"/>
  <c r="J139" i="8"/>
  <c r="P139" i="8" s="1"/>
  <c r="O138" i="8"/>
  <c r="N138" i="8"/>
  <c r="M138" i="8"/>
  <c r="J138" i="8"/>
  <c r="P138" i="8" s="1"/>
  <c r="O137" i="8"/>
  <c r="N137" i="8"/>
  <c r="M137" i="8"/>
  <c r="J137" i="8"/>
  <c r="P137" i="8" s="1"/>
  <c r="O136" i="8"/>
  <c r="N136" i="8"/>
  <c r="Q136" i="8" s="1"/>
  <c r="M136" i="8"/>
  <c r="J136" i="8"/>
  <c r="P136" i="8" s="1"/>
  <c r="O135" i="8"/>
  <c r="N135" i="8"/>
  <c r="Q135" i="8" s="1"/>
  <c r="M135" i="8"/>
  <c r="J135" i="8"/>
  <c r="P135" i="8" s="1"/>
  <c r="O134" i="8"/>
  <c r="N134" i="8"/>
  <c r="M134" i="8"/>
  <c r="J134" i="8"/>
  <c r="P134" i="8" s="1"/>
  <c r="O133" i="8"/>
  <c r="N133" i="8"/>
  <c r="M133" i="8"/>
  <c r="J133" i="8"/>
  <c r="P133" i="8" s="1"/>
  <c r="O132" i="8"/>
  <c r="N132" i="8"/>
  <c r="M132" i="8"/>
  <c r="J132" i="8"/>
  <c r="P132" i="8" s="1"/>
  <c r="O131" i="8"/>
  <c r="N131" i="8"/>
  <c r="M131" i="8"/>
  <c r="J131" i="8"/>
  <c r="P131" i="8" s="1"/>
  <c r="O130" i="8"/>
  <c r="N130" i="8"/>
  <c r="M130" i="8"/>
  <c r="J130" i="8"/>
  <c r="P130" i="8" s="1"/>
  <c r="O129" i="8"/>
  <c r="N129" i="8"/>
  <c r="M129" i="8"/>
  <c r="J129" i="8"/>
  <c r="O128" i="8"/>
  <c r="N128" i="8"/>
  <c r="Q128" i="8" s="1"/>
  <c r="M128" i="8"/>
  <c r="J128" i="8"/>
  <c r="P128" i="8" s="1"/>
  <c r="O127" i="8"/>
  <c r="N127" i="8"/>
  <c r="Q127" i="8" s="1"/>
  <c r="M127" i="8"/>
  <c r="J127" i="8"/>
  <c r="P127" i="8" s="1"/>
  <c r="A127" i="8"/>
  <c r="A175" i="8" s="1"/>
  <c r="A223" i="8" s="1"/>
  <c r="A271" i="8" s="1"/>
  <c r="O126" i="8"/>
  <c r="N126" i="8"/>
  <c r="M126" i="8"/>
  <c r="J126" i="8"/>
  <c r="P126" i="8" s="1"/>
  <c r="O125" i="8"/>
  <c r="N125" i="8"/>
  <c r="M125" i="8"/>
  <c r="J125" i="8"/>
  <c r="P125" i="8" s="1"/>
  <c r="O124" i="8"/>
  <c r="N124" i="8"/>
  <c r="M124" i="8"/>
  <c r="J124" i="8"/>
  <c r="P124" i="8" s="1"/>
  <c r="O123" i="8"/>
  <c r="N123" i="8"/>
  <c r="M123" i="8"/>
  <c r="J123" i="8"/>
  <c r="P123" i="8" s="1"/>
  <c r="O122" i="8"/>
  <c r="N122" i="8"/>
  <c r="M122" i="8"/>
  <c r="J122" i="8"/>
  <c r="P122" i="8" s="1"/>
  <c r="O121" i="8"/>
  <c r="N121" i="8"/>
  <c r="M121" i="8"/>
  <c r="J121" i="8"/>
  <c r="P121" i="8" s="1"/>
  <c r="O120" i="8"/>
  <c r="N120" i="8"/>
  <c r="Q120" i="8" s="1"/>
  <c r="M120" i="8"/>
  <c r="J120" i="8"/>
  <c r="P120" i="8" s="1"/>
  <c r="O119" i="8"/>
  <c r="N119" i="8"/>
  <c r="Q119" i="8" s="1"/>
  <c r="M119" i="8"/>
  <c r="J119" i="8"/>
  <c r="P119" i="8" s="1"/>
  <c r="O118" i="8"/>
  <c r="N118" i="8"/>
  <c r="M118" i="8"/>
  <c r="J118" i="8"/>
  <c r="P118" i="8" s="1"/>
  <c r="O117" i="8"/>
  <c r="N117" i="8"/>
  <c r="M117" i="8"/>
  <c r="J117" i="8"/>
  <c r="P117" i="8" s="1"/>
  <c r="S117" i="8" s="1"/>
  <c r="O116" i="8"/>
  <c r="N116" i="8"/>
  <c r="M116" i="8"/>
  <c r="J116" i="8"/>
  <c r="P116" i="8" s="1"/>
  <c r="S116" i="8" s="1"/>
  <c r="O115" i="8"/>
  <c r="N115" i="8"/>
  <c r="M115" i="8"/>
  <c r="J115" i="8"/>
  <c r="P115" i="8" s="1"/>
  <c r="O114" i="8"/>
  <c r="N114" i="8"/>
  <c r="M114" i="8"/>
  <c r="J114" i="8"/>
  <c r="P114" i="8" s="1"/>
  <c r="O113" i="8"/>
  <c r="N113" i="8"/>
  <c r="M113" i="8"/>
  <c r="J113" i="8"/>
  <c r="O112" i="8"/>
  <c r="N112" i="8"/>
  <c r="Q112" i="8" s="1"/>
  <c r="M112" i="8"/>
  <c r="J112" i="8"/>
  <c r="P112" i="8" s="1"/>
  <c r="O111" i="8"/>
  <c r="N111" i="8"/>
  <c r="Q111" i="8" s="1"/>
  <c r="M111" i="8"/>
  <c r="J111" i="8"/>
  <c r="P111" i="8" s="1"/>
  <c r="A111" i="8"/>
  <c r="A159" i="8" s="1"/>
  <c r="A207" i="8" s="1"/>
  <c r="A255" i="8" s="1"/>
  <c r="A303" i="8" s="1"/>
  <c r="O110" i="8"/>
  <c r="N110" i="8"/>
  <c r="M110" i="8"/>
  <c r="J110" i="8"/>
  <c r="P110" i="8" s="1"/>
  <c r="O109" i="8"/>
  <c r="N109" i="8"/>
  <c r="M109" i="8"/>
  <c r="J109" i="8"/>
  <c r="P109" i="8" s="1"/>
  <c r="O108" i="8"/>
  <c r="N108" i="8"/>
  <c r="M108" i="8"/>
  <c r="J108" i="8"/>
  <c r="P108" i="8" s="1"/>
  <c r="O107" i="8"/>
  <c r="N107" i="8"/>
  <c r="M107" i="8"/>
  <c r="J107" i="8"/>
  <c r="P107" i="8" s="1"/>
  <c r="A107" i="8"/>
  <c r="A155" i="8" s="1"/>
  <c r="A203" i="8" s="1"/>
  <c r="A251" i="8" s="1"/>
  <c r="A299" i="8" s="1"/>
  <c r="O106" i="8"/>
  <c r="N106" i="8"/>
  <c r="M106" i="8"/>
  <c r="J106" i="8"/>
  <c r="P106" i="8" s="1"/>
  <c r="O105" i="8"/>
  <c r="N105" i="8"/>
  <c r="M105" i="8"/>
  <c r="J105" i="8"/>
  <c r="P105" i="8" s="1"/>
  <c r="S105" i="8" s="1"/>
  <c r="O104" i="8"/>
  <c r="N104" i="8"/>
  <c r="M104" i="8"/>
  <c r="J104" i="8"/>
  <c r="O103" i="8"/>
  <c r="N103" i="8"/>
  <c r="M103" i="8"/>
  <c r="J103" i="8"/>
  <c r="P103" i="8" s="1"/>
  <c r="O102" i="8"/>
  <c r="N102" i="8"/>
  <c r="M102" i="8"/>
  <c r="J102" i="8"/>
  <c r="P102" i="8" s="1"/>
  <c r="O101" i="8"/>
  <c r="N101" i="8"/>
  <c r="M101" i="8"/>
  <c r="J101" i="8"/>
  <c r="P101" i="8" s="1"/>
  <c r="O100" i="8"/>
  <c r="N100" i="8"/>
  <c r="Q100" i="8" s="1"/>
  <c r="M100" i="8"/>
  <c r="J100" i="8"/>
  <c r="P100" i="8" s="1"/>
  <c r="O99" i="8"/>
  <c r="N99" i="8"/>
  <c r="M99" i="8"/>
  <c r="J99" i="8"/>
  <c r="P99" i="8" s="1"/>
  <c r="A99" i="8"/>
  <c r="A147" i="8" s="1"/>
  <c r="A195" i="8" s="1"/>
  <c r="A243" i="8" s="1"/>
  <c r="A291" i="8" s="1"/>
  <c r="O98" i="8"/>
  <c r="N98" i="8"/>
  <c r="M98" i="8"/>
  <c r="J98" i="8"/>
  <c r="P98" i="8" s="1"/>
  <c r="O97" i="8"/>
  <c r="N97" i="8"/>
  <c r="M97" i="8"/>
  <c r="J97" i="8"/>
  <c r="P97" i="8" s="1"/>
  <c r="A97" i="8"/>
  <c r="A145" i="8" s="1"/>
  <c r="A193" i="8" s="1"/>
  <c r="A241" i="8" s="1"/>
  <c r="A289" i="8" s="1"/>
  <c r="O96" i="8"/>
  <c r="N96" i="8"/>
  <c r="M96" i="8"/>
  <c r="J96" i="8"/>
  <c r="P96" i="8" s="1"/>
  <c r="A96" i="8"/>
  <c r="A144" i="8" s="1"/>
  <c r="A192" i="8" s="1"/>
  <c r="A240" i="8" s="1"/>
  <c r="A288" i="8" s="1"/>
  <c r="O95" i="8"/>
  <c r="N95" i="8"/>
  <c r="M95" i="8"/>
  <c r="J95" i="8"/>
  <c r="P95" i="8" s="1"/>
  <c r="S95" i="8" s="1"/>
  <c r="A95" i="8"/>
  <c r="A143" i="8" s="1"/>
  <c r="A191" i="8" s="1"/>
  <c r="A239" i="8" s="1"/>
  <c r="A287" i="8" s="1"/>
  <c r="O94" i="8"/>
  <c r="N94" i="8"/>
  <c r="M94" i="8"/>
  <c r="J94" i="8"/>
  <c r="A94" i="8"/>
  <c r="A142" i="8" s="1"/>
  <c r="A190" i="8" s="1"/>
  <c r="A238" i="8" s="1"/>
  <c r="A286" i="8" s="1"/>
  <c r="O93" i="8"/>
  <c r="N93" i="8"/>
  <c r="M93" i="8"/>
  <c r="J93" i="8"/>
  <c r="P93" i="8" s="1"/>
  <c r="A93" i="8"/>
  <c r="A141" i="8" s="1"/>
  <c r="A189" i="8" s="1"/>
  <c r="A237" i="8" s="1"/>
  <c r="A285" i="8" s="1"/>
  <c r="O92" i="8"/>
  <c r="N92" i="8"/>
  <c r="M92" i="8"/>
  <c r="J92" i="8"/>
  <c r="P92" i="8" s="1"/>
  <c r="A92" i="8"/>
  <c r="A140" i="8" s="1"/>
  <c r="A188" i="8" s="1"/>
  <c r="A236" i="8" s="1"/>
  <c r="A284" i="8" s="1"/>
  <c r="O91" i="8"/>
  <c r="N91" i="8"/>
  <c r="M91" i="8"/>
  <c r="J91" i="8"/>
  <c r="P91" i="8" s="1"/>
  <c r="A91" i="8"/>
  <c r="A139" i="8" s="1"/>
  <c r="A187" i="8" s="1"/>
  <c r="A235" i="8" s="1"/>
  <c r="A283" i="8" s="1"/>
  <c r="O90" i="8"/>
  <c r="N90" i="8"/>
  <c r="M90" i="8"/>
  <c r="J90" i="8"/>
  <c r="A90" i="8"/>
  <c r="A138" i="8" s="1"/>
  <c r="A186" i="8" s="1"/>
  <c r="A234" i="8" s="1"/>
  <c r="A282" i="8" s="1"/>
  <c r="O89" i="8"/>
  <c r="N89" i="8"/>
  <c r="M89" i="8"/>
  <c r="J89" i="8"/>
  <c r="P89" i="8" s="1"/>
  <c r="A89" i="8"/>
  <c r="A137" i="8" s="1"/>
  <c r="A185" i="8" s="1"/>
  <c r="A233" i="8" s="1"/>
  <c r="A281" i="8" s="1"/>
  <c r="O88" i="8"/>
  <c r="N88" i="8"/>
  <c r="Q88" i="8" s="1"/>
  <c r="M88" i="8"/>
  <c r="J88" i="8"/>
  <c r="P88" i="8" s="1"/>
  <c r="A88" i="8"/>
  <c r="A136" i="8" s="1"/>
  <c r="A184" i="8" s="1"/>
  <c r="A232" i="8" s="1"/>
  <c r="A280" i="8" s="1"/>
  <c r="O87" i="8"/>
  <c r="N87" i="8"/>
  <c r="M87" i="8"/>
  <c r="J87" i="8"/>
  <c r="P87" i="8" s="1"/>
  <c r="A87" i="8"/>
  <c r="A135" i="8" s="1"/>
  <c r="A183" i="8" s="1"/>
  <c r="A231" i="8" s="1"/>
  <c r="A279" i="8" s="1"/>
  <c r="O86" i="8"/>
  <c r="N86" i="8"/>
  <c r="M86" i="8"/>
  <c r="J86" i="8"/>
  <c r="A86" i="8"/>
  <c r="A134" i="8" s="1"/>
  <c r="A182" i="8" s="1"/>
  <c r="A230" i="8" s="1"/>
  <c r="A278" i="8" s="1"/>
  <c r="O85" i="8"/>
  <c r="N85" i="8"/>
  <c r="M85" i="8"/>
  <c r="J85" i="8"/>
  <c r="P85" i="8" s="1"/>
  <c r="A85" i="8"/>
  <c r="A133" i="8" s="1"/>
  <c r="A181" i="8" s="1"/>
  <c r="A229" i="8" s="1"/>
  <c r="A277" i="8" s="1"/>
  <c r="O84" i="8"/>
  <c r="N84" i="8"/>
  <c r="M84" i="8"/>
  <c r="J84" i="8"/>
  <c r="P84" i="8" s="1"/>
  <c r="A84" i="8"/>
  <c r="A132" i="8" s="1"/>
  <c r="A180" i="8" s="1"/>
  <c r="A228" i="8" s="1"/>
  <c r="A276" i="8" s="1"/>
  <c r="O83" i="8"/>
  <c r="N83" i="8"/>
  <c r="M83" i="8"/>
  <c r="J83" i="8"/>
  <c r="P83" i="8" s="1"/>
  <c r="A83" i="8"/>
  <c r="A131" i="8" s="1"/>
  <c r="A179" i="8" s="1"/>
  <c r="A227" i="8" s="1"/>
  <c r="A275" i="8" s="1"/>
  <c r="O82" i="8"/>
  <c r="N82" i="8"/>
  <c r="M82" i="8"/>
  <c r="J82" i="8"/>
  <c r="A82" i="8"/>
  <c r="A130" i="8" s="1"/>
  <c r="A178" i="8" s="1"/>
  <c r="A226" i="8" s="1"/>
  <c r="A274" i="8" s="1"/>
  <c r="O81" i="8"/>
  <c r="N81" i="8"/>
  <c r="M81" i="8"/>
  <c r="J81" i="8"/>
  <c r="P81" i="8" s="1"/>
  <c r="S81" i="8" s="1"/>
  <c r="A81" i="8"/>
  <c r="A129" i="8" s="1"/>
  <c r="A177" i="8" s="1"/>
  <c r="A225" i="8" s="1"/>
  <c r="A273" i="8" s="1"/>
  <c r="O80" i="8"/>
  <c r="N80" i="8"/>
  <c r="Q80" i="8" s="1"/>
  <c r="M80" i="8"/>
  <c r="J80" i="8"/>
  <c r="P80" i="8" s="1"/>
  <c r="A80" i="8"/>
  <c r="A128" i="8" s="1"/>
  <c r="A176" i="8" s="1"/>
  <c r="A224" i="8" s="1"/>
  <c r="A272" i="8" s="1"/>
  <c r="O79" i="8"/>
  <c r="N79" i="8"/>
  <c r="M79" i="8"/>
  <c r="J79" i="8"/>
  <c r="P79" i="8" s="1"/>
  <c r="S79" i="8" s="1"/>
  <c r="A79" i="8"/>
  <c r="O78" i="8"/>
  <c r="N78" i="8"/>
  <c r="M78" i="8"/>
  <c r="J78" i="8"/>
  <c r="A78" i="8"/>
  <c r="A126" i="8" s="1"/>
  <c r="A174" i="8" s="1"/>
  <c r="A222" i="8" s="1"/>
  <c r="A270" i="8" s="1"/>
  <c r="O77" i="8"/>
  <c r="N77" i="8"/>
  <c r="M77" i="8"/>
  <c r="J77" i="8"/>
  <c r="P77" i="8" s="1"/>
  <c r="A77" i="8"/>
  <c r="A125" i="8" s="1"/>
  <c r="A173" i="8" s="1"/>
  <c r="A221" i="8" s="1"/>
  <c r="A269" i="8" s="1"/>
  <c r="O76" i="8"/>
  <c r="N76" i="8"/>
  <c r="M76" i="8"/>
  <c r="J76" i="8"/>
  <c r="P76" i="8" s="1"/>
  <c r="A76" i="8"/>
  <c r="A124" i="8" s="1"/>
  <c r="A172" i="8" s="1"/>
  <c r="A220" i="8" s="1"/>
  <c r="A268" i="8" s="1"/>
  <c r="O75" i="8"/>
  <c r="N75" i="8"/>
  <c r="M75" i="8"/>
  <c r="J75" i="8"/>
  <c r="P75" i="8" s="1"/>
  <c r="A75" i="8"/>
  <c r="A123" i="8" s="1"/>
  <c r="A171" i="8" s="1"/>
  <c r="A219" i="8" s="1"/>
  <c r="A267" i="8" s="1"/>
  <c r="O74" i="8"/>
  <c r="N74" i="8"/>
  <c r="M74" i="8"/>
  <c r="J74" i="8"/>
  <c r="A74" i="8"/>
  <c r="A122" i="8" s="1"/>
  <c r="A170" i="8" s="1"/>
  <c r="A218" i="8" s="1"/>
  <c r="A266" i="8" s="1"/>
  <c r="O73" i="8"/>
  <c r="N73" i="8"/>
  <c r="M73" i="8"/>
  <c r="J73" i="8"/>
  <c r="P73" i="8" s="1"/>
  <c r="A73" i="8"/>
  <c r="A121" i="8" s="1"/>
  <c r="A169" i="8" s="1"/>
  <c r="A217" i="8" s="1"/>
  <c r="A265" i="8" s="1"/>
  <c r="A313" i="8" s="1"/>
  <c r="O72" i="8"/>
  <c r="N72" i="8"/>
  <c r="Q72" i="8" s="1"/>
  <c r="M72" i="8"/>
  <c r="J72" i="8"/>
  <c r="P72" i="8" s="1"/>
  <c r="A72" i="8"/>
  <c r="A120" i="8" s="1"/>
  <c r="A168" i="8" s="1"/>
  <c r="A216" i="8" s="1"/>
  <c r="A264" i="8" s="1"/>
  <c r="A312" i="8" s="1"/>
  <c r="O71" i="8"/>
  <c r="N71" i="8"/>
  <c r="M71" i="8"/>
  <c r="J71" i="8"/>
  <c r="P71" i="8" s="1"/>
  <c r="S71" i="8" s="1"/>
  <c r="A71" i="8"/>
  <c r="A119" i="8" s="1"/>
  <c r="A167" i="8" s="1"/>
  <c r="A215" i="8" s="1"/>
  <c r="A263" i="8" s="1"/>
  <c r="A311" i="8" s="1"/>
  <c r="O70" i="8"/>
  <c r="N70" i="8"/>
  <c r="M70" i="8"/>
  <c r="J70" i="8"/>
  <c r="A70" i="8"/>
  <c r="A118" i="8" s="1"/>
  <c r="A166" i="8" s="1"/>
  <c r="A214" i="8" s="1"/>
  <c r="A262" i="8" s="1"/>
  <c r="A310" i="8" s="1"/>
  <c r="O69" i="8"/>
  <c r="N69" i="8"/>
  <c r="M69" i="8"/>
  <c r="J69" i="8"/>
  <c r="P69" i="8" s="1"/>
  <c r="A69" i="8"/>
  <c r="A117" i="8" s="1"/>
  <c r="A165" i="8" s="1"/>
  <c r="A213" i="8" s="1"/>
  <c r="A261" i="8" s="1"/>
  <c r="A309" i="8" s="1"/>
  <c r="O68" i="8"/>
  <c r="N68" i="8"/>
  <c r="M68" i="8"/>
  <c r="J68" i="8"/>
  <c r="P68" i="8" s="1"/>
  <c r="A68" i="8"/>
  <c r="A116" i="8" s="1"/>
  <c r="A164" i="8" s="1"/>
  <c r="A212" i="8" s="1"/>
  <c r="A260" i="8" s="1"/>
  <c r="A308" i="8" s="1"/>
  <c r="O67" i="8"/>
  <c r="N67" i="8"/>
  <c r="M67" i="8"/>
  <c r="J67" i="8"/>
  <c r="P67" i="8" s="1"/>
  <c r="A67" i="8"/>
  <c r="A115" i="8" s="1"/>
  <c r="A163" i="8" s="1"/>
  <c r="A211" i="8" s="1"/>
  <c r="A259" i="8" s="1"/>
  <c r="A307" i="8" s="1"/>
  <c r="O66" i="8"/>
  <c r="N66" i="8"/>
  <c r="M66" i="8"/>
  <c r="J66" i="8"/>
  <c r="A66" i="8"/>
  <c r="A114" i="8" s="1"/>
  <c r="A162" i="8" s="1"/>
  <c r="A210" i="8" s="1"/>
  <c r="A258" i="8" s="1"/>
  <c r="A306" i="8" s="1"/>
  <c r="O65" i="8"/>
  <c r="N65" i="8"/>
  <c r="M65" i="8"/>
  <c r="J65" i="8"/>
  <c r="P65" i="8" s="1"/>
  <c r="A65" i="8"/>
  <c r="A113" i="8" s="1"/>
  <c r="A161" i="8" s="1"/>
  <c r="A209" i="8" s="1"/>
  <c r="A257" i="8" s="1"/>
  <c r="A305" i="8" s="1"/>
  <c r="O64" i="8"/>
  <c r="N64" i="8"/>
  <c r="M64" i="8"/>
  <c r="J64" i="8"/>
  <c r="A64" i="8"/>
  <c r="A112" i="8" s="1"/>
  <c r="A160" i="8" s="1"/>
  <c r="A208" i="8" s="1"/>
  <c r="A256" i="8" s="1"/>
  <c r="A304" i="8" s="1"/>
  <c r="O63" i="8"/>
  <c r="N63" i="8"/>
  <c r="M63" i="8"/>
  <c r="J63" i="8"/>
  <c r="P63" i="8" s="1"/>
  <c r="S63" i="8" s="1"/>
  <c r="A63" i="8"/>
  <c r="O62" i="8"/>
  <c r="N62" i="8"/>
  <c r="M62" i="8"/>
  <c r="J62" i="8"/>
  <c r="A62" i="8"/>
  <c r="A110" i="8" s="1"/>
  <c r="A158" i="8" s="1"/>
  <c r="A206" i="8" s="1"/>
  <c r="A254" i="8" s="1"/>
  <c r="A302" i="8" s="1"/>
  <c r="O61" i="8"/>
  <c r="N61" i="8"/>
  <c r="M61" i="8"/>
  <c r="J61" i="8"/>
  <c r="P61" i="8" s="1"/>
  <c r="A61" i="8"/>
  <c r="A109" i="8" s="1"/>
  <c r="A157" i="8" s="1"/>
  <c r="A205" i="8" s="1"/>
  <c r="A253" i="8" s="1"/>
  <c r="A301" i="8" s="1"/>
  <c r="O60" i="8"/>
  <c r="N60" i="8"/>
  <c r="M60" i="8"/>
  <c r="J60" i="8"/>
  <c r="A60" i="8"/>
  <c r="A108" i="8" s="1"/>
  <c r="A156" i="8" s="1"/>
  <c r="A204" i="8" s="1"/>
  <c r="A252" i="8" s="1"/>
  <c r="A300" i="8" s="1"/>
  <c r="O59" i="8"/>
  <c r="N59" i="8"/>
  <c r="M59" i="8"/>
  <c r="J59" i="8"/>
  <c r="P59" i="8" s="1"/>
  <c r="S59" i="8" s="1"/>
  <c r="A59" i="8"/>
  <c r="O58" i="8"/>
  <c r="N58" i="8"/>
  <c r="M58" i="8"/>
  <c r="J58" i="8"/>
  <c r="A58" i="8"/>
  <c r="A106" i="8" s="1"/>
  <c r="A154" i="8" s="1"/>
  <c r="A202" i="8" s="1"/>
  <c r="A250" i="8" s="1"/>
  <c r="A298" i="8" s="1"/>
  <c r="O57" i="8"/>
  <c r="N57" i="8"/>
  <c r="M57" i="8"/>
  <c r="J57" i="8"/>
  <c r="P57" i="8" s="1"/>
  <c r="S57" i="8" s="1"/>
  <c r="A57" i="8"/>
  <c r="A105" i="8" s="1"/>
  <c r="A153" i="8" s="1"/>
  <c r="A201" i="8" s="1"/>
  <c r="A249" i="8" s="1"/>
  <c r="A297" i="8" s="1"/>
  <c r="N56" i="8"/>
  <c r="M56" i="8"/>
  <c r="J56" i="8"/>
  <c r="A56" i="8"/>
  <c r="A104" i="8" s="1"/>
  <c r="A152" i="8" s="1"/>
  <c r="A200" i="8" s="1"/>
  <c r="A248" i="8" s="1"/>
  <c r="A296" i="8" s="1"/>
  <c r="N55" i="8"/>
  <c r="M55" i="8"/>
  <c r="J55" i="8"/>
  <c r="A55" i="8"/>
  <c r="A103" i="8" s="1"/>
  <c r="A151" i="8" s="1"/>
  <c r="A199" i="8" s="1"/>
  <c r="A247" i="8" s="1"/>
  <c r="A295" i="8" s="1"/>
  <c r="N54" i="8"/>
  <c r="M54" i="8"/>
  <c r="J54" i="8"/>
  <c r="A54" i="8"/>
  <c r="A102" i="8" s="1"/>
  <c r="A150" i="8" s="1"/>
  <c r="A198" i="8" s="1"/>
  <c r="A246" i="8" s="1"/>
  <c r="A294" i="8" s="1"/>
  <c r="N53" i="8"/>
  <c r="M53" i="8"/>
  <c r="J53" i="8"/>
  <c r="A53" i="8"/>
  <c r="A101" i="8" s="1"/>
  <c r="A149" i="8" s="1"/>
  <c r="A197" i="8" s="1"/>
  <c r="A245" i="8" s="1"/>
  <c r="A293" i="8" s="1"/>
  <c r="N52" i="8"/>
  <c r="M52" i="8"/>
  <c r="J52" i="8"/>
  <c r="A52" i="8"/>
  <c r="A100" i="8" s="1"/>
  <c r="A148" i="8" s="1"/>
  <c r="A196" i="8" s="1"/>
  <c r="A244" i="8" s="1"/>
  <c r="A292" i="8" s="1"/>
  <c r="N51" i="8"/>
  <c r="M51" i="8"/>
  <c r="J51" i="8"/>
  <c r="A51" i="8"/>
  <c r="N50" i="8"/>
  <c r="M50" i="8"/>
  <c r="J50" i="8"/>
  <c r="A50" i="8"/>
  <c r="A98" i="8" s="1"/>
  <c r="A146" i="8" s="1"/>
  <c r="A194" i="8" s="1"/>
  <c r="A242" i="8" s="1"/>
  <c r="A290" i="8" s="1"/>
  <c r="N49" i="8"/>
  <c r="M49" i="8"/>
  <c r="J49" i="8"/>
  <c r="N48" i="8"/>
  <c r="M48" i="8"/>
  <c r="J48" i="8"/>
  <c r="E48" i="8"/>
  <c r="N47" i="8"/>
  <c r="M47" i="8"/>
  <c r="J47" i="8"/>
  <c r="N46" i="8"/>
  <c r="M46" i="8"/>
  <c r="J46" i="8"/>
  <c r="N45" i="8"/>
  <c r="M45" i="8"/>
  <c r="J45" i="8"/>
  <c r="N44" i="8"/>
  <c r="M44" i="8"/>
  <c r="J44" i="8"/>
  <c r="N43" i="8"/>
  <c r="M43" i="8"/>
  <c r="J43" i="8"/>
  <c r="N42" i="8"/>
  <c r="M42" i="8"/>
  <c r="J42" i="8"/>
  <c r="N41" i="8"/>
  <c r="M41" i="8"/>
  <c r="J41" i="8"/>
  <c r="N40" i="8"/>
  <c r="M40" i="8"/>
  <c r="J40" i="8"/>
  <c r="N39" i="8"/>
  <c r="M39" i="8"/>
  <c r="J39" i="8"/>
  <c r="N38" i="8"/>
  <c r="M38" i="8"/>
  <c r="J38" i="8"/>
  <c r="E38" i="8"/>
  <c r="N37" i="8"/>
  <c r="M37" i="8"/>
  <c r="J37" i="8"/>
  <c r="N36" i="8"/>
  <c r="M36" i="8"/>
  <c r="J36" i="8"/>
  <c r="G36" i="8"/>
  <c r="G48" i="8" s="1"/>
  <c r="G60" i="8" s="1"/>
  <c r="E36" i="8"/>
  <c r="N35" i="8"/>
  <c r="M35" i="8"/>
  <c r="J35" i="8"/>
  <c r="G35" i="8"/>
  <c r="N34" i="8"/>
  <c r="M34" i="8"/>
  <c r="J34" i="8"/>
  <c r="O33" i="8"/>
  <c r="O34" i="8" s="1"/>
  <c r="O35" i="8" s="1"/>
  <c r="O36" i="8" s="1"/>
  <c r="O37" i="8" s="1"/>
  <c r="N33" i="8"/>
  <c r="M33" i="8"/>
  <c r="J33" i="8"/>
  <c r="G33" i="8"/>
  <c r="N32" i="8"/>
  <c r="M32" i="8"/>
  <c r="J32" i="8"/>
  <c r="N31" i="8"/>
  <c r="M31" i="8"/>
  <c r="J31" i="8"/>
  <c r="G31" i="8"/>
  <c r="N30" i="8"/>
  <c r="M30" i="8"/>
  <c r="J30" i="8"/>
  <c r="O29" i="8"/>
  <c r="O30" i="8" s="1"/>
  <c r="O31" i="8" s="1"/>
  <c r="O32" i="8" s="1"/>
  <c r="N29" i="8"/>
  <c r="M29" i="8"/>
  <c r="J29" i="8"/>
  <c r="G29" i="8"/>
  <c r="N28" i="8"/>
  <c r="M28" i="8"/>
  <c r="J28" i="8"/>
  <c r="P28" i="8" s="1"/>
  <c r="N27" i="8"/>
  <c r="Q27" i="8" s="1"/>
  <c r="M27" i="8"/>
  <c r="P27" i="8" s="1"/>
  <c r="J27" i="8"/>
  <c r="P26" i="8"/>
  <c r="N26" i="8"/>
  <c r="Q26" i="8" s="1"/>
  <c r="M26" i="8"/>
  <c r="J26" i="8"/>
  <c r="P25" i="8"/>
  <c r="N25" i="8"/>
  <c r="M25" i="8"/>
  <c r="J25" i="8"/>
  <c r="G25" i="8"/>
  <c r="Q24" i="8"/>
  <c r="N24" i="8"/>
  <c r="M24" i="8"/>
  <c r="J24" i="8"/>
  <c r="P24" i="8" s="1"/>
  <c r="G24" i="8"/>
  <c r="E24" i="8"/>
  <c r="N23" i="8"/>
  <c r="M23" i="8"/>
  <c r="P23" i="8" s="1"/>
  <c r="J23" i="8"/>
  <c r="G23" i="8"/>
  <c r="E23" i="8"/>
  <c r="P22" i="8"/>
  <c r="N22" i="8"/>
  <c r="Q22" i="8" s="1"/>
  <c r="M22" i="8"/>
  <c r="J22" i="8"/>
  <c r="G22" i="8"/>
  <c r="G34" i="8" s="1"/>
  <c r="E22" i="8"/>
  <c r="P21" i="8"/>
  <c r="N21" i="8"/>
  <c r="M21" i="8"/>
  <c r="J21" i="8"/>
  <c r="G21" i="8"/>
  <c r="E21" i="8" s="1"/>
  <c r="Q20" i="8"/>
  <c r="N20" i="8"/>
  <c r="M20" i="8"/>
  <c r="J20" i="8"/>
  <c r="P20" i="8" s="1"/>
  <c r="G20" i="8"/>
  <c r="G32" i="8" s="1"/>
  <c r="E20" i="8"/>
  <c r="N19" i="8"/>
  <c r="M19" i="8"/>
  <c r="P19" i="8" s="1"/>
  <c r="S19" i="8" s="1"/>
  <c r="T19" i="8" s="1"/>
  <c r="J19" i="8"/>
  <c r="G19" i="8"/>
  <c r="E19" i="8"/>
  <c r="P18" i="8"/>
  <c r="N18" i="8"/>
  <c r="Q18" i="8" s="1"/>
  <c r="M18" i="8"/>
  <c r="J18" i="8"/>
  <c r="G18" i="8"/>
  <c r="G30" i="8" s="1"/>
  <c r="E18" i="8"/>
  <c r="P17" i="8"/>
  <c r="N17" i="8"/>
  <c r="M17" i="8"/>
  <c r="J17" i="8"/>
  <c r="G17" i="8"/>
  <c r="E17" i="8" s="1"/>
  <c r="Q16" i="8"/>
  <c r="N16" i="8"/>
  <c r="M16" i="8"/>
  <c r="J16" i="8"/>
  <c r="P16" i="8" s="1"/>
  <c r="G16" i="8"/>
  <c r="G28" i="8" s="1"/>
  <c r="E16" i="8"/>
  <c r="N15" i="8"/>
  <c r="M15" i="8"/>
  <c r="P15" i="8" s="1"/>
  <c r="J15" i="8"/>
  <c r="G15" i="8"/>
  <c r="G27" i="8" s="1"/>
  <c r="E15" i="8"/>
  <c r="P14" i="8"/>
  <c r="N14" i="8"/>
  <c r="Q14" i="8" s="1"/>
  <c r="M14" i="8"/>
  <c r="J14" i="8"/>
  <c r="G14" i="8"/>
  <c r="G26" i="8" s="1"/>
  <c r="G38" i="8" s="1"/>
  <c r="G50" i="8" s="1"/>
  <c r="E14" i="8"/>
  <c r="P13" i="8"/>
  <c r="N13" i="8"/>
  <c r="M13" i="8"/>
  <c r="J13" i="8"/>
  <c r="E13" i="8"/>
  <c r="P12" i="8"/>
  <c r="N12" i="8"/>
  <c r="M12" i="8"/>
  <c r="J12" i="8"/>
  <c r="E12" i="8"/>
  <c r="P11" i="8"/>
  <c r="N11" i="8"/>
  <c r="M11" i="8"/>
  <c r="J11" i="8"/>
  <c r="E11" i="8"/>
  <c r="P10" i="8"/>
  <c r="N10" i="8"/>
  <c r="M10" i="8"/>
  <c r="J10" i="8"/>
  <c r="E10" i="8"/>
  <c r="P9" i="8"/>
  <c r="N9" i="8"/>
  <c r="M9" i="8"/>
  <c r="J9" i="8"/>
  <c r="E9" i="8"/>
  <c r="P8" i="8"/>
  <c r="N8" i="8"/>
  <c r="M8" i="8"/>
  <c r="J8" i="8"/>
  <c r="E8" i="8"/>
  <c r="P7" i="8"/>
  <c r="N7" i="8"/>
  <c r="M7" i="8"/>
  <c r="J7" i="8"/>
  <c r="E7" i="8"/>
  <c r="P6" i="8"/>
  <c r="N6" i="8"/>
  <c r="M6" i="8"/>
  <c r="J6" i="8"/>
  <c r="E6" i="8"/>
  <c r="P5" i="8"/>
  <c r="N5" i="8"/>
  <c r="M5" i="8"/>
  <c r="J5" i="8"/>
  <c r="E5" i="8"/>
  <c r="P4" i="8"/>
  <c r="N4" i="8"/>
  <c r="M4" i="8"/>
  <c r="J4" i="8"/>
  <c r="E4" i="8"/>
  <c r="P3" i="8"/>
  <c r="N3" i="8"/>
  <c r="M3" i="8"/>
  <c r="J3" i="8"/>
  <c r="E3" i="8"/>
  <c r="P2" i="8"/>
  <c r="N2" i="8"/>
  <c r="M2" i="8"/>
  <c r="J2" i="8"/>
  <c r="E2" i="8"/>
  <c r="AN104" i="7"/>
  <c r="AN105" i="7" s="1"/>
  <c r="AV100" i="7"/>
  <c r="AV101" i="7" s="1"/>
  <c r="AV102" i="7" s="1"/>
  <c r="AV103" i="7" s="1"/>
  <c r="AV104" i="7" s="1"/>
  <c r="AV105" i="7" s="1"/>
  <c r="AI92" i="7"/>
  <c r="AI93" i="7" s="1"/>
  <c r="AI94" i="7" s="1"/>
  <c r="AI95" i="7" s="1"/>
  <c r="AI96" i="7" s="1"/>
  <c r="AI97" i="7" s="1"/>
  <c r="AI98" i="7" s="1"/>
  <c r="AI99" i="7" s="1"/>
  <c r="AI100" i="7" s="1"/>
  <c r="AI101" i="7" s="1"/>
  <c r="AI102" i="7" s="1"/>
  <c r="AI103" i="7" s="1"/>
  <c r="AI104" i="7" s="1"/>
  <c r="AI105" i="7" s="1"/>
  <c r="AQ88" i="7"/>
  <c r="AQ89" i="7" s="1"/>
  <c r="AQ90" i="7" s="1"/>
  <c r="AQ91" i="7" s="1"/>
  <c r="AQ92" i="7" s="1"/>
  <c r="AQ93" i="7" s="1"/>
  <c r="AQ94" i="7" s="1"/>
  <c r="AQ95" i="7" s="1"/>
  <c r="AQ96" i="7" s="1"/>
  <c r="AQ97" i="7" s="1"/>
  <c r="AQ98" i="7" s="1"/>
  <c r="AQ99" i="7" s="1"/>
  <c r="AQ100" i="7" s="1"/>
  <c r="AQ101" i="7" s="1"/>
  <c r="AQ102" i="7" s="1"/>
  <c r="AQ103" i="7" s="1"/>
  <c r="AQ104" i="7" s="1"/>
  <c r="AQ105" i="7" s="1"/>
  <c r="W88" i="7"/>
  <c r="W89" i="7" s="1"/>
  <c r="W90" i="7" s="1"/>
  <c r="W91" i="7" s="1"/>
  <c r="W92" i="7" s="1"/>
  <c r="W93" i="7" s="1"/>
  <c r="W94" i="7" s="1"/>
  <c r="W95" i="7" s="1"/>
  <c r="W96" i="7" s="1"/>
  <c r="W97" i="7" s="1"/>
  <c r="W98" i="7" s="1"/>
  <c r="W99" i="7" s="1"/>
  <c r="W100" i="7" s="1"/>
  <c r="W101" i="7" s="1"/>
  <c r="W102" i="7" s="1"/>
  <c r="W103" i="7" s="1"/>
  <c r="W104" i="7" s="1"/>
  <c r="W105" i="7" s="1"/>
  <c r="BB87" i="7"/>
  <c r="BB88" i="7" s="1"/>
  <c r="BB89" i="7" s="1"/>
  <c r="BB90" i="7" s="1"/>
  <c r="BB91" i="7" s="1"/>
  <c r="BB92" i="7" s="1"/>
  <c r="BB93" i="7" s="1"/>
  <c r="BB94" i="7" s="1"/>
  <c r="BB95" i="7" s="1"/>
  <c r="BB96" i="7" s="1"/>
  <c r="BB97" i="7" s="1"/>
  <c r="BB98" i="7" s="1"/>
  <c r="BB99" i="7" s="1"/>
  <c r="BB100" i="7" s="1"/>
  <c r="BB101" i="7" s="1"/>
  <c r="BB102" i="7" s="1"/>
  <c r="BB103" i="7" s="1"/>
  <c r="BB104" i="7" s="1"/>
  <c r="BB105" i="7" s="1"/>
  <c r="AX87" i="7"/>
  <c r="AX88" i="7" s="1"/>
  <c r="AX89" i="7" s="1"/>
  <c r="AX90" i="7" s="1"/>
  <c r="AX91" i="7" s="1"/>
  <c r="AX92" i="7" s="1"/>
  <c r="AX93" i="7" s="1"/>
  <c r="AX94" i="7" s="1"/>
  <c r="AX95" i="7" s="1"/>
  <c r="AX96" i="7" s="1"/>
  <c r="AX97" i="7" s="1"/>
  <c r="AX98" i="7" s="1"/>
  <c r="AX99" i="7" s="1"/>
  <c r="AX100" i="7" s="1"/>
  <c r="AX101" i="7" s="1"/>
  <c r="AX102" i="7" s="1"/>
  <c r="AX103" i="7" s="1"/>
  <c r="AX104" i="7" s="1"/>
  <c r="AX105" i="7" s="1"/>
  <c r="AK87" i="7"/>
  <c r="AK88" i="7" s="1"/>
  <c r="AK89" i="7" s="1"/>
  <c r="AK90" i="7" s="1"/>
  <c r="AK91" i="7" s="1"/>
  <c r="AK92" i="7" s="1"/>
  <c r="AK93" i="7" s="1"/>
  <c r="AK94" i="7" s="1"/>
  <c r="AK95" i="7" s="1"/>
  <c r="AK96" i="7" s="1"/>
  <c r="AK97" i="7" s="1"/>
  <c r="AK98" i="7" s="1"/>
  <c r="AK99" i="7" s="1"/>
  <c r="AK100" i="7" s="1"/>
  <c r="AK101" i="7" s="1"/>
  <c r="AK102" i="7" s="1"/>
  <c r="AK103" i="7" s="1"/>
  <c r="AK104" i="7" s="1"/>
  <c r="AK105" i="7" s="1"/>
  <c r="AD87" i="7"/>
  <c r="AD88" i="7" s="1"/>
  <c r="AD89" i="7" s="1"/>
  <c r="AD90" i="7" s="1"/>
  <c r="AD91" i="7" s="1"/>
  <c r="AD92" i="7" s="1"/>
  <c r="AD93" i="7" s="1"/>
  <c r="AD94" i="7" s="1"/>
  <c r="AD95" i="7" s="1"/>
  <c r="AD96" i="7" s="1"/>
  <c r="AD97" i="7" s="1"/>
  <c r="AD98" i="7" s="1"/>
  <c r="AD99" i="7" s="1"/>
  <c r="AD100" i="7" s="1"/>
  <c r="AD101" i="7" s="1"/>
  <c r="AD102" i="7" s="1"/>
  <c r="AD103" i="7" s="1"/>
  <c r="AD104" i="7" s="1"/>
  <c r="AD105" i="7" s="1"/>
  <c r="R87" i="7"/>
  <c r="R88" i="7" s="1"/>
  <c r="R89" i="7" s="1"/>
  <c r="R90" i="7" s="1"/>
  <c r="R91" i="7" s="1"/>
  <c r="R92" i="7" s="1"/>
  <c r="R93" i="7" s="1"/>
  <c r="R94" i="7" s="1"/>
  <c r="R95" i="7" s="1"/>
  <c r="R96" i="7" s="1"/>
  <c r="R97" i="7" s="1"/>
  <c r="R98" i="7" s="1"/>
  <c r="R99" i="7" s="1"/>
  <c r="R100" i="7" s="1"/>
  <c r="R101" i="7" s="1"/>
  <c r="R102" i="7" s="1"/>
  <c r="R103" i="7" s="1"/>
  <c r="R104" i="7" s="1"/>
  <c r="R105" i="7" s="1"/>
  <c r="N87" i="7"/>
  <c r="N88" i="7" s="1"/>
  <c r="N89" i="7" s="1"/>
  <c r="N90" i="7" s="1"/>
  <c r="N91" i="7" s="1"/>
  <c r="N92" i="7" s="1"/>
  <c r="N93" i="7" s="1"/>
  <c r="N94" i="7" s="1"/>
  <c r="N95" i="7" s="1"/>
  <c r="N96" i="7" s="1"/>
  <c r="N97" i="7" s="1"/>
  <c r="N98" i="7" s="1"/>
  <c r="N99" i="7" s="1"/>
  <c r="N100" i="7" s="1"/>
  <c r="N101" i="7" s="1"/>
  <c r="N102" i="7" s="1"/>
  <c r="N103" i="7" s="1"/>
  <c r="N104" i="7" s="1"/>
  <c r="N105" i="7" s="1"/>
  <c r="AO86" i="7"/>
  <c r="AO87" i="7" s="1"/>
  <c r="AO88" i="7" s="1"/>
  <c r="AO89" i="7" s="1"/>
  <c r="AO90" i="7" s="1"/>
  <c r="AO91" i="7" s="1"/>
  <c r="AO92" i="7" s="1"/>
  <c r="AO93" i="7" s="1"/>
  <c r="AO94" i="7" s="1"/>
  <c r="AO95" i="7" s="1"/>
  <c r="AO96" i="7" s="1"/>
  <c r="AO97" i="7" s="1"/>
  <c r="AO98" i="7" s="1"/>
  <c r="AO99" i="7" s="1"/>
  <c r="AO100" i="7" s="1"/>
  <c r="AO101" i="7" s="1"/>
  <c r="AO102" i="7" s="1"/>
  <c r="AO103" i="7" s="1"/>
  <c r="AO104" i="7" s="1"/>
  <c r="AO105" i="7" s="1"/>
  <c r="Q86" i="7"/>
  <c r="Q87" i="7" s="1"/>
  <c r="Q88" i="7" s="1"/>
  <c r="Q89" i="7" s="1"/>
  <c r="Q90" i="7" s="1"/>
  <c r="Q91" i="7" s="1"/>
  <c r="Q92" i="7" s="1"/>
  <c r="Q93" i="7" s="1"/>
  <c r="Q94" i="7" s="1"/>
  <c r="Q95" i="7" s="1"/>
  <c r="Q96" i="7" s="1"/>
  <c r="Q97" i="7" s="1"/>
  <c r="Q98" i="7" s="1"/>
  <c r="Q99" i="7" s="1"/>
  <c r="Q100" i="7" s="1"/>
  <c r="Q101" i="7" s="1"/>
  <c r="Q102" i="7" s="1"/>
  <c r="Q103" i="7" s="1"/>
  <c r="Q104" i="7" s="1"/>
  <c r="Q105" i="7" s="1"/>
  <c r="AR85" i="7"/>
  <c r="AR86" i="7" s="1"/>
  <c r="AR87" i="7" s="1"/>
  <c r="AR88" i="7" s="1"/>
  <c r="AR89" i="7" s="1"/>
  <c r="AR90" i="7" s="1"/>
  <c r="AR91" i="7" s="1"/>
  <c r="AR92" i="7" s="1"/>
  <c r="AR93" i="7" s="1"/>
  <c r="AR94" i="7" s="1"/>
  <c r="AR95" i="7" s="1"/>
  <c r="AR96" i="7" s="1"/>
  <c r="AR97" i="7" s="1"/>
  <c r="AR98" i="7" s="1"/>
  <c r="AR99" i="7" s="1"/>
  <c r="AR100" i="7" s="1"/>
  <c r="AR101" i="7" s="1"/>
  <c r="AR102" i="7" s="1"/>
  <c r="AR103" i="7" s="1"/>
  <c r="AR104" i="7" s="1"/>
  <c r="AR105" i="7" s="1"/>
  <c r="AI85" i="7"/>
  <c r="AI86" i="7" s="1"/>
  <c r="AI87" i="7" s="1"/>
  <c r="AI88" i="7" s="1"/>
  <c r="AI89" i="7" s="1"/>
  <c r="AI90" i="7" s="1"/>
  <c r="AI91" i="7" s="1"/>
  <c r="W84" i="7"/>
  <c r="W85" i="7" s="1"/>
  <c r="W86" i="7" s="1"/>
  <c r="W87" i="7" s="1"/>
  <c r="O84" i="7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G84" i="7"/>
  <c r="BB83" i="7"/>
  <c r="BB84" i="7" s="1"/>
  <c r="BB85" i="7" s="1"/>
  <c r="BB86" i="7" s="1"/>
  <c r="AX83" i="7"/>
  <c r="AX84" i="7" s="1"/>
  <c r="AX85" i="7" s="1"/>
  <c r="AX86" i="7" s="1"/>
  <c r="AT83" i="7"/>
  <c r="AT84" i="7" s="1"/>
  <c r="AT85" i="7" s="1"/>
  <c r="AT86" i="7" s="1"/>
  <c r="AT87" i="7" s="1"/>
  <c r="AT88" i="7" s="1"/>
  <c r="AT89" i="7" s="1"/>
  <c r="AT90" i="7" s="1"/>
  <c r="AT91" i="7" s="1"/>
  <c r="AT92" i="7" s="1"/>
  <c r="AT93" i="7" s="1"/>
  <c r="AT94" i="7" s="1"/>
  <c r="AT95" i="7" s="1"/>
  <c r="AT96" i="7" s="1"/>
  <c r="AT97" i="7" s="1"/>
  <c r="AT98" i="7" s="1"/>
  <c r="AT99" i="7" s="1"/>
  <c r="AT100" i="7" s="1"/>
  <c r="AT101" i="7" s="1"/>
  <c r="AT102" i="7" s="1"/>
  <c r="AT103" i="7" s="1"/>
  <c r="AT104" i="7" s="1"/>
  <c r="AT105" i="7" s="1"/>
  <c r="AP83" i="7"/>
  <c r="AK83" i="7"/>
  <c r="AK84" i="7" s="1"/>
  <c r="AK85" i="7" s="1"/>
  <c r="AK86" i="7" s="1"/>
  <c r="AD83" i="7"/>
  <c r="AD84" i="7" s="1"/>
  <c r="AD85" i="7" s="1"/>
  <c r="AD86" i="7" s="1"/>
  <c r="V83" i="7"/>
  <c r="V84" i="7" s="1"/>
  <c r="V85" i="7" s="1"/>
  <c r="V86" i="7" s="1"/>
  <c r="V87" i="7" s="1"/>
  <c r="V88" i="7" s="1"/>
  <c r="V89" i="7" s="1"/>
  <c r="V90" i="7" s="1"/>
  <c r="V91" i="7" s="1"/>
  <c r="V92" i="7" s="1"/>
  <c r="V93" i="7" s="1"/>
  <c r="V94" i="7" s="1"/>
  <c r="V95" i="7" s="1"/>
  <c r="V96" i="7" s="1"/>
  <c r="V97" i="7" s="1"/>
  <c r="V98" i="7" s="1"/>
  <c r="V99" i="7" s="1"/>
  <c r="V100" i="7" s="1"/>
  <c r="V101" i="7" s="1"/>
  <c r="V102" i="7" s="1"/>
  <c r="V103" i="7" s="1"/>
  <c r="V104" i="7" s="1"/>
  <c r="V105" i="7" s="1"/>
  <c r="R83" i="7"/>
  <c r="R84" i="7" s="1"/>
  <c r="R85" i="7" s="1"/>
  <c r="R86" i="7" s="1"/>
  <c r="N83" i="7"/>
  <c r="N84" i="7" s="1"/>
  <c r="N85" i="7" s="1"/>
  <c r="N86" i="7" s="1"/>
  <c r="J83" i="7"/>
  <c r="J84" i="7" s="1"/>
  <c r="J85" i="7" s="1"/>
  <c r="J86" i="7" s="1"/>
  <c r="J87" i="7" s="1"/>
  <c r="J88" i="7" s="1"/>
  <c r="J89" i="7" s="1"/>
  <c r="J90" i="7" s="1"/>
  <c r="J91" i="7" s="1"/>
  <c r="J92" i="7" s="1"/>
  <c r="J93" i="7" s="1"/>
  <c r="J94" i="7" s="1"/>
  <c r="J95" i="7" s="1"/>
  <c r="J96" i="7" s="1"/>
  <c r="J97" i="7" s="1"/>
  <c r="J98" i="7" s="1"/>
  <c r="J99" i="7" s="1"/>
  <c r="J100" i="7" s="1"/>
  <c r="J101" i="7" s="1"/>
  <c r="J102" i="7" s="1"/>
  <c r="J103" i="7" s="1"/>
  <c r="J104" i="7" s="1"/>
  <c r="J105" i="7" s="1"/>
  <c r="BB82" i="7"/>
  <c r="AX82" i="7"/>
  <c r="AW82" i="7"/>
  <c r="AW83" i="7" s="1"/>
  <c r="AW84" i="7" s="1"/>
  <c r="AW85" i="7" s="1"/>
  <c r="AW86" i="7" s="1"/>
  <c r="AW87" i="7" s="1"/>
  <c r="AW88" i="7" s="1"/>
  <c r="AW89" i="7" s="1"/>
  <c r="AW90" i="7" s="1"/>
  <c r="AW91" i="7" s="1"/>
  <c r="AW92" i="7" s="1"/>
  <c r="AW93" i="7" s="1"/>
  <c r="AW94" i="7" s="1"/>
  <c r="AW95" i="7" s="1"/>
  <c r="AW96" i="7" s="1"/>
  <c r="AW97" i="7" s="1"/>
  <c r="AW98" i="7" s="1"/>
  <c r="AW99" i="7" s="1"/>
  <c r="AW100" i="7" s="1"/>
  <c r="AW101" i="7" s="1"/>
  <c r="AW102" i="7" s="1"/>
  <c r="AW103" i="7" s="1"/>
  <c r="AW104" i="7" s="1"/>
  <c r="AW105" i="7" s="1"/>
  <c r="AT82" i="7"/>
  <c r="AS82" i="7"/>
  <c r="AS83" i="7" s="1"/>
  <c r="AP82" i="7"/>
  <c r="AZ82" i="7" s="1"/>
  <c r="AO82" i="7"/>
  <c r="AO83" i="7" s="1"/>
  <c r="AO84" i="7" s="1"/>
  <c r="AO85" i="7" s="1"/>
  <c r="AK82" i="7"/>
  <c r="AJ82" i="7"/>
  <c r="AD82" i="7"/>
  <c r="AC82" i="7"/>
  <c r="AC83" i="7" s="1"/>
  <c r="AC84" i="7" s="1"/>
  <c r="AC85" i="7" s="1"/>
  <c r="AC86" i="7" s="1"/>
  <c r="AC87" i="7" s="1"/>
  <c r="AC88" i="7" s="1"/>
  <c r="AC89" i="7" s="1"/>
  <c r="AC90" i="7" s="1"/>
  <c r="AC91" i="7" s="1"/>
  <c r="AC92" i="7" s="1"/>
  <c r="AC93" i="7" s="1"/>
  <c r="AC94" i="7" s="1"/>
  <c r="AC95" i="7" s="1"/>
  <c r="AC96" i="7" s="1"/>
  <c r="AC97" i="7" s="1"/>
  <c r="AC98" i="7" s="1"/>
  <c r="AC99" i="7" s="1"/>
  <c r="AC100" i="7" s="1"/>
  <c r="AC101" i="7" s="1"/>
  <c r="AC102" i="7" s="1"/>
  <c r="AC103" i="7" s="1"/>
  <c r="AC104" i="7" s="1"/>
  <c r="AC105" i="7" s="1"/>
  <c r="V82" i="7"/>
  <c r="U82" i="7"/>
  <c r="U83" i="7" s="1"/>
  <c r="U84" i="7" s="1"/>
  <c r="U85" i="7" s="1"/>
  <c r="U86" i="7" s="1"/>
  <c r="U87" i="7" s="1"/>
  <c r="U88" i="7" s="1"/>
  <c r="U89" i="7" s="1"/>
  <c r="U90" i="7" s="1"/>
  <c r="U91" i="7" s="1"/>
  <c r="U92" i="7" s="1"/>
  <c r="U93" i="7" s="1"/>
  <c r="U94" i="7" s="1"/>
  <c r="U95" i="7" s="1"/>
  <c r="U96" i="7" s="1"/>
  <c r="U97" i="7" s="1"/>
  <c r="U98" i="7" s="1"/>
  <c r="U99" i="7" s="1"/>
  <c r="U100" i="7" s="1"/>
  <c r="U101" i="7" s="1"/>
  <c r="U102" i="7" s="1"/>
  <c r="U103" i="7" s="1"/>
  <c r="U104" i="7" s="1"/>
  <c r="U105" i="7" s="1"/>
  <c r="R82" i="7"/>
  <c r="Q82" i="7"/>
  <c r="Q83" i="7" s="1"/>
  <c r="Q84" i="7" s="1"/>
  <c r="Q85" i="7" s="1"/>
  <c r="N82" i="7"/>
  <c r="M82" i="7"/>
  <c r="J82" i="7"/>
  <c r="I82" i="7"/>
  <c r="I83" i="7" s="1"/>
  <c r="I84" i="7" s="1"/>
  <c r="I85" i="7" s="1"/>
  <c r="I86" i="7" s="1"/>
  <c r="I87" i="7" s="1"/>
  <c r="I88" i="7" s="1"/>
  <c r="I89" i="7" s="1"/>
  <c r="I90" i="7" s="1"/>
  <c r="I91" i="7" s="1"/>
  <c r="I92" i="7" s="1"/>
  <c r="I93" i="7" s="1"/>
  <c r="I94" i="7" s="1"/>
  <c r="I95" i="7" s="1"/>
  <c r="I96" i="7" s="1"/>
  <c r="I97" i="7" s="1"/>
  <c r="I98" i="7" s="1"/>
  <c r="I99" i="7" s="1"/>
  <c r="I100" i="7" s="1"/>
  <c r="I101" i="7" s="1"/>
  <c r="I102" i="7" s="1"/>
  <c r="I103" i="7" s="1"/>
  <c r="I104" i="7" s="1"/>
  <c r="I105" i="7" s="1"/>
  <c r="BD81" i="7"/>
  <c r="BD82" i="7" s="1"/>
  <c r="BD83" i="7" s="1"/>
  <c r="BD84" i="7" s="1"/>
  <c r="BD85" i="7" s="1"/>
  <c r="BD86" i="7" s="1"/>
  <c r="BD87" i="7" s="1"/>
  <c r="BD88" i="7" s="1"/>
  <c r="BD89" i="7" s="1"/>
  <c r="BD90" i="7" s="1"/>
  <c r="BD91" i="7" s="1"/>
  <c r="BD92" i="7" s="1"/>
  <c r="BD93" i="7" s="1"/>
  <c r="BD94" i="7" s="1"/>
  <c r="BD95" i="7" s="1"/>
  <c r="BD96" i="7" s="1"/>
  <c r="BD97" i="7" s="1"/>
  <c r="BD98" i="7" s="1"/>
  <c r="BD99" i="7" s="1"/>
  <c r="BD100" i="7" s="1"/>
  <c r="BD101" i="7" s="1"/>
  <c r="BD102" i="7" s="1"/>
  <c r="BD103" i="7" s="1"/>
  <c r="BD104" i="7" s="1"/>
  <c r="BD105" i="7" s="1"/>
  <c r="BC81" i="7"/>
  <c r="BC82" i="7" s="1"/>
  <c r="BC83" i="7" s="1"/>
  <c r="BC84" i="7" s="1"/>
  <c r="BC85" i="7" s="1"/>
  <c r="BC86" i="7" s="1"/>
  <c r="BC87" i="7" s="1"/>
  <c r="BC88" i="7" s="1"/>
  <c r="BC89" i="7" s="1"/>
  <c r="BC90" i="7" s="1"/>
  <c r="BC91" i="7" s="1"/>
  <c r="BC92" i="7" s="1"/>
  <c r="BC93" i="7" s="1"/>
  <c r="BC94" i="7" s="1"/>
  <c r="BC95" i="7" s="1"/>
  <c r="BC96" i="7" s="1"/>
  <c r="BC97" i="7" s="1"/>
  <c r="BC98" i="7" s="1"/>
  <c r="BC99" i="7" s="1"/>
  <c r="BC100" i="7" s="1"/>
  <c r="BC101" i="7" s="1"/>
  <c r="BC102" i="7" s="1"/>
  <c r="BC103" i="7" s="1"/>
  <c r="BC104" i="7" s="1"/>
  <c r="BC105" i="7" s="1"/>
  <c r="BB81" i="7"/>
  <c r="AZ81" i="7"/>
  <c r="AX81" i="7"/>
  <c r="AW81" i="7"/>
  <c r="AV81" i="7"/>
  <c r="AV82" i="7" s="1"/>
  <c r="AV83" i="7" s="1"/>
  <c r="AV84" i="7" s="1"/>
  <c r="AV85" i="7" s="1"/>
  <c r="AV86" i="7" s="1"/>
  <c r="AV87" i="7" s="1"/>
  <c r="AV88" i="7" s="1"/>
  <c r="AV89" i="7" s="1"/>
  <c r="AV90" i="7" s="1"/>
  <c r="AV91" i="7" s="1"/>
  <c r="AV92" i="7" s="1"/>
  <c r="AV93" i="7" s="1"/>
  <c r="AV94" i="7" s="1"/>
  <c r="AV95" i="7" s="1"/>
  <c r="AV96" i="7" s="1"/>
  <c r="AV97" i="7" s="1"/>
  <c r="AV98" i="7" s="1"/>
  <c r="AV99" i="7" s="1"/>
  <c r="AU81" i="7"/>
  <c r="AU82" i="7" s="1"/>
  <c r="AU83" i="7" s="1"/>
  <c r="AU84" i="7" s="1"/>
  <c r="AU85" i="7" s="1"/>
  <c r="AU86" i="7" s="1"/>
  <c r="AU87" i="7" s="1"/>
  <c r="AU88" i="7" s="1"/>
  <c r="AU89" i="7" s="1"/>
  <c r="AU90" i="7" s="1"/>
  <c r="AU91" i="7" s="1"/>
  <c r="AU92" i="7" s="1"/>
  <c r="AU93" i="7" s="1"/>
  <c r="AU94" i="7" s="1"/>
  <c r="AU95" i="7" s="1"/>
  <c r="AU96" i="7" s="1"/>
  <c r="AU97" i="7" s="1"/>
  <c r="AU98" i="7" s="1"/>
  <c r="AU99" i="7" s="1"/>
  <c r="AU100" i="7" s="1"/>
  <c r="AU101" i="7" s="1"/>
  <c r="AU102" i="7" s="1"/>
  <c r="AU103" i="7" s="1"/>
  <c r="AU104" i="7" s="1"/>
  <c r="AU105" i="7" s="1"/>
  <c r="AT81" i="7"/>
  <c r="AS81" i="7"/>
  <c r="BA81" i="7" s="1"/>
  <c r="AR81" i="7"/>
  <c r="AR82" i="7" s="1"/>
  <c r="AR83" i="7" s="1"/>
  <c r="AR84" i="7" s="1"/>
  <c r="AQ81" i="7"/>
  <c r="AQ82" i="7" s="1"/>
  <c r="AQ83" i="7" s="1"/>
  <c r="AQ84" i="7" s="1"/>
  <c r="AQ85" i="7" s="1"/>
  <c r="AQ86" i="7" s="1"/>
  <c r="AQ87" i="7" s="1"/>
  <c r="AP81" i="7"/>
  <c r="AO81" i="7"/>
  <c r="AN81" i="7"/>
  <c r="AN82" i="7" s="1"/>
  <c r="AN83" i="7" s="1"/>
  <c r="AN84" i="7" s="1"/>
  <c r="AN85" i="7" s="1"/>
  <c r="AN86" i="7" s="1"/>
  <c r="AN87" i="7" s="1"/>
  <c r="AN88" i="7" s="1"/>
  <c r="AN89" i="7" s="1"/>
  <c r="AN90" i="7" s="1"/>
  <c r="AN91" i="7" s="1"/>
  <c r="AN92" i="7" s="1"/>
  <c r="AN93" i="7" s="1"/>
  <c r="AN94" i="7" s="1"/>
  <c r="AN95" i="7" s="1"/>
  <c r="AN96" i="7" s="1"/>
  <c r="AN97" i="7" s="1"/>
  <c r="AN98" i="7" s="1"/>
  <c r="AN99" i="7" s="1"/>
  <c r="AN100" i="7" s="1"/>
  <c r="AN101" i="7" s="1"/>
  <c r="AN102" i="7" s="1"/>
  <c r="AN103" i="7" s="1"/>
  <c r="AL81" i="7"/>
  <c r="AL82" i="7" s="1"/>
  <c r="AL83" i="7" s="1"/>
  <c r="AL84" i="7" s="1"/>
  <c r="AL85" i="7" s="1"/>
  <c r="AL86" i="7" s="1"/>
  <c r="AL87" i="7" s="1"/>
  <c r="AL88" i="7" s="1"/>
  <c r="AL89" i="7" s="1"/>
  <c r="AL90" i="7" s="1"/>
  <c r="AL91" i="7" s="1"/>
  <c r="AL92" i="7" s="1"/>
  <c r="AL93" i="7" s="1"/>
  <c r="AL94" i="7" s="1"/>
  <c r="AL95" i="7" s="1"/>
  <c r="AL96" i="7" s="1"/>
  <c r="AL97" i="7" s="1"/>
  <c r="AL98" i="7" s="1"/>
  <c r="AL99" i="7" s="1"/>
  <c r="AL100" i="7" s="1"/>
  <c r="AL101" i="7" s="1"/>
  <c r="AL102" i="7" s="1"/>
  <c r="AL103" i="7" s="1"/>
  <c r="AL104" i="7" s="1"/>
  <c r="AL105" i="7" s="1"/>
  <c r="AK81" i="7"/>
  <c r="AJ81" i="7"/>
  <c r="AI81" i="7"/>
  <c r="AI82" i="7" s="1"/>
  <c r="AI83" i="7" s="1"/>
  <c r="AI84" i="7" s="1"/>
  <c r="AG81" i="7"/>
  <c r="AY81" i="7" s="1"/>
  <c r="F81" i="7" s="1"/>
  <c r="AD81" i="7"/>
  <c r="AC81" i="7"/>
  <c r="AB81" i="7"/>
  <c r="AB82" i="7" s="1"/>
  <c r="AB83" i="7" s="1"/>
  <c r="AB84" i="7" s="1"/>
  <c r="AB85" i="7" s="1"/>
  <c r="AB86" i="7" s="1"/>
  <c r="AB87" i="7" s="1"/>
  <c r="AB88" i="7" s="1"/>
  <c r="AB89" i="7" s="1"/>
  <c r="AB90" i="7" s="1"/>
  <c r="AB91" i="7" s="1"/>
  <c r="AB92" i="7" s="1"/>
  <c r="AB93" i="7" s="1"/>
  <c r="AB94" i="7" s="1"/>
  <c r="AB95" i="7" s="1"/>
  <c r="AB96" i="7" s="1"/>
  <c r="AB97" i="7" s="1"/>
  <c r="AB98" i="7" s="1"/>
  <c r="AB99" i="7" s="1"/>
  <c r="AB100" i="7" s="1"/>
  <c r="AB101" i="7" s="1"/>
  <c r="AB102" i="7" s="1"/>
  <c r="AB103" i="7" s="1"/>
  <c r="AB104" i="7" s="1"/>
  <c r="AB105" i="7" s="1"/>
  <c r="X81" i="7"/>
  <c r="X82" i="7" s="1"/>
  <c r="X83" i="7" s="1"/>
  <c r="X84" i="7" s="1"/>
  <c r="X85" i="7" s="1"/>
  <c r="X86" i="7" s="1"/>
  <c r="X87" i="7" s="1"/>
  <c r="X88" i="7" s="1"/>
  <c r="X89" i="7" s="1"/>
  <c r="X90" i="7" s="1"/>
  <c r="X91" i="7" s="1"/>
  <c r="X92" i="7" s="1"/>
  <c r="X93" i="7" s="1"/>
  <c r="X94" i="7" s="1"/>
  <c r="X95" i="7" s="1"/>
  <c r="X96" i="7" s="1"/>
  <c r="X97" i="7" s="1"/>
  <c r="X98" i="7" s="1"/>
  <c r="X99" i="7" s="1"/>
  <c r="X100" i="7" s="1"/>
  <c r="X101" i="7" s="1"/>
  <c r="X102" i="7" s="1"/>
  <c r="X103" i="7" s="1"/>
  <c r="X104" i="7" s="1"/>
  <c r="X105" i="7" s="1"/>
  <c r="W81" i="7"/>
  <c r="W82" i="7" s="1"/>
  <c r="W83" i="7" s="1"/>
  <c r="V81" i="7"/>
  <c r="U81" i="7"/>
  <c r="T81" i="7"/>
  <c r="T82" i="7" s="1"/>
  <c r="T83" i="7" s="1"/>
  <c r="T84" i="7" s="1"/>
  <c r="T85" i="7" s="1"/>
  <c r="T86" i="7" s="1"/>
  <c r="T87" i="7" s="1"/>
  <c r="T88" i="7" s="1"/>
  <c r="T89" i="7" s="1"/>
  <c r="T90" i="7" s="1"/>
  <c r="T91" i="7" s="1"/>
  <c r="T92" i="7" s="1"/>
  <c r="T93" i="7" s="1"/>
  <c r="T94" i="7" s="1"/>
  <c r="T95" i="7" s="1"/>
  <c r="T96" i="7" s="1"/>
  <c r="T97" i="7" s="1"/>
  <c r="T98" i="7" s="1"/>
  <c r="T99" i="7" s="1"/>
  <c r="T100" i="7" s="1"/>
  <c r="T101" i="7" s="1"/>
  <c r="T102" i="7" s="1"/>
  <c r="T103" i="7" s="1"/>
  <c r="T104" i="7" s="1"/>
  <c r="T105" i="7" s="1"/>
  <c r="S81" i="7"/>
  <c r="R81" i="7"/>
  <c r="Q81" i="7"/>
  <c r="P81" i="7"/>
  <c r="P82" i="7" s="1"/>
  <c r="P83" i="7" s="1"/>
  <c r="P84" i="7" s="1"/>
  <c r="P85" i="7" s="1"/>
  <c r="P86" i="7" s="1"/>
  <c r="P87" i="7" s="1"/>
  <c r="P88" i="7" s="1"/>
  <c r="P89" i="7" s="1"/>
  <c r="P90" i="7" s="1"/>
  <c r="P91" i="7" s="1"/>
  <c r="P92" i="7" s="1"/>
  <c r="P93" i="7" s="1"/>
  <c r="P94" i="7" s="1"/>
  <c r="P95" i="7" s="1"/>
  <c r="P96" i="7" s="1"/>
  <c r="P97" i="7" s="1"/>
  <c r="P98" i="7" s="1"/>
  <c r="P99" i="7" s="1"/>
  <c r="P100" i="7" s="1"/>
  <c r="P101" i="7" s="1"/>
  <c r="P102" i="7" s="1"/>
  <c r="P103" i="7" s="1"/>
  <c r="P104" i="7" s="1"/>
  <c r="P105" i="7" s="1"/>
  <c r="O81" i="7"/>
  <c r="O82" i="7" s="1"/>
  <c r="O83" i="7" s="1"/>
  <c r="N81" i="7"/>
  <c r="M81" i="7"/>
  <c r="L81" i="7"/>
  <c r="L82" i="7" s="1"/>
  <c r="L83" i="7" s="1"/>
  <c r="L84" i="7" s="1"/>
  <c r="L85" i="7" s="1"/>
  <c r="L86" i="7" s="1"/>
  <c r="L87" i="7" s="1"/>
  <c r="L88" i="7" s="1"/>
  <c r="L89" i="7" s="1"/>
  <c r="L90" i="7" s="1"/>
  <c r="L91" i="7" s="1"/>
  <c r="L92" i="7" s="1"/>
  <c r="L93" i="7" s="1"/>
  <c r="L94" i="7" s="1"/>
  <c r="L95" i="7" s="1"/>
  <c r="L96" i="7" s="1"/>
  <c r="L97" i="7" s="1"/>
  <c r="L98" i="7" s="1"/>
  <c r="L99" i="7" s="1"/>
  <c r="L100" i="7" s="1"/>
  <c r="L101" i="7" s="1"/>
  <c r="L102" i="7" s="1"/>
  <c r="L103" i="7" s="1"/>
  <c r="L104" i="7" s="1"/>
  <c r="L105" i="7" s="1"/>
  <c r="K81" i="7"/>
  <c r="K82" i="7" s="1"/>
  <c r="K83" i="7" s="1"/>
  <c r="K84" i="7" s="1"/>
  <c r="K85" i="7" s="1"/>
  <c r="K86" i="7" s="1"/>
  <c r="K87" i="7" s="1"/>
  <c r="K88" i="7" s="1"/>
  <c r="K89" i="7" s="1"/>
  <c r="K90" i="7" s="1"/>
  <c r="K91" i="7" s="1"/>
  <c r="K92" i="7" s="1"/>
  <c r="K93" i="7" s="1"/>
  <c r="K94" i="7" s="1"/>
  <c r="K95" i="7" s="1"/>
  <c r="K96" i="7" s="1"/>
  <c r="K97" i="7" s="1"/>
  <c r="K98" i="7" s="1"/>
  <c r="K99" i="7" s="1"/>
  <c r="K100" i="7" s="1"/>
  <c r="K101" i="7" s="1"/>
  <c r="K102" i="7" s="1"/>
  <c r="K103" i="7" s="1"/>
  <c r="K104" i="7" s="1"/>
  <c r="K105" i="7" s="1"/>
  <c r="J81" i="7"/>
  <c r="I81" i="7"/>
  <c r="H81" i="7"/>
  <c r="G81" i="7"/>
  <c r="G82" i="7" s="1"/>
  <c r="G83" i="7" s="1"/>
  <c r="BA80" i="7"/>
  <c r="AZ80" i="7"/>
  <c r="F80" i="7" s="1"/>
  <c r="AY80" i="7"/>
  <c r="AA80" i="7"/>
  <c r="Z80" i="7"/>
  <c r="Y80" i="7"/>
  <c r="E80" i="7" s="1"/>
  <c r="D80" i="7" s="1"/>
  <c r="C80" i="7"/>
  <c r="AW74" i="7"/>
  <c r="AW75" i="7" s="1"/>
  <c r="AW76" i="7" s="1"/>
  <c r="AW77" i="7" s="1"/>
  <c r="AW78" i="7" s="1"/>
  <c r="AW79" i="7" s="1"/>
  <c r="AC74" i="7"/>
  <c r="AC75" i="7" s="1"/>
  <c r="AC76" i="7" s="1"/>
  <c r="AC77" i="7" s="1"/>
  <c r="AC78" i="7" s="1"/>
  <c r="AC79" i="7" s="1"/>
  <c r="BB71" i="7"/>
  <c r="BB72" i="7" s="1"/>
  <c r="BB73" i="7" s="1"/>
  <c r="BB74" i="7" s="1"/>
  <c r="BB75" i="7" s="1"/>
  <c r="BB76" i="7" s="1"/>
  <c r="BB77" i="7" s="1"/>
  <c r="BB78" i="7" s="1"/>
  <c r="BB79" i="7" s="1"/>
  <c r="I70" i="7"/>
  <c r="I71" i="7" s="1"/>
  <c r="I72" i="7" s="1"/>
  <c r="I73" i="7" s="1"/>
  <c r="I74" i="7" s="1"/>
  <c r="I75" i="7" s="1"/>
  <c r="I76" i="7" s="1"/>
  <c r="I77" i="7" s="1"/>
  <c r="I78" i="7" s="1"/>
  <c r="I79" i="7" s="1"/>
  <c r="AV69" i="7"/>
  <c r="AV70" i="7" s="1"/>
  <c r="AV71" i="7" s="1"/>
  <c r="AV72" i="7" s="1"/>
  <c r="AV73" i="7" s="1"/>
  <c r="AV74" i="7" s="1"/>
  <c r="AV75" i="7" s="1"/>
  <c r="AV76" i="7" s="1"/>
  <c r="AV77" i="7" s="1"/>
  <c r="AV78" i="7" s="1"/>
  <c r="AV79" i="7" s="1"/>
  <c r="AN69" i="7"/>
  <c r="AN70" i="7" s="1"/>
  <c r="AN71" i="7" s="1"/>
  <c r="AN72" i="7" s="1"/>
  <c r="AN73" i="7" s="1"/>
  <c r="AN74" i="7" s="1"/>
  <c r="AN75" i="7" s="1"/>
  <c r="AN76" i="7" s="1"/>
  <c r="AN77" i="7" s="1"/>
  <c r="AN78" i="7" s="1"/>
  <c r="AN79" i="7" s="1"/>
  <c r="AB69" i="7"/>
  <c r="AB70" i="7" s="1"/>
  <c r="AB71" i="7" s="1"/>
  <c r="AB72" i="7" s="1"/>
  <c r="AB73" i="7" s="1"/>
  <c r="AB74" i="7" s="1"/>
  <c r="AB75" i="7" s="1"/>
  <c r="AB76" i="7" s="1"/>
  <c r="AB77" i="7" s="1"/>
  <c r="AB78" i="7" s="1"/>
  <c r="AB79" i="7" s="1"/>
  <c r="T69" i="7"/>
  <c r="T70" i="7" s="1"/>
  <c r="T71" i="7" s="1"/>
  <c r="T72" i="7" s="1"/>
  <c r="T73" i="7" s="1"/>
  <c r="T74" i="7" s="1"/>
  <c r="T75" i="7" s="1"/>
  <c r="T76" i="7" s="1"/>
  <c r="T77" i="7" s="1"/>
  <c r="T78" i="7" s="1"/>
  <c r="T79" i="7" s="1"/>
  <c r="L69" i="7"/>
  <c r="L70" i="7" s="1"/>
  <c r="L71" i="7" s="1"/>
  <c r="L72" i="7" s="1"/>
  <c r="L73" i="7" s="1"/>
  <c r="L74" i="7" s="1"/>
  <c r="L75" i="7" s="1"/>
  <c r="L76" i="7" s="1"/>
  <c r="L77" i="7" s="1"/>
  <c r="L78" i="7" s="1"/>
  <c r="L79" i="7" s="1"/>
  <c r="BC68" i="7"/>
  <c r="BC69" i="7" s="1"/>
  <c r="BC70" i="7" s="1"/>
  <c r="BC71" i="7" s="1"/>
  <c r="BC72" i="7" s="1"/>
  <c r="BC73" i="7" s="1"/>
  <c r="BC74" i="7" s="1"/>
  <c r="BC75" i="7" s="1"/>
  <c r="BC76" i="7" s="1"/>
  <c r="BC77" i="7" s="1"/>
  <c r="BC78" i="7" s="1"/>
  <c r="BC79" i="7" s="1"/>
  <c r="AU68" i="7"/>
  <c r="AU69" i="7" s="1"/>
  <c r="AU70" i="7" s="1"/>
  <c r="AU71" i="7" s="1"/>
  <c r="AU72" i="7" s="1"/>
  <c r="AU73" i="7" s="1"/>
  <c r="AU74" i="7" s="1"/>
  <c r="AU75" i="7" s="1"/>
  <c r="AU76" i="7" s="1"/>
  <c r="AU77" i="7" s="1"/>
  <c r="AU78" i="7" s="1"/>
  <c r="AU79" i="7" s="1"/>
  <c r="AL68" i="7"/>
  <c r="AL69" i="7" s="1"/>
  <c r="AL70" i="7" s="1"/>
  <c r="AL71" i="7" s="1"/>
  <c r="AL72" i="7" s="1"/>
  <c r="AL73" i="7" s="1"/>
  <c r="AL74" i="7" s="1"/>
  <c r="AL75" i="7" s="1"/>
  <c r="AL76" i="7" s="1"/>
  <c r="AL77" i="7" s="1"/>
  <c r="AL78" i="7" s="1"/>
  <c r="AL79" i="7" s="1"/>
  <c r="K68" i="7"/>
  <c r="K69" i="7" s="1"/>
  <c r="K70" i="7" s="1"/>
  <c r="K71" i="7" s="1"/>
  <c r="K72" i="7" s="1"/>
  <c r="K73" i="7" s="1"/>
  <c r="K74" i="7" s="1"/>
  <c r="K75" i="7" s="1"/>
  <c r="K76" i="7" s="1"/>
  <c r="K77" i="7" s="1"/>
  <c r="K78" i="7" s="1"/>
  <c r="K79" i="7" s="1"/>
  <c r="BD67" i="7"/>
  <c r="BD68" i="7" s="1"/>
  <c r="BD69" i="7" s="1"/>
  <c r="BD70" i="7" s="1"/>
  <c r="BD71" i="7" s="1"/>
  <c r="BD72" i="7" s="1"/>
  <c r="BD73" i="7" s="1"/>
  <c r="BD74" i="7" s="1"/>
  <c r="BD75" i="7" s="1"/>
  <c r="BD76" i="7" s="1"/>
  <c r="BD77" i="7" s="1"/>
  <c r="BD78" i="7" s="1"/>
  <c r="BD79" i="7" s="1"/>
  <c r="BB67" i="7"/>
  <c r="BB68" i="7" s="1"/>
  <c r="BB69" i="7" s="1"/>
  <c r="BB70" i="7" s="1"/>
  <c r="AX67" i="7"/>
  <c r="AX68" i="7" s="1"/>
  <c r="AX69" i="7" s="1"/>
  <c r="AX70" i="7" s="1"/>
  <c r="AX71" i="7" s="1"/>
  <c r="AX72" i="7" s="1"/>
  <c r="AX73" i="7" s="1"/>
  <c r="AX74" i="7" s="1"/>
  <c r="AX75" i="7" s="1"/>
  <c r="AX76" i="7" s="1"/>
  <c r="AX77" i="7" s="1"/>
  <c r="AX78" i="7" s="1"/>
  <c r="AX79" i="7" s="1"/>
  <c r="AV67" i="7"/>
  <c r="AV68" i="7" s="1"/>
  <c r="AT67" i="7"/>
  <c r="AT68" i="7" s="1"/>
  <c r="AT69" i="7" s="1"/>
  <c r="AT70" i="7" s="1"/>
  <c r="AT71" i="7" s="1"/>
  <c r="AT72" i="7" s="1"/>
  <c r="AT73" i="7" s="1"/>
  <c r="AT74" i="7" s="1"/>
  <c r="AT75" i="7" s="1"/>
  <c r="AT76" i="7" s="1"/>
  <c r="AT77" i="7" s="1"/>
  <c r="AT78" i="7" s="1"/>
  <c r="AT79" i="7" s="1"/>
  <c r="AR67" i="7"/>
  <c r="AR68" i="7" s="1"/>
  <c r="AR69" i="7" s="1"/>
  <c r="AR70" i="7" s="1"/>
  <c r="AR71" i="7" s="1"/>
  <c r="AR72" i="7" s="1"/>
  <c r="AR73" i="7" s="1"/>
  <c r="AR74" i="7" s="1"/>
  <c r="AR75" i="7" s="1"/>
  <c r="AR76" i="7" s="1"/>
  <c r="AR77" i="7" s="1"/>
  <c r="AR78" i="7" s="1"/>
  <c r="AR79" i="7" s="1"/>
  <c r="AP67" i="7"/>
  <c r="AN67" i="7"/>
  <c r="AN68" i="7" s="1"/>
  <c r="AK67" i="7"/>
  <c r="AK68" i="7" s="1"/>
  <c r="AK69" i="7" s="1"/>
  <c r="AK70" i="7" s="1"/>
  <c r="AK71" i="7" s="1"/>
  <c r="AK72" i="7" s="1"/>
  <c r="AK73" i="7" s="1"/>
  <c r="AK74" i="7" s="1"/>
  <c r="AK75" i="7" s="1"/>
  <c r="AK76" i="7" s="1"/>
  <c r="AK77" i="7" s="1"/>
  <c r="AK78" i="7" s="1"/>
  <c r="AK79" i="7" s="1"/>
  <c r="AI67" i="7"/>
  <c r="AI68" i="7" s="1"/>
  <c r="AI69" i="7" s="1"/>
  <c r="AI70" i="7" s="1"/>
  <c r="AI71" i="7" s="1"/>
  <c r="AI72" i="7" s="1"/>
  <c r="AI73" i="7" s="1"/>
  <c r="AI74" i="7" s="1"/>
  <c r="AI75" i="7" s="1"/>
  <c r="AI76" i="7" s="1"/>
  <c r="AI77" i="7" s="1"/>
  <c r="AI78" i="7" s="1"/>
  <c r="AI79" i="7" s="1"/>
  <c r="AD67" i="7"/>
  <c r="AD68" i="7" s="1"/>
  <c r="AD69" i="7" s="1"/>
  <c r="AD70" i="7" s="1"/>
  <c r="AD71" i="7" s="1"/>
  <c r="AD72" i="7" s="1"/>
  <c r="AD73" i="7" s="1"/>
  <c r="AD74" i="7" s="1"/>
  <c r="AD75" i="7" s="1"/>
  <c r="AD76" i="7" s="1"/>
  <c r="AD77" i="7" s="1"/>
  <c r="AD78" i="7" s="1"/>
  <c r="AD79" i="7" s="1"/>
  <c r="AB67" i="7"/>
  <c r="AB68" i="7" s="1"/>
  <c r="X67" i="7"/>
  <c r="X68" i="7" s="1"/>
  <c r="X69" i="7" s="1"/>
  <c r="X70" i="7" s="1"/>
  <c r="X71" i="7" s="1"/>
  <c r="X72" i="7" s="1"/>
  <c r="X73" i="7" s="1"/>
  <c r="X74" i="7" s="1"/>
  <c r="X75" i="7" s="1"/>
  <c r="X76" i="7" s="1"/>
  <c r="X77" i="7" s="1"/>
  <c r="X78" i="7" s="1"/>
  <c r="X79" i="7" s="1"/>
  <c r="V67" i="7"/>
  <c r="V68" i="7" s="1"/>
  <c r="V69" i="7" s="1"/>
  <c r="V70" i="7" s="1"/>
  <c r="V71" i="7" s="1"/>
  <c r="V72" i="7" s="1"/>
  <c r="V73" i="7" s="1"/>
  <c r="V74" i="7" s="1"/>
  <c r="V75" i="7" s="1"/>
  <c r="V76" i="7" s="1"/>
  <c r="V77" i="7" s="1"/>
  <c r="V78" i="7" s="1"/>
  <c r="V79" i="7" s="1"/>
  <c r="T67" i="7"/>
  <c r="T68" i="7" s="1"/>
  <c r="R67" i="7"/>
  <c r="R68" i="7" s="1"/>
  <c r="R69" i="7" s="1"/>
  <c r="R70" i="7" s="1"/>
  <c r="R71" i="7" s="1"/>
  <c r="R72" i="7" s="1"/>
  <c r="R73" i="7" s="1"/>
  <c r="R74" i="7" s="1"/>
  <c r="R75" i="7" s="1"/>
  <c r="R76" i="7" s="1"/>
  <c r="R77" i="7" s="1"/>
  <c r="R78" i="7" s="1"/>
  <c r="R79" i="7" s="1"/>
  <c r="P67" i="7"/>
  <c r="P68" i="7" s="1"/>
  <c r="P69" i="7" s="1"/>
  <c r="P70" i="7" s="1"/>
  <c r="P71" i="7" s="1"/>
  <c r="P72" i="7" s="1"/>
  <c r="P73" i="7" s="1"/>
  <c r="P74" i="7" s="1"/>
  <c r="P75" i="7" s="1"/>
  <c r="P76" i="7" s="1"/>
  <c r="P77" i="7" s="1"/>
  <c r="P78" i="7" s="1"/>
  <c r="P79" i="7" s="1"/>
  <c r="N67" i="7"/>
  <c r="N68" i="7" s="1"/>
  <c r="N69" i="7" s="1"/>
  <c r="N70" i="7" s="1"/>
  <c r="N71" i="7" s="1"/>
  <c r="N72" i="7" s="1"/>
  <c r="N73" i="7" s="1"/>
  <c r="N74" i="7" s="1"/>
  <c r="N75" i="7" s="1"/>
  <c r="N76" i="7" s="1"/>
  <c r="N77" i="7" s="1"/>
  <c r="N78" i="7" s="1"/>
  <c r="N79" i="7" s="1"/>
  <c r="L67" i="7"/>
  <c r="L68" i="7" s="1"/>
  <c r="J67" i="7"/>
  <c r="J68" i="7" s="1"/>
  <c r="J69" i="7" s="1"/>
  <c r="J70" i="7" s="1"/>
  <c r="J71" i="7" s="1"/>
  <c r="J72" i="7" s="1"/>
  <c r="J73" i="7" s="1"/>
  <c r="J74" i="7" s="1"/>
  <c r="J75" i="7" s="1"/>
  <c r="J76" i="7" s="1"/>
  <c r="J77" i="7" s="1"/>
  <c r="J78" i="7" s="1"/>
  <c r="J79" i="7" s="1"/>
  <c r="H67" i="7"/>
  <c r="H68" i="7" s="1"/>
  <c r="H69" i="7" s="1"/>
  <c r="H70" i="7" s="1"/>
  <c r="H71" i="7" s="1"/>
  <c r="H72" i="7" s="1"/>
  <c r="H73" i="7" s="1"/>
  <c r="H74" i="7" s="1"/>
  <c r="H75" i="7" s="1"/>
  <c r="H76" i="7" s="1"/>
  <c r="H77" i="7" s="1"/>
  <c r="H78" i="7" s="1"/>
  <c r="H79" i="7" s="1"/>
  <c r="BD66" i="7"/>
  <c r="BC66" i="7"/>
  <c r="BC67" i="7" s="1"/>
  <c r="BB66" i="7"/>
  <c r="AX66" i="7"/>
  <c r="AW66" i="7"/>
  <c r="AW67" i="7" s="1"/>
  <c r="AW68" i="7" s="1"/>
  <c r="AW69" i="7" s="1"/>
  <c r="AW70" i="7" s="1"/>
  <c r="AW71" i="7" s="1"/>
  <c r="AW72" i="7" s="1"/>
  <c r="AW73" i="7" s="1"/>
  <c r="AV66" i="7"/>
  <c r="AU66" i="7"/>
  <c r="AU67" i="7" s="1"/>
  <c r="AT66" i="7"/>
  <c r="AS66" i="7"/>
  <c r="AS67" i="7" s="1"/>
  <c r="AR66" i="7"/>
  <c r="AQ66" i="7"/>
  <c r="AQ67" i="7" s="1"/>
  <c r="AQ68" i="7" s="1"/>
  <c r="AQ69" i="7" s="1"/>
  <c r="AQ70" i="7" s="1"/>
  <c r="AQ71" i="7" s="1"/>
  <c r="AQ72" i="7" s="1"/>
  <c r="AQ73" i="7" s="1"/>
  <c r="AQ74" i="7" s="1"/>
  <c r="AQ75" i="7" s="1"/>
  <c r="AQ76" i="7" s="1"/>
  <c r="AQ77" i="7" s="1"/>
  <c r="AQ78" i="7" s="1"/>
  <c r="AQ79" i="7" s="1"/>
  <c r="AP66" i="7"/>
  <c r="AO66" i="7"/>
  <c r="AO67" i="7" s="1"/>
  <c r="AO68" i="7" s="1"/>
  <c r="AO69" i="7" s="1"/>
  <c r="AO70" i="7" s="1"/>
  <c r="AO71" i="7" s="1"/>
  <c r="AO72" i="7" s="1"/>
  <c r="AO73" i="7" s="1"/>
  <c r="AO74" i="7" s="1"/>
  <c r="AO75" i="7" s="1"/>
  <c r="AO76" i="7" s="1"/>
  <c r="AO77" i="7" s="1"/>
  <c r="AO78" i="7" s="1"/>
  <c r="AO79" i="7" s="1"/>
  <c r="AN66" i="7"/>
  <c r="AZ66" i="7" s="1"/>
  <c r="AL66" i="7"/>
  <c r="AL67" i="7" s="1"/>
  <c r="AK66" i="7"/>
  <c r="AJ66" i="7"/>
  <c r="AJ67" i="7" s="1"/>
  <c r="AI66" i="7"/>
  <c r="AG66" i="7"/>
  <c r="AD66" i="7"/>
  <c r="AC66" i="7"/>
  <c r="AC67" i="7" s="1"/>
  <c r="AC68" i="7" s="1"/>
  <c r="AC69" i="7" s="1"/>
  <c r="AC70" i="7" s="1"/>
  <c r="AC71" i="7" s="1"/>
  <c r="AC72" i="7" s="1"/>
  <c r="AC73" i="7" s="1"/>
  <c r="AB66" i="7"/>
  <c r="X66" i="7"/>
  <c r="W66" i="7"/>
  <c r="W67" i="7" s="1"/>
  <c r="W68" i="7" s="1"/>
  <c r="W69" i="7" s="1"/>
  <c r="W70" i="7" s="1"/>
  <c r="W71" i="7" s="1"/>
  <c r="W72" i="7" s="1"/>
  <c r="W73" i="7" s="1"/>
  <c r="W74" i="7" s="1"/>
  <c r="W75" i="7" s="1"/>
  <c r="W76" i="7" s="1"/>
  <c r="W77" i="7" s="1"/>
  <c r="W78" i="7" s="1"/>
  <c r="W79" i="7" s="1"/>
  <c r="V66" i="7"/>
  <c r="U66" i="7"/>
  <c r="U67" i="7" s="1"/>
  <c r="U68" i="7" s="1"/>
  <c r="U69" i="7" s="1"/>
  <c r="U70" i="7" s="1"/>
  <c r="U71" i="7" s="1"/>
  <c r="U72" i="7" s="1"/>
  <c r="U73" i="7" s="1"/>
  <c r="U74" i="7" s="1"/>
  <c r="U75" i="7" s="1"/>
  <c r="U76" i="7" s="1"/>
  <c r="U77" i="7" s="1"/>
  <c r="U78" i="7" s="1"/>
  <c r="U79" i="7" s="1"/>
  <c r="T66" i="7"/>
  <c r="S66" i="7"/>
  <c r="AA66" i="7" s="1"/>
  <c r="R66" i="7"/>
  <c r="Q66" i="7"/>
  <c r="Q67" i="7" s="1"/>
  <c r="Q68" i="7" s="1"/>
  <c r="Q69" i="7" s="1"/>
  <c r="Q70" i="7" s="1"/>
  <c r="Q71" i="7" s="1"/>
  <c r="Q72" i="7" s="1"/>
  <c r="Q73" i="7" s="1"/>
  <c r="Q74" i="7" s="1"/>
  <c r="Q75" i="7" s="1"/>
  <c r="Q76" i="7" s="1"/>
  <c r="Q77" i="7" s="1"/>
  <c r="Q78" i="7" s="1"/>
  <c r="Q79" i="7" s="1"/>
  <c r="P66" i="7"/>
  <c r="O66" i="7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N66" i="7"/>
  <c r="M66" i="7"/>
  <c r="L66" i="7"/>
  <c r="K66" i="7"/>
  <c r="K67" i="7" s="1"/>
  <c r="J66" i="7"/>
  <c r="I66" i="7"/>
  <c r="I67" i="7" s="1"/>
  <c r="I68" i="7" s="1"/>
  <c r="I69" i="7" s="1"/>
  <c r="H66" i="7"/>
  <c r="G66" i="7"/>
  <c r="G67" i="7" s="1"/>
  <c r="BA65" i="7"/>
  <c r="F65" i="7" s="1"/>
  <c r="AZ65" i="7"/>
  <c r="AY65" i="7"/>
  <c r="AA65" i="7"/>
  <c r="Z65" i="7"/>
  <c r="E65" i="7" s="1"/>
  <c r="D65" i="7" s="1"/>
  <c r="C65" i="7" s="1"/>
  <c r="Y65" i="7"/>
  <c r="BB53" i="7"/>
  <c r="BB54" i="7" s="1"/>
  <c r="BB55" i="7" s="1"/>
  <c r="BB56" i="7" s="1"/>
  <c r="BB57" i="7" s="1"/>
  <c r="BB58" i="7" s="1"/>
  <c r="BB59" i="7" s="1"/>
  <c r="BB60" i="7" s="1"/>
  <c r="BB61" i="7" s="1"/>
  <c r="BB62" i="7" s="1"/>
  <c r="BB63" i="7" s="1"/>
  <c r="BB64" i="7" s="1"/>
  <c r="AX53" i="7"/>
  <c r="AX54" i="7" s="1"/>
  <c r="AX55" i="7" s="1"/>
  <c r="AX56" i="7" s="1"/>
  <c r="AX57" i="7" s="1"/>
  <c r="AX58" i="7" s="1"/>
  <c r="AX59" i="7" s="1"/>
  <c r="AX60" i="7" s="1"/>
  <c r="AX61" i="7" s="1"/>
  <c r="AX62" i="7" s="1"/>
  <c r="AX63" i="7" s="1"/>
  <c r="AX64" i="7" s="1"/>
  <c r="AT53" i="7"/>
  <c r="AT54" i="7" s="1"/>
  <c r="AT55" i="7" s="1"/>
  <c r="AT56" i="7" s="1"/>
  <c r="AT57" i="7" s="1"/>
  <c r="AT58" i="7" s="1"/>
  <c r="AT59" i="7" s="1"/>
  <c r="AT60" i="7" s="1"/>
  <c r="AT61" i="7" s="1"/>
  <c r="AT62" i="7" s="1"/>
  <c r="AT63" i="7" s="1"/>
  <c r="AT64" i="7" s="1"/>
  <c r="AP53" i="7"/>
  <c r="AP54" i="7" s="1"/>
  <c r="AP55" i="7" s="1"/>
  <c r="AK53" i="7"/>
  <c r="AK54" i="7" s="1"/>
  <c r="AK55" i="7" s="1"/>
  <c r="AK56" i="7" s="1"/>
  <c r="AK57" i="7" s="1"/>
  <c r="AK58" i="7" s="1"/>
  <c r="AK59" i="7" s="1"/>
  <c r="AK60" i="7" s="1"/>
  <c r="AK61" i="7" s="1"/>
  <c r="AK62" i="7" s="1"/>
  <c r="AK63" i="7" s="1"/>
  <c r="AK64" i="7" s="1"/>
  <c r="AD53" i="7"/>
  <c r="AD54" i="7" s="1"/>
  <c r="AD55" i="7" s="1"/>
  <c r="AD56" i="7" s="1"/>
  <c r="AD57" i="7" s="1"/>
  <c r="AD58" i="7" s="1"/>
  <c r="AD59" i="7" s="1"/>
  <c r="AD60" i="7" s="1"/>
  <c r="AD61" i="7" s="1"/>
  <c r="AD62" i="7" s="1"/>
  <c r="AD63" i="7" s="1"/>
  <c r="AD64" i="7" s="1"/>
  <c r="V53" i="7"/>
  <c r="V54" i="7" s="1"/>
  <c r="V55" i="7" s="1"/>
  <c r="V56" i="7" s="1"/>
  <c r="V57" i="7" s="1"/>
  <c r="V58" i="7" s="1"/>
  <c r="V59" i="7" s="1"/>
  <c r="V60" i="7" s="1"/>
  <c r="V61" i="7" s="1"/>
  <c r="V62" i="7" s="1"/>
  <c r="V63" i="7" s="1"/>
  <c r="V64" i="7" s="1"/>
  <c r="R53" i="7"/>
  <c r="R54" i="7" s="1"/>
  <c r="R55" i="7" s="1"/>
  <c r="R56" i="7" s="1"/>
  <c r="R57" i="7" s="1"/>
  <c r="R58" i="7" s="1"/>
  <c r="R59" i="7" s="1"/>
  <c r="R60" i="7" s="1"/>
  <c r="R61" i="7" s="1"/>
  <c r="R62" i="7" s="1"/>
  <c r="R63" i="7" s="1"/>
  <c r="R64" i="7" s="1"/>
  <c r="N53" i="7"/>
  <c r="N54" i="7" s="1"/>
  <c r="N55" i="7" s="1"/>
  <c r="N56" i="7" s="1"/>
  <c r="N57" i="7" s="1"/>
  <c r="N58" i="7" s="1"/>
  <c r="N59" i="7" s="1"/>
  <c r="N60" i="7" s="1"/>
  <c r="N61" i="7" s="1"/>
  <c r="N62" i="7" s="1"/>
  <c r="N63" i="7" s="1"/>
  <c r="N64" i="7" s="1"/>
  <c r="J53" i="7"/>
  <c r="J54" i="7" s="1"/>
  <c r="J55" i="7" s="1"/>
  <c r="J56" i="7" s="1"/>
  <c r="J57" i="7" s="1"/>
  <c r="J58" i="7" s="1"/>
  <c r="J59" i="7" s="1"/>
  <c r="J60" i="7" s="1"/>
  <c r="J61" i="7" s="1"/>
  <c r="J62" i="7" s="1"/>
  <c r="J63" i="7" s="1"/>
  <c r="J64" i="7" s="1"/>
  <c r="BC52" i="7"/>
  <c r="BC53" i="7" s="1"/>
  <c r="BC54" i="7" s="1"/>
  <c r="BC55" i="7" s="1"/>
  <c r="BC56" i="7" s="1"/>
  <c r="BC57" i="7" s="1"/>
  <c r="BC58" i="7" s="1"/>
  <c r="BC59" i="7" s="1"/>
  <c r="BC60" i="7" s="1"/>
  <c r="BC61" i="7" s="1"/>
  <c r="BC62" i="7" s="1"/>
  <c r="BC63" i="7" s="1"/>
  <c r="BC64" i="7" s="1"/>
  <c r="BA52" i="7"/>
  <c r="AW52" i="7"/>
  <c r="AW53" i="7" s="1"/>
  <c r="AW54" i="7" s="1"/>
  <c r="AW55" i="7" s="1"/>
  <c r="AW56" i="7" s="1"/>
  <c r="AW57" i="7" s="1"/>
  <c r="AW58" i="7" s="1"/>
  <c r="AW59" i="7" s="1"/>
  <c r="AW60" i="7" s="1"/>
  <c r="AW61" i="7" s="1"/>
  <c r="AW62" i="7" s="1"/>
  <c r="AW63" i="7" s="1"/>
  <c r="AW64" i="7" s="1"/>
  <c r="AU52" i="7"/>
  <c r="AU53" i="7" s="1"/>
  <c r="AU54" i="7" s="1"/>
  <c r="AU55" i="7" s="1"/>
  <c r="AU56" i="7" s="1"/>
  <c r="AU57" i="7" s="1"/>
  <c r="AU58" i="7" s="1"/>
  <c r="AU59" i="7" s="1"/>
  <c r="AU60" i="7" s="1"/>
  <c r="AU61" i="7" s="1"/>
  <c r="AU62" i="7" s="1"/>
  <c r="AU63" i="7" s="1"/>
  <c r="AU64" i="7" s="1"/>
  <c r="AS52" i="7"/>
  <c r="AS53" i="7" s="1"/>
  <c r="AS54" i="7" s="1"/>
  <c r="AS55" i="7" s="1"/>
  <c r="AQ52" i="7"/>
  <c r="AQ53" i="7" s="1"/>
  <c r="AQ54" i="7" s="1"/>
  <c r="AQ55" i="7" s="1"/>
  <c r="AQ56" i="7" s="1"/>
  <c r="AQ57" i="7" s="1"/>
  <c r="AQ58" i="7" s="1"/>
  <c r="AQ59" i="7" s="1"/>
  <c r="AQ60" i="7" s="1"/>
  <c r="AQ61" i="7" s="1"/>
  <c r="AQ62" i="7" s="1"/>
  <c r="AQ63" i="7" s="1"/>
  <c r="AQ64" i="7" s="1"/>
  <c r="AO52" i="7"/>
  <c r="AO53" i="7" s="1"/>
  <c r="AO54" i="7" s="1"/>
  <c r="AO55" i="7" s="1"/>
  <c r="AO56" i="7" s="1"/>
  <c r="AO57" i="7" s="1"/>
  <c r="AO58" i="7" s="1"/>
  <c r="AO59" i="7" s="1"/>
  <c r="AO60" i="7" s="1"/>
  <c r="AO61" i="7" s="1"/>
  <c r="AO62" i="7" s="1"/>
  <c r="AO63" i="7" s="1"/>
  <c r="AO64" i="7" s="1"/>
  <c r="AL52" i="7"/>
  <c r="AL53" i="7" s="1"/>
  <c r="AL54" i="7" s="1"/>
  <c r="AL55" i="7" s="1"/>
  <c r="AL56" i="7" s="1"/>
  <c r="AL57" i="7" s="1"/>
  <c r="AL58" i="7" s="1"/>
  <c r="AL59" i="7" s="1"/>
  <c r="AL60" i="7" s="1"/>
  <c r="AL61" i="7" s="1"/>
  <c r="AL62" i="7" s="1"/>
  <c r="AL63" i="7" s="1"/>
  <c r="AL64" i="7" s="1"/>
  <c r="AJ52" i="7"/>
  <c r="AJ53" i="7" s="1"/>
  <c r="AG52" i="7"/>
  <c r="AG53" i="7" s="1"/>
  <c r="AG54" i="7" s="1"/>
  <c r="AG55" i="7" s="1"/>
  <c r="AG56" i="7" s="1"/>
  <c r="AG57" i="7" s="1"/>
  <c r="AG58" i="7" s="1"/>
  <c r="AG59" i="7" s="1"/>
  <c r="AG60" i="7" s="1"/>
  <c r="AG61" i="7" s="1"/>
  <c r="AG62" i="7" s="1"/>
  <c r="AG63" i="7" s="1"/>
  <c r="AG64" i="7" s="1"/>
  <c r="AC52" i="7"/>
  <c r="AC53" i="7" s="1"/>
  <c r="AC54" i="7" s="1"/>
  <c r="AC55" i="7" s="1"/>
  <c r="AC56" i="7" s="1"/>
  <c r="AC57" i="7" s="1"/>
  <c r="AC58" i="7" s="1"/>
  <c r="AC59" i="7" s="1"/>
  <c r="AC60" i="7" s="1"/>
  <c r="AC61" i="7" s="1"/>
  <c r="AC62" i="7" s="1"/>
  <c r="AC63" i="7" s="1"/>
  <c r="AC64" i="7" s="1"/>
  <c r="W52" i="7"/>
  <c r="W53" i="7" s="1"/>
  <c r="W54" i="7" s="1"/>
  <c r="W55" i="7" s="1"/>
  <c r="W56" i="7" s="1"/>
  <c r="W57" i="7" s="1"/>
  <c r="W58" i="7" s="1"/>
  <c r="W59" i="7" s="1"/>
  <c r="W60" i="7" s="1"/>
  <c r="W61" i="7" s="1"/>
  <c r="W62" i="7" s="1"/>
  <c r="W63" i="7" s="1"/>
  <c r="W64" i="7" s="1"/>
  <c r="U52" i="7"/>
  <c r="U53" i="7" s="1"/>
  <c r="U54" i="7" s="1"/>
  <c r="U55" i="7" s="1"/>
  <c r="U56" i="7" s="1"/>
  <c r="U57" i="7" s="1"/>
  <c r="U58" i="7" s="1"/>
  <c r="U59" i="7" s="1"/>
  <c r="U60" i="7" s="1"/>
  <c r="U61" i="7" s="1"/>
  <c r="U62" i="7" s="1"/>
  <c r="U63" i="7" s="1"/>
  <c r="U64" i="7" s="1"/>
  <c r="S52" i="7"/>
  <c r="S53" i="7" s="1"/>
  <c r="O52" i="7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M52" i="7"/>
  <c r="I52" i="7"/>
  <c r="G52" i="7"/>
  <c r="G53" i="7" s="1"/>
  <c r="BD51" i="7"/>
  <c r="BD52" i="7" s="1"/>
  <c r="BD53" i="7" s="1"/>
  <c r="BD54" i="7" s="1"/>
  <c r="BD55" i="7" s="1"/>
  <c r="BD56" i="7" s="1"/>
  <c r="BD57" i="7" s="1"/>
  <c r="BD58" i="7" s="1"/>
  <c r="BD59" i="7" s="1"/>
  <c r="BD60" i="7" s="1"/>
  <c r="BD61" i="7" s="1"/>
  <c r="BD62" i="7" s="1"/>
  <c r="BD63" i="7" s="1"/>
  <c r="BD64" i="7" s="1"/>
  <c r="BC51" i="7"/>
  <c r="BB51" i="7"/>
  <c r="BB52" i="7" s="1"/>
  <c r="AZ51" i="7"/>
  <c r="AX51" i="7"/>
  <c r="AX52" i="7" s="1"/>
  <c r="AW51" i="7"/>
  <c r="AV51" i="7"/>
  <c r="AV52" i="7" s="1"/>
  <c r="AV53" i="7" s="1"/>
  <c r="AV54" i="7" s="1"/>
  <c r="AU51" i="7"/>
  <c r="AT51" i="7"/>
  <c r="AT52" i="7" s="1"/>
  <c r="AS51" i="7"/>
  <c r="BA51" i="7" s="1"/>
  <c r="AR51" i="7"/>
  <c r="AR52" i="7" s="1"/>
  <c r="AR53" i="7" s="1"/>
  <c r="AR54" i="7" s="1"/>
  <c r="AR55" i="7" s="1"/>
  <c r="AR56" i="7" s="1"/>
  <c r="AR57" i="7" s="1"/>
  <c r="AR58" i="7" s="1"/>
  <c r="AR59" i="7" s="1"/>
  <c r="AR60" i="7" s="1"/>
  <c r="AR61" i="7" s="1"/>
  <c r="AR62" i="7" s="1"/>
  <c r="AR63" i="7" s="1"/>
  <c r="AR64" i="7" s="1"/>
  <c r="AQ51" i="7"/>
  <c r="AP51" i="7"/>
  <c r="AP52" i="7" s="1"/>
  <c r="AO51" i="7"/>
  <c r="AN51" i="7"/>
  <c r="AN52" i="7" s="1"/>
  <c r="AN53" i="7" s="1"/>
  <c r="AN54" i="7" s="1"/>
  <c r="AN55" i="7" s="1"/>
  <c r="AN56" i="7" s="1"/>
  <c r="AN57" i="7" s="1"/>
  <c r="AN58" i="7" s="1"/>
  <c r="AN59" i="7" s="1"/>
  <c r="AN60" i="7" s="1"/>
  <c r="AN61" i="7" s="1"/>
  <c r="AN62" i="7" s="1"/>
  <c r="AN63" i="7" s="1"/>
  <c r="AN64" i="7" s="1"/>
  <c r="AL51" i="7"/>
  <c r="AK51" i="7"/>
  <c r="AK52" i="7" s="1"/>
  <c r="AJ51" i="7"/>
  <c r="AY51" i="7" s="1"/>
  <c r="F51" i="7" s="1"/>
  <c r="AI51" i="7"/>
  <c r="AI52" i="7" s="1"/>
  <c r="AI53" i="7" s="1"/>
  <c r="AI54" i="7" s="1"/>
  <c r="AI55" i="7" s="1"/>
  <c r="AI56" i="7" s="1"/>
  <c r="AI57" i="7" s="1"/>
  <c r="AI58" i="7" s="1"/>
  <c r="AI59" i="7" s="1"/>
  <c r="AI60" i="7" s="1"/>
  <c r="AI61" i="7" s="1"/>
  <c r="AI62" i="7" s="1"/>
  <c r="AI63" i="7" s="1"/>
  <c r="AI64" i="7" s="1"/>
  <c r="AG51" i="7"/>
  <c r="AD51" i="7"/>
  <c r="AD52" i="7" s="1"/>
  <c r="AC51" i="7"/>
  <c r="AB51" i="7"/>
  <c r="AB52" i="7" s="1"/>
  <c r="AB53" i="7" s="1"/>
  <c r="AB54" i="7" s="1"/>
  <c r="AB55" i="7" s="1"/>
  <c r="AB56" i="7" s="1"/>
  <c r="AB57" i="7" s="1"/>
  <c r="AB58" i="7" s="1"/>
  <c r="AB59" i="7" s="1"/>
  <c r="AB60" i="7" s="1"/>
  <c r="AB61" i="7" s="1"/>
  <c r="AB62" i="7" s="1"/>
  <c r="AB63" i="7" s="1"/>
  <c r="AB64" i="7" s="1"/>
  <c r="Z51" i="7"/>
  <c r="X51" i="7"/>
  <c r="X52" i="7" s="1"/>
  <c r="X53" i="7" s="1"/>
  <c r="X54" i="7" s="1"/>
  <c r="X55" i="7" s="1"/>
  <c r="X56" i="7" s="1"/>
  <c r="X57" i="7" s="1"/>
  <c r="X58" i="7" s="1"/>
  <c r="X59" i="7" s="1"/>
  <c r="X60" i="7" s="1"/>
  <c r="X61" i="7" s="1"/>
  <c r="X62" i="7" s="1"/>
  <c r="X63" i="7" s="1"/>
  <c r="X64" i="7" s="1"/>
  <c r="W51" i="7"/>
  <c r="V51" i="7"/>
  <c r="V52" i="7" s="1"/>
  <c r="U51" i="7"/>
  <c r="T51" i="7"/>
  <c r="T52" i="7" s="1"/>
  <c r="T53" i="7" s="1"/>
  <c r="T54" i="7" s="1"/>
  <c r="T55" i="7" s="1"/>
  <c r="T56" i="7" s="1"/>
  <c r="T57" i="7" s="1"/>
  <c r="T58" i="7" s="1"/>
  <c r="T59" i="7" s="1"/>
  <c r="T60" i="7" s="1"/>
  <c r="T61" i="7" s="1"/>
  <c r="T62" i="7" s="1"/>
  <c r="T63" i="7" s="1"/>
  <c r="T64" i="7" s="1"/>
  <c r="S51" i="7"/>
  <c r="AA51" i="7" s="1"/>
  <c r="R51" i="7"/>
  <c r="R52" i="7" s="1"/>
  <c r="P51" i="7"/>
  <c r="P52" i="7" s="1"/>
  <c r="P53" i="7" s="1"/>
  <c r="O51" i="7"/>
  <c r="N51" i="7"/>
  <c r="N52" i="7" s="1"/>
  <c r="M51" i="7"/>
  <c r="L51" i="7"/>
  <c r="L52" i="7" s="1"/>
  <c r="L53" i="7" s="1"/>
  <c r="L54" i="7" s="1"/>
  <c r="L55" i="7" s="1"/>
  <c r="L56" i="7" s="1"/>
  <c r="L57" i="7" s="1"/>
  <c r="L58" i="7" s="1"/>
  <c r="L59" i="7" s="1"/>
  <c r="L60" i="7" s="1"/>
  <c r="L61" i="7" s="1"/>
  <c r="L62" i="7" s="1"/>
  <c r="L63" i="7" s="1"/>
  <c r="L64" i="7" s="1"/>
  <c r="J51" i="7"/>
  <c r="J52" i="7" s="1"/>
  <c r="I51" i="7"/>
  <c r="H51" i="7"/>
  <c r="H52" i="7" s="1"/>
  <c r="H53" i="7" s="1"/>
  <c r="H54" i="7" s="1"/>
  <c r="H55" i="7" s="1"/>
  <c r="H56" i="7" s="1"/>
  <c r="H57" i="7" s="1"/>
  <c r="H58" i="7" s="1"/>
  <c r="H59" i="7" s="1"/>
  <c r="H60" i="7" s="1"/>
  <c r="H61" i="7" s="1"/>
  <c r="H62" i="7" s="1"/>
  <c r="H63" i="7" s="1"/>
  <c r="H64" i="7" s="1"/>
  <c r="G51" i="7"/>
  <c r="Y51" i="7" s="1"/>
  <c r="BA50" i="7"/>
  <c r="AZ50" i="7"/>
  <c r="F50" i="7" s="1"/>
  <c r="AY50" i="7"/>
  <c r="AA50" i="7"/>
  <c r="Z50" i="7"/>
  <c r="Y50" i="7"/>
  <c r="E50" i="7"/>
  <c r="D50" i="7" s="1"/>
  <c r="C50" i="7" s="1"/>
  <c r="S27" i="8"/>
  <c r="T27" i="8" s="1"/>
  <c r="Q31" i="2" s="1"/>
  <c r="S182" i="8"/>
  <c r="AR41" i="7"/>
  <c r="AR42" i="7" s="1"/>
  <c r="AR43" i="7" s="1"/>
  <c r="AR44" i="7" s="1"/>
  <c r="AR45" i="7" s="1"/>
  <c r="AR46" i="7" s="1"/>
  <c r="AR47" i="7" s="1"/>
  <c r="AR48" i="7" s="1"/>
  <c r="AR49" i="7" s="1"/>
  <c r="AG40" i="7"/>
  <c r="AG41" i="7" s="1"/>
  <c r="AG42" i="7" s="1"/>
  <c r="AG43" i="7" s="1"/>
  <c r="AG44" i="7" s="1"/>
  <c r="AG45" i="7" s="1"/>
  <c r="AG46" i="7" s="1"/>
  <c r="AG47" i="7" s="1"/>
  <c r="AG48" i="7" s="1"/>
  <c r="AG49" i="7" s="1"/>
  <c r="AP39" i="7"/>
  <c r="V39" i="7"/>
  <c r="V40" i="7" s="1"/>
  <c r="V41" i="7" s="1"/>
  <c r="V42" i="7" s="1"/>
  <c r="V43" i="7" s="1"/>
  <c r="V44" i="7" s="1"/>
  <c r="V45" i="7" s="1"/>
  <c r="V46" i="7" s="1"/>
  <c r="V47" i="7" s="1"/>
  <c r="V48" i="7" s="1"/>
  <c r="V49" i="7" s="1"/>
  <c r="I38" i="7"/>
  <c r="I39" i="7" s="1"/>
  <c r="I40" i="7" s="1"/>
  <c r="I41" i="7" s="1"/>
  <c r="I42" i="7" s="1"/>
  <c r="I43" i="7" s="1"/>
  <c r="I44" i="7" s="1"/>
  <c r="I45" i="7" s="1"/>
  <c r="I46" i="7" s="1"/>
  <c r="I47" i="7" s="1"/>
  <c r="I48" i="7" s="1"/>
  <c r="I49" i="7" s="1"/>
  <c r="BD37" i="7"/>
  <c r="BD38" i="7" s="1"/>
  <c r="BD39" i="7" s="1"/>
  <c r="BD40" i="7" s="1"/>
  <c r="BD41" i="7" s="1"/>
  <c r="BD42" i="7" s="1"/>
  <c r="BD43" i="7" s="1"/>
  <c r="BD44" i="7" s="1"/>
  <c r="BD45" i="7" s="1"/>
  <c r="BD46" i="7" s="1"/>
  <c r="BD47" i="7" s="1"/>
  <c r="BD48" i="7" s="1"/>
  <c r="BD49" i="7" s="1"/>
  <c r="BB37" i="7"/>
  <c r="BB38" i="7" s="1"/>
  <c r="BB39" i="7" s="1"/>
  <c r="BB40" i="7" s="1"/>
  <c r="BB41" i="7" s="1"/>
  <c r="BB42" i="7" s="1"/>
  <c r="BB43" i="7" s="1"/>
  <c r="BB44" i="7" s="1"/>
  <c r="BB45" i="7" s="1"/>
  <c r="BB46" i="7" s="1"/>
  <c r="BB47" i="7" s="1"/>
  <c r="BB48" i="7" s="1"/>
  <c r="BB49" i="7" s="1"/>
  <c r="AX37" i="7"/>
  <c r="AX38" i="7" s="1"/>
  <c r="AX39" i="7" s="1"/>
  <c r="AX40" i="7" s="1"/>
  <c r="AX41" i="7" s="1"/>
  <c r="AX42" i="7" s="1"/>
  <c r="AX43" i="7" s="1"/>
  <c r="AX44" i="7" s="1"/>
  <c r="AX45" i="7" s="1"/>
  <c r="AX46" i="7" s="1"/>
  <c r="AX47" i="7" s="1"/>
  <c r="AX48" i="7" s="1"/>
  <c r="AX49" i="7" s="1"/>
  <c r="AV37" i="7"/>
  <c r="AV38" i="7" s="1"/>
  <c r="AV39" i="7" s="1"/>
  <c r="AV40" i="7" s="1"/>
  <c r="AV41" i="7" s="1"/>
  <c r="AV42" i="7" s="1"/>
  <c r="AV43" i="7" s="1"/>
  <c r="AV44" i="7" s="1"/>
  <c r="AV45" i="7" s="1"/>
  <c r="AV46" i="7" s="1"/>
  <c r="AV47" i="7" s="1"/>
  <c r="AV48" i="7" s="1"/>
  <c r="AV49" i="7" s="1"/>
  <c r="AT37" i="7"/>
  <c r="AT38" i="7" s="1"/>
  <c r="AT39" i="7" s="1"/>
  <c r="AT40" i="7" s="1"/>
  <c r="AT41" i="7" s="1"/>
  <c r="AT42" i="7" s="1"/>
  <c r="AT43" i="7" s="1"/>
  <c r="AT44" i="7" s="1"/>
  <c r="AT45" i="7" s="1"/>
  <c r="AT46" i="7" s="1"/>
  <c r="AT47" i="7" s="1"/>
  <c r="AT48" i="7" s="1"/>
  <c r="AT49" i="7" s="1"/>
  <c r="AR37" i="7"/>
  <c r="AR38" i="7" s="1"/>
  <c r="AR39" i="7" s="1"/>
  <c r="AR40" i="7" s="1"/>
  <c r="AP37" i="7"/>
  <c r="AP38" i="7" s="1"/>
  <c r="AN37" i="7"/>
  <c r="AN38" i="7" s="1"/>
  <c r="AN39" i="7" s="1"/>
  <c r="AN40" i="7" s="1"/>
  <c r="AN41" i="7" s="1"/>
  <c r="AN42" i="7" s="1"/>
  <c r="AN43" i="7" s="1"/>
  <c r="AN44" i="7" s="1"/>
  <c r="AN45" i="7" s="1"/>
  <c r="AN46" i="7" s="1"/>
  <c r="AN47" i="7" s="1"/>
  <c r="AN48" i="7" s="1"/>
  <c r="AN49" i="7" s="1"/>
  <c r="AK37" i="7"/>
  <c r="AK38" i="7" s="1"/>
  <c r="AK39" i="7" s="1"/>
  <c r="AK40" i="7" s="1"/>
  <c r="AK41" i="7" s="1"/>
  <c r="AK42" i="7" s="1"/>
  <c r="AK43" i="7" s="1"/>
  <c r="AK44" i="7" s="1"/>
  <c r="AK45" i="7" s="1"/>
  <c r="AK46" i="7" s="1"/>
  <c r="AK47" i="7" s="1"/>
  <c r="AK48" i="7" s="1"/>
  <c r="AK49" i="7" s="1"/>
  <c r="AI37" i="7"/>
  <c r="AI38" i="7" s="1"/>
  <c r="AI39" i="7" s="1"/>
  <c r="AI40" i="7" s="1"/>
  <c r="AI41" i="7" s="1"/>
  <c r="AI42" i="7" s="1"/>
  <c r="AI43" i="7" s="1"/>
  <c r="AI44" i="7" s="1"/>
  <c r="AI45" i="7" s="1"/>
  <c r="AI46" i="7" s="1"/>
  <c r="AI47" i="7" s="1"/>
  <c r="AI48" i="7" s="1"/>
  <c r="AI49" i="7" s="1"/>
  <c r="AD37" i="7"/>
  <c r="AD38" i="7" s="1"/>
  <c r="AD39" i="7" s="1"/>
  <c r="AD40" i="7" s="1"/>
  <c r="AD41" i="7" s="1"/>
  <c r="AD42" i="7" s="1"/>
  <c r="AD43" i="7" s="1"/>
  <c r="AD44" i="7" s="1"/>
  <c r="AD45" i="7" s="1"/>
  <c r="AD46" i="7" s="1"/>
  <c r="AD47" i="7" s="1"/>
  <c r="AD48" i="7" s="1"/>
  <c r="AD49" i="7" s="1"/>
  <c r="AB37" i="7"/>
  <c r="AB38" i="7" s="1"/>
  <c r="AB39" i="7" s="1"/>
  <c r="AB40" i="7" s="1"/>
  <c r="AB41" i="7" s="1"/>
  <c r="AB42" i="7" s="1"/>
  <c r="AB43" i="7" s="1"/>
  <c r="AB44" i="7" s="1"/>
  <c r="AB45" i="7" s="1"/>
  <c r="AB46" i="7" s="1"/>
  <c r="AB47" i="7" s="1"/>
  <c r="AB48" i="7" s="1"/>
  <c r="AB49" i="7" s="1"/>
  <c r="X37" i="7"/>
  <c r="X38" i="7" s="1"/>
  <c r="X39" i="7" s="1"/>
  <c r="X40" i="7" s="1"/>
  <c r="X41" i="7" s="1"/>
  <c r="X42" i="7" s="1"/>
  <c r="X43" i="7" s="1"/>
  <c r="X44" i="7" s="1"/>
  <c r="X45" i="7" s="1"/>
  <c r="X46" i="7" s="1"/>
  <c r="X47" i="7" s="1"/>
  <c r="X48" i="7" s="1"/>
  <c r="X49" i="7" s="1"/>
  <c r="V37" i="7"/>
  <c r="V38" i="7" s="1"/>
  <c r="T37" i="7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R37" i="7"/>
  <c r="R38" i="7" s="1"/>
  <c r="R39" i="7" s="1"/>
  <c r="R40" i="7" s="1"/>
  <c r="R41" i="7" s="1"/>
  <c r="R42" i="7" s="1"/>
  <c r="R43" i="7" s="1"/>
  <c r="R44" i="7" s="1"/>
  <c r="R45" i="7" s="1"/>
  <c r="R46" i="7" s="1"/>
  <c r="R47" i="7" s="1"/>
  <c r="R48" i="7" s="1"/>
  <c r="R49" i="7" s="1"/>
  <c r="P37" i="7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N37" i="7"/>
  <c r="N38" i="7" s="1"/>
  <c r="N39" i="7" s="1"/>
  <c r="N40" i="7" s="1"/>
  <c r="N41" i="7" s="1"/>
  <c r="N42" i="7" s="1"/>
  <c r="N43" i="7" s="1"/>
  <c r="N44" i="7" s="1"/>
  <c r="N45" i="7" s="1"/>
  <c r="N46" i="7" s="1"/>
  <c r="N47" i="7" s="1"/>
  <c r="N48" i="7" s="1"/>
  <c r="N49" i="7" s="1"/>
  <c r="L37" i="7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J37" i="7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H37" i="7"/>
  <c r="H38" i="7" s="1"/>
  <c r="H39" i="7" s="1"/>
  <c r="H40" i="7" s="1"/>
  <c r="H41" i="7" s="1"/>
  <c r="H42" i="7" s="1"/>
  <c r="H43" i="7" s="1"/>
  <c r="H44" i="7" s="1"/>
  <c r="H45" i="7" s="1"/>
  <c r="H46" i="7" s="1"/>
  <c r="H47" i="7" s="1"/>
  <c r="H48" i="7" s="1"/>
  <c r="H49" i="7" s="1"/>
  <c r="BD36" i="7"/>
  <c r="BC36" i="7"/>
  <c r="BC37" i="7" s="1"/>
  <c r="BC38" i="7" s="1"/>
  <c r="BC39" i="7" s="1"/>
  <c r="BC40" i="7" s="1"/>
  <c r="BC41" i="7" s="1"/>
  <c r="BC42" i="7" s="1"/>
  <c r="BC43" i="7" s="1"/>
  <c r="BC44" i="7" s="1"/>
  <c r="BC45" i="7" s="1"/>
  <c r="BC46" i="7" s="1"/>
  <c r="BC47" i="7" s="1"/>
  <c r="BC48" i="7" s="1"/>
  <c r="BC49" i="7" s="1"/>
  <c r="BB36" i="7"/>
  <c r="AX36" i="7"/>
  <c r="AW36" i="7"/>
  <c r="AW37" i="7" s="1"/>
  <c r="AW38" i="7" s="1"/>
  <c r="AW39" i="7" s="1"/>
  <c r="AW40" i="7" s="1"/>
  <c r="AW41" i="7" s="1"/>
  <c r="AW42" i="7" s="1"/>
  <c r="AW43" i="7" s="1"/>
  <c r="AW44" i="7" s="1"/>
  <c r="AW45" i="7" s="1"/>
  <c r="AW46" i="7" s="1"/>
  <c r="AW47" i="7" s="1"/>
  <c r="AW48" i="7" s="1"/>
  <c r="AW49" i="7" s="1"/>
  <c r="AV36" i="7"/>
  <c r="AU36" i="7"/>
  <c r="AU37" i="7" s="1"/>
  <c r="AU38" i="7" s="1"/>
  <c r="AU39" i="7" s="1"/>
  <c r="AU40" i="7" s="1"/>
  <c r="AU41" i="7" s="1"/>
  <c r="AU42" i="7" s="1"/>
  <c r="AU43" i="7" s="1"/>
  <c r="AU44" i="7" s="1"/>
  <c r="AU45" i="7" s="1"/>
  <c r="AU46" i="7" s="1"/>
  <c r="AU47" i="7" s="1"/>
  <c r="AU48" i="7" s="1"/>
  <c r="AU49" i="7" s="1"/>
  <c r="AT36" i="7"/>
  <c r="AS36" i="7"/>
  <c r="BA36" i="7" s="1"/>
  <c r="AR36" i="7"/>
  <c r="AQ36" i="7"/>
  <c r="AQ37" i="7" s="1"/>
  <c r="AQ38" i="7" s="1"/>
  <c r="AQ39" i="7" s="1"/>
  <c r="AQ40" i="7" s="1"/>
  <c r="AQ41" i="7" s="1"/>
  <c r="AQ42" i="7" s="1"/>
  <c r="AQ43" i="7" s="1"/>
  <c r="AQ44" i="7" s="1"/>
  <c r="AQ45" i="7" s="1"/>
  <c r="AQ46" i="7" s="1"/>
  <c r="AQ47" i="7" s="1"/>
  <c r="AQ48" i="7" s="1"/>
  <c r="AQ49" i="7" s="1"/>
  <c r="AP36" i="7"/>
  <c r="AO36" i="7"/>
  <c r="AO37" i="7" s="1"/>
  <c r="AO38" i="7" s="1"/>
  <c r="AO39" i="7" s="1"/>
  <c r="AO40" i="7" s="1"/>
  <c r="AO41" i="7" s="1"/>
  <c r="AO42" i="7" s="1"/>
  <c r="AO43" i="7" s="1"/>
  <c r="AO44" i="7" s="1"/>
  <c r="AO45" i="7" s="1"/>
  <c r="AO46" i="7" s="1"/>
  <c r="AO47" i="7" s="1"/>
  <c r="AO48" i="7" s="1"/>
  <c r="AO49" i="7" s="1"/>
  <c r="AN36" i="7"/>
  <c r="AL36" i="7"/>
  <c r="AL37" i="7" s="1"/>
  <c r="AL38" i="7" s="1"/>
  <c r="AL39" i="7" s="1"/>
  <c r="AL40" i="7" s="1"/>
  <c r="AL41" i="7" s="1"/>
  <c r="AL42" i="7" s="1"/>
  <c r="AL43" i="7" s="1"/>
  <c r="AL44" i="7" s="1"/>
  <c r="AL45" i="7" s="1"/>
  <c r="AL46" i="7" s="1"/>
  <c r="AL47" i="7" s="1"/>
  <c r="AL48" i="7" s="1"/>
  <c r="AL49" i="7" s="1"/>
  <c r="AK36" i="7"/>
  <c r="AJ36" i="7"/>
  <c r="AJ37" i="7" s="1"/>
  <c r="AY37" i="7" s="1"/>
  <c r="AI36" i="7"/>
  <c r="AG36" i="7"/>
  <c r="AG37" i="7" s="1"/>
  <c r="AG38" i="7" s="1"/>
  <c r="AG39" i="7" s="1"/>
  <c r="AD36" i="7"/>
  <c r="AC36" i="7"/>
  <c r="AC37" i="7" s="1"/>
  <c r="AC38" i="7" s="1"/>
  <c r="AC39" i="7" s="1"/>
  <c r="AC40" i="7" s="1"/>
  <c r="AC41" i="7" s="1"/>
  <c r="AC42" i="7" s="1"/>
  <c r="AC43" i="7" s="1"/>
  <c r="AC44" i="7" s="1"/>
  <c r="AC45" i="7" s="1"/>
  <c r="AC46" i="7" s="1"/>
  <c r="AC47" i="7" s="1"/>
  <c r="AC48" i="7" s="1"/>
  <c r="AC49" i="7" s="1"/>
  <c r="AB36" i="7"/>
  <c r="X36" i="7"/>
  <c r="W36" i="7"/>
  <c r="W37" i="7" s="1"/>
  <c r="W38" i="7" s="1"/>
  <c r="W39" i="7" s="1"/>
  <c r="W40" i="7" s="1"/>
  <c r="W41" i="7" s="1"/>
  <c r="W42" i="7" s="1"/>
  <c r="W43" i="7" s="1"/>
  <c r="W44" i="7" s="1"/>
  <c r="W45" i="7" s="1"/>
  <c r="W46" i="7" s="1"/>
  <c r="W47" i="7" s="1"/>
  <c r="W48" i="7" s="1"/>
  <c r="W49" i="7" s="1"/>
  <c r="V36" i="7"/>
  <c r="U36" i="7"/>
  <c r="U37" i="7" s="1"/>
  <c r="U38" i="7" s="1"/>
  <c r="U39" i="7" s="1"/>
  <c r="U40" i="7" s="1"/>
  <c r="U41" i="7" s="1"/>
  <c r="U42" i="7" s="1"/>
  <c r="U43" i="7" s="1"/>
  <c r="U44" i="7" s="1"/>
  <c r="U45" i="7" s="1"/>
  <c r="U46" i="7" s="1"/>
  <c r="U47" i="7" s="1"/>
  <c r="U48" i="7" s="1"/>
  <c r="U49" i="7" s="1"/>
  <c r="T36" i="7"/>
  <c r="S36" i="7"/>
  <c r="S37" i="7" s="1"/>
  <c r="R36" i="7"/>
  <c r="P36" i="7"/>
  <c r="O36" i="7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N36" i="7"/>
  <c r="M36" i="7"/>
  <c r="L36" i="7"/>
  <c r="J36" i="7"/>
  <c r="I36" i="7"/>
  <c r="I37" i="7" s="1"/>
  <c r="H36" i="7"/>
  <c r="G36" i="7"/>
  <c r="BA35" i="7"/>
  <c r="AZ35" i="7"/>
  <c r="AY35" i="7"/>
  <c r="AA35" i="7"/>
  <c r="Z35" i="7"/>
  <c r="Y35" i="7"/>
  <c r="F35" i="7"/>
  <c r="AO24" i="7"/>
  <c r="AO25" i="7" s="1"/>
  <c r="AO26" i="7" s="1"/>
  <c r="AO27" i="7" s="1"/>
  <c r="AO28" i="7" s="1"/>
  <c r="AO29" i="7" s="1"/>
  <c r="AO30" i="7" s="1"/>
  <c r="AO31" i="7" s="1"/>
  <c r="AO32" i="7" s="1"/>
  <c r="AO33" i="7" s="1"/>
  <c r="AO34" i="7" s="1"/>
  <c r="T24" i="7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AU23" i="7"/>
  <c r="AU24" i="7" s="1"/>
  <c r="AU25" i="7" s="1"/>
  <c r="AU26" i="7" s="1"/>
  <c r="AU27" i="7" s="1"/>
  <c r="AU28" i="7" s="1"/>
  <c r="AU29" i="7" s="1"/>
  <c r="AU30" i="7" s="1"/>
  <c r="AU31" i="7" s="1"/>
  <c r="AU32" i="7" s="1"/>
  <c r="AU33" i="7" s="1"/>
  <c r="AU34" i="7" s="1"/>
  <c r="AD23" i="7"/>
  <c r="AD24" i="7" s="1"/>
  <c r="AD25" i="7" s="1"/>
  <c r="AD26" i="7" s="1"/>
  <c r="AD27" i="7" s="1"/>
  <c r="AD28" i="7" s="1"/>
  <c r="AD29" i="7" s="1"/>
  <c r="AD30" i="7" s="1"/>
  <c r="AD31" i="7" s="1"/>
  <c r="AD32" i="7" s="1"/>
  <c r="AD33" i="7" s="1"/>
  <c r="AD34" i="7" s="1"/>
  <c r="J23" i="7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BB22" i="7"/>
  <c r="BB23" i="7" s="1"/>
  <c r="BB24" i="7" s="1"/>
  <c r="BB25" i="7" s="1"/>
  <c r="BB26" i="7" s="1"/>
  <c r="BB27" i="7" s="1"/>
  <c r="BB28" i="7" s="1"/>
  <c r="BB29" i="7" s="1"/>
  <c r="BB30" i="7" s="1"/>
  <c r="BB31" i="7" s="1"/>
  <c r="BB32" i="7" s="1"/>
  <c r="BB33" i="7" s="1"/>
  <c r="BB34" i="7" s="1"/>
  <c r="AX22" i="7"/>
  <c r="AX23" i="7" s="1"/>
  <c r="AX24" i="7" s="1"/>
  <c r="AX25" i="7" s="1"/>
  <c r="AX26" i="7" s="1"/>
  <c r="AX27" i="7" s="1"/>
  <c r="AX28" i="7" s="1"/>
  <c r="AX29" i="7" s="1"/>
  <c r="AX30" i="7" s="1"/>
  <c r="AX31" i="7" s="1"/>
  <c r="AX32" i="7" s="1"/>
  <c r="AX33" i="7" s="1"/>
  <c r="AX34" i="7" s="1"/>
  <c r="AW22" i="7"/>
  <c r="AW23" i="7" s="1"/>
  <c r="AW24" i="7" s="1"/>
  <c r="AW25" i="7" s="1"/>
  <c r="AW26" i="7" s="1"/>
  <c r="AW27" i="7" s="1"/>
  <c r="AW28" i="7" s="1"/>
  <c r="AW29" i="7" s="1"/>
  <c r="AW30" i="7" s="1"/>
  <c r="AW31" i="7" s="1"/>
  <c r="AW32" i="7" s="1"/>
  <c r="AW33" i="7" s="1"/>
  <c r="AW34" i="7" s="1"/>
  <c r="AT22" i="7"/>
  <c r="AT23" i="7" s="1"/>
  <c r="AT24" i="7" s="1"/>
  <c r="AT25" i="7" s="1"/>
  <c r="AT26" i="7" s="1"/>
  <c r="AT27" i="7" s="1"/>
  <c r="AT28" i="7" s="1"/>
  <c r="AT29" i="7" s="1"/>
  <c r="AT30" i="7" s="1"/>
  <c r="AT31" i="7" s="1"/>
  <c r="AT32" i="7" s="1"/>
  <c r="AT33" i="7" s="1"/>
  <c r="AT34" i="7" s="1"/>
  <c r="AS22" i="7"/>
  <c r="AS23" i="7" s="1"/>
  <c r="AS24" i="7" s="1"/>
  <c r="AP22" i="7"/>
  <c r="AP23" i="7" s="1"/>
  <c r="AO22" i="7"/>
  <c r="AO23" i="7" s="1"/>
  <c r="AK22" i="7"/>
  <c r="AK23" i="7" s="1"/>
  <c r="AK24" i="7" s="1"/>
  <c r="AK25" i="7" s="1"/>
  <c r="AK26" i="7" s="1"/>
  <c r="AK27" i="7" s="1"/>
  <c r="AK28" i="7" s="1"/>
  <c r="AK29" i="7" s="1"/>
  <c r="AK30" i="7" s="1"/>
  <c r="AK31" i="7" s="1"/>
  <c r="AK32" i="7" s="1"/>
  <c r="AK33" i="7" s="1"/>
  <c r="AK34" i="7" s="1"/>
  <c r="AJ22" i="7"/>
  <c r="AC22" i="7"/>
  <c r="AC23" i="7" s="1"/>
  <c r="AC24" i="7" s="1"/>
  <c r="AC25" i="7" s="1"/>
  <c r="AC26" i="7" s="1"/>
  <c r="AC27" i="7" s="1"/>
  <c r="AC28" i="7" s="1"/>
  <c r="AC29" i="7" s="1"/>
  <c r="AC30" i="7" s="1"/>
  <c r="AC31" i="7" s="1"/>
  <c r="AC32" i="7" s="1"/>
  <c r="AC33" i="7" s="1"/>
  <c r="AC34" i="7" s="1"/>
  <c r="AB22" i="7"/>
  <c r="AB23" i="7" s="1"/>
  <c r="AB24" i="7" s="1"/>
  <c r="AB25" i="7" s="1"/>
  <c r="AB26" i="7" s="1"/>
  <c r="AB27" i="7" s="1"/>
  <c r="AB28" i="7" s="1"/>
  <c r="AB29" i="7" s="1"/>
  <c r="AB30" i="7" s="1"/>
  <c r="AB31" i="7" s="1"/>
  <c r="AB32" i="7" s="1"/>
  <c r="AB33" i="7" s="1"/>
  <c r="AB34" i="7" s="1"/>
  <c r="X22" i="7"/>
  <c r="X23" i="7" s="1"/>
  <c r="X24" i="7" s="1"/>
  <c r="X25" i="7" s="1"/>
  <c r="X26" i="7" s="1"/>
  <c r="X27" i="7" s="1"/>
  <c r="X28" i="7" s="1"/>
  <c r="X29" i="7" s="1"/>
  <c r="X30" i="7" s="1"/>
  <c r="X31" i="7" s="1"/>
  <c r="X32" i="7" s="1"/>
  <c r="X33" i="7" s="1"/>
  <c r="X34" i="7" s="1"/>
  <c r="U22" i="7"/>
  <c r="U23" i="7" s="1"/>
  <c r="U24" i="7" s="1"/>
  <c r="U25" i="7" s="1"/>
  <c r="U26" i="7" s="1"/>
  <c r="U27" i="7" s="1"/>
  <c r="U28" i="7" s="1"/>
  <c r="U29" i="7" s="1"/>
  <c r="U30" i="7" s="1"/>
  <c r="U31" i="7" s="1"/>
  <c r="U32" i="7" s="1"/>
  <c r="U33" i="7" s="1"/>
  <c r="U34" i="7" s="1"/>
  <c r="T22" i="7"/>
  <c r="T23" i="7" s="1"/>
  <c r="P22" i="7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M22" i="7"/>
  <c r="M23" i="7" s="1"/>
  <c r="M24" i="7" s="1"/>
  <c r="L22" i="7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I22" i="7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H22" i="7"/>
  <c r="H23" i="7" s="1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BD21" i="7"/>
  <c r="BD22" i="7" s="1"/>
  <c r="BD23" i="7" s="1"/>
  <c r="BD24" i="7" s="1"/>
  <c r="BD25" i="7" s="1"/>
  <c r="BD26" i="7" s="1"/>
  <c r="BD27" i="7" s="1"/>
  <c r="BD28" i="7" s="1"/>
  <c r="BD29" i="7" s="1"/>
  <c r="BD30" i="7" s="1"/>
  <c r="BD31" i="7" s="1"/>
  <c r="BD32" i="7" s="1"/>
  <c r="BD33" i="7" s="1"/>
  <c r="BD34" i="7" s="1"/>
  <c r="BC21" i="7"/>
  <c r="BC22" i="7" s="1"/>
  <c r="BC23" i="7" s="1"/>
  <c r="BC24" i="7" s="1"/>
  <c r="BC25" i="7" s="1"/>
  <c r="BC26" i="7" s="1"/>
  <c r="BC27" i="7" s="1"/>
  <c r="BC28" i="7" s="1"/>
  <c r="BC29" i="7" s="1"/>
  <c r="BC30" i="7" s="1"/>
  <c r="BC31" i="7" s="1"/>
  <c r="BC32" i="7" s="1"/>
  <c r="BC33" i="7" s="1"/>
  <c r="BC34" i="7" s="1"/>
  <c r="BB21" i="7"/>
  <c r="AX21" i="7"/>
  <c r="AW21" i="7"/>
  <c r="AV21" i="7"/>
  <c r="AV22" i="7" s="1"/>
  <c r="AV23" i="7" s="1"/>
  <c r="AV24" i="7" s="1"/>
  <c r="AV25" i="7" s="1"/>
  <c r="AV26" i="7" s="1"/>
  <c r="AV27" i="7" s="1"/>
  <c r="AV28" i="7" s="1"/>
  <c r="AV29" i="7" s="1"/>
  <c r="AV30" i="7" s="1"/>
  <c r="AV31" i="7" s="1"/>
  <c r="AV32" i="7" s="1"/>
  <c r="AV33" i="7" s="1"/>
  <c r="AV34" i="7" s="1"/>
  <c r="AU21" i="7"/>
  <c r="AU22" i="7" s="1"/>
  <c r="AT21" i="7"/>
  <c r="AS21" i="7"/>
  <c r="BA21" i="7" s="1"/>
  <c r="AR21" i="7"/>
  <c r="AR22" i="7" s="1"/>
  <c r="AR23" i="7" s="1"/>
  <c r="AR24" i="7" s="1"/>
  <c r="AR25" i="7" s="1"/>
  <c r="AR26" i="7" s="1"/>
  <c r="AR27" i="7" s="1"/>
  <c r="AR28" i="7" s="1"/>
  <c r="AR29" i="7" s="1"/>
  <c r="AR30" i="7" s="1"/>
  <c r="AR31" i="7" s="1"/>
  <c r="AR32" i="7" s="1"/>
  <c r="AR33" i="7" s="1"/>
  <c r="AR34" i="7" s="1"/>
  <c r="AQ21" i="7"/>
  <c r="AQ22" i="7" s="1"/>
  <c r="AQ23" i="7" s="1"/>
  <c r="AQ24" i="7" s="1"/>
  <c r="AQ25" i="7" s="1"/>
  <c r="AQ26" i="7" s="1"/>
  <c r="AQ27" i="7" s="1"/>
  <c r="AQ28" i="7" s="1"/>
  <c r="AQ29" i="7" s="1"/>
  <c r="AQ30" i="7" s="1"/>
  <c r="AQ31" i="7" s="1"/>
  <c r="AQ32" i="7" s="1"/>
  <c r="AQ33" i="7" s="1"/>
  <c r="AQ34" i="7" s="1"/>
  <c r="AP21" i="7"/>
  <c r="AO21" i="7"/>
  <c r="AN21" i="7"/>
  <c r="AN22" i="7" s="1"/>
  <c r="AN23" i="7" s="1"/>
  <c r="AN24" i="7" s="1"/>
  <c r="AN25" i="7" s="1"/>
  <c r="AN26" i="7" s="1"/>
  <c r="AN27" i="7" s="1"/>
  <c r="AN28" i="7" s="1"/>
  <c r="AN29" i="7" s="1"/>
  <c r="AN30" i="7" s="1"/>
  <c r="AN31" i="7" s="1"/>
  <c r="AN32" i="7" s="1"/>
  <c r="AN33" i="7" s="1"/>
  <c r="AN34" i="7" s="1"/>
  <c r="AL21" i="7"/>
  <c r="AL22" i="7" s="1"/>
  <c r="AL23" i="7" s="1"/>
  <c r="AL24" i="7" s="1"/>
  <c r="AL25" i="7" s="1"/>
  <c r="AL26" i="7" s="1"/>
  <c r="AL27" i="7" s="1"/>
  <c r="AL28" i="7" s="1"/>
  <c r="AL29" i="7" s="1"/>
  <c r="AL30" i="7" s="1"/>
  <c r="AL31" i="7" s="1"/>
  <c r="AL32" i="7" s="1"/>
  <c r="AL33" i="7" s="1"/>
  <c r="AL34" i="7" s="1"/>
  <c r="AK21" i="7"/>
  <c r="AJ21" i="7"/>
  <c r="AI21" i="7"/>
  <c r="AI22" i="7" s="1"/>
  <c r="AI23" i="7" s="1"/>
  <c r="AI24" i="7" s="1"/>
  <c r="AI25" i="7" s="1"/>
  <c r="AI26" i="7" s="1"/>
  <c r="AI27" i="7" s="1"/>
  <c r="AI28" i="7" s="1"/>
  <c r="AI29" i="7" s="1"/>
  <c r="AI30" i="7" s="1"/>
  <c r="AI31" i="7" s="1"/>
  <c r="AI32" i="7" s="1"/>
  <c r="AI33" i="7" s="1"/>
  <c r="AI34" i="7" s="1"/>
  <c r="AD21" i="7"/>
  <c r="AD22" i="7" s="1"/>
  <c r="AC21" i="7"/>
  <c r="AB21" i="7"/>
  <c r="Z21" i="7"/>
  <c r="X21" i="7"/>
  <c r="W21" i="7"/>
  <c r="W22" i="7" s="1"/>
  <c r="W23" i="7" s="1"/>
  <c r="W24" i="7" s="1"/>
  <c r="W25" i="7" s="1"/>
  <c r="W26" i="7" s="1"/>
  <c r="W27" i="7" s="1"/>
  <c r="W28" i="7" s="1"/>
  <c r="W29" i="7" s="1"/>
  <c r="W30" i="7" s="1"/>
  <c r="W31" i="7" s="1"/>
  <c r="W32" i="7" s="1"/>
  <c r="W33" i="7" s="1"/>
  <c r="W34" i="7" s="1"/>
  <c r="V21" i="7"/>
  <c r="V22" i="7" s="1"/>
  <c r="V23" i="7" s="1"/>
  <c r="V24" i="7" s="1"/>
  <c r="V25" i="7" s="1"/>
  <c r="V26" i="7" s="1"/>
  <c r="V27" i="7" s="1"/>
  <c r="V28" i="7" s="1"/>
  <c r="V29" i="7" s="1"/>
  <c r="V30" i="7" s="1"/>
  <c r="V31" i="7" s="1"/>
  <c r="V32" i="7" s="1"/>
  <c r="V33" i="7" s="1"/>
  <c r="V34" i="7" s="1"/>
  <c r="U21" i="7"/>
  <c r="T21" i="7"/>
  <c r="S21" i="7"/>
  <c r="S22" i="7" s="1"/>
  <c r="R21" i="7"/>
  <c r="R22" i="7" s="1"/>
  <c r="R23" i="7" s="1"/>
  <c r="R24" i="7" s="1"/>
  <c r="R25" i="7" s="1"/>
  <c r="R26" i="7" s="1"/>
  <c r="R27" i="7" s="1"/>
  <c r="R28" i="7" s="1"/>
  <c r="R29" i="7" s="1"/>
  <c r="R30" i="7" s="1"/>
  <c r="R31" i="7" s="1"/>
  <c r="R32" i="7" s="1"/>
  <c r="R33" i="7" s="1"/>
  <c r="R34" i="7" s="1"/>
  <c r="P21" i="7"/>
  <c r="O21" i="7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N21" i="7"/>
  <c r="N22" i="7" s="1"/>
  <c r="N23" i="7" s="1"/>
  <c r="N24" i="7" s="1"/>
  <c r="N25" i="7" s="1"/>
  <c r="N26" i="7" s="1"/>
  <c r="N27" i="7" s="1"/>
  <c r="N28" i="7" s="1"/>
  <c r="N29" i="7" s="1"/>
  <c r="N30" i="7" s="1"/>
  <c r="N31" i="7" s="1"/>
  <c r="N32" i="7" s="1"/>
  <c r="N33" i="7" s="1"/>
  <c r="N34" i="7" s="1"/>
  <c r="M21" i="7"/>
  <c r="L21" i="7"/>
  <c r="J21" i="7"/>
  <c r="J22" i="7" s="1"/>
  <c r="I21" i="7"/>
  <c r="H21" i="7"/>
  <c r="G21" i="7"/>
  <c r="G22" i="7" s="1"/>
  <c r="BA20" i="7"/>
  <c r="AZ20" i="7"/>
  <c r="AY20" i="7"/>
  <c r="AA20" i="7"/>
  <c r="Z20" i="7"/>
  <c r="Y20" i="7"/>
  <c r="F20" i="7"/>
  <c r="AI13" i="7"/>
  <c r="AI14" i="7" s="1"/>
  <c r="AI15" i="7" s="1"/>
  <c r="AI16" i="7" s="1"/>
  <c r="AI17" i="7" s="1"/>
  <c r="AI18" i="7" s="1"/>
  <c r="AI19" i="7" s="1"/>
  <c r="O13" i="7"/>
  <c r="O14" i="7" s="1"/>
  <c r="O15" i="7" s="1"/>
  <c r="O16" i="7" s="1"/>
  <c r="O17" i="7" s="1"/>
  <c r="O18" i="7" s="1"/>
  <c r="O19" i="7" s="1"/>
  <c r="AI11" i="7"/>
  <c r="AI12" i="7" s="1"/>
  <c r="O11" i="7"/>
  <c r="O12" i="7" s="1"/>
  <c r="BB10" i="7"/>
  <c r="BB11" i="7" s="1"/>
  <c r="BB12" i="7" s="1"/>
  <c r="BB13" i="7" s="1"/>
  <c r="BB14" i="7" s="1"/>
  <c r="BB15" i="7" s="1"/>
  <c r="BB16" i="7" s="1"/>
  <c r="BB17" i="7" s="1"/>
  <c r="BB18" i="7" s="1"/>
  <c r="BB19" i="7" s="1"/>
  <c r="AR9" i="7"/>
  <c r="AR10" i="7" s="1"/>
  <c r="AR11" i="7" s="1"/>
  <c r="AR12" i="7" s="1"/>
  <c r="AR13" i="7" s="1"/>
  <c r="AR14" i="7" s="1"/>
  <c r="AR15" i="7" s="1"/>
  <c r="AR16" i="7" s="1"/>
  <c r="AR17" i="7" s="1"/>
  <c r="AR18" i="7" s="1"/>
  <c r="AR19" i="7" s="1"/>
  <c r="AI9" i="7"/>
  <c r="AI10" i="7" s="1"/>
  <c r="W9" i="7"/>
  <c r="W10" i="7" s="1"/>
  <c r="W11" i="7" s="1"/>
  <c r="W12" i="7" s="1"/>
  <c r="W13" i="7" s="1"/>
  <c r="W14" i="7" s="1"/>
  <c r="W15" i="7" s="1"/>
  <c r="W16" i="7" s="1"/>
  <c r="W17" i="7" s="1"/>
  <c r="W18" i="7" s="1"/>
  <c r="W19" i="7" s="1"/>
  <c r="O9" i="7"/>
  <c r="O10" i="7" s="1"/>
  <c r="BB8" i="7"/>
  <c r="BB9" i="7" s="1"/>
  <c r="AX8" i="7"/>
  <c r="AX9" i="7" s="1"/>
  <c r="AX10" i="7" s="1"/>
  <c r="AX11" i="7" s="1"/>
  <c r="AX12" i="7" s="1"/>
  <c r="AX13" i="7" s="1"/>
  <c r="AX14" i="7" s="1"/>
  <c r="AX15" i="7" s="1"/>
  <c r="AX16" i="7" s="1"/>
  <c r="AX17" i="7" s="1"/>
  <c r="AX18" i="7" s="1"/>
  <c r="AX19" i="7" s="1"/>
  <c r="AC8" i="7"/>
  <c r="AC9" i="7" s="1"/>
  <c r="AC10" i="7" s="1"/>
  <c r="AC11" i="7" s="1"/>
  <c r="AC12" i="7" s="1"/>
  <c r="AC13" i="7" s="1"/>
  <c r="AC14" i="7" s="1"/>
  <c r="AC15" i="7" s="1"/>
  <c r="AC16" i="7" s="1"/>
  <c r="AC17" i="7" s="1"/>
  <c r="AC18" i="7" s="1"/>
  <c r="AC19" i="7" s="1"/>
  <c r="BD7" i="7"/>
  <c r="BD8" i="7" s="1"/>
  <c r="BD9" i="7" s="1"/>
  <c r="BD10" i="7" s="1"/>
  <c r="BD11" i="7" s="1"/>
  <c r="BD12" i="7" s="1"/>
  <c r="BD13" i="7" s="1"/>
  <c r="BD14" i="7" s="1"/>
  <c r="BD15" i="7" s="1"/>
  <c r="BD16" i="7" s="1"/>
  <c r="BD17" i="7" s="1"/>
  <c r="BD18" i="7" s="1"/>
  <c r="BD19" i="7" s="1"/>
  <c r="AW7" i="7"/>
  <c r="AW8" i="7" s="1"/>
  <c r="AW9" i="7" s="1"/>
  <c r="AW10" i="7" s="1"/>
  <c r="AW11" i="7" s="1"/>
  <c r="AW12" i="7" s="1"/>
  <c r="AW13" i="7" s="1"/>
  <c r="AW14" i="7" s="1"/>
  <c r="AW15" i="7" s="1"/>
  <c r="AW16" i="7" s="1"/>
  <c r="AW17" i="7" s="1"/>
  <c r="AW18" i="7" s="1"/>
  <c r="AW19" i="7" s="1"/>
  <c r="AV7" i="7"/>
  <c r="AV8" i="7" s="1"/>
  <c r="AV9" i="7" s="1"/>
  <c r="AV10" i="7" s="1"/>
  <c r="AV11" i="7" s="1"/>
  <c r="AV12" i="7" s="1"/>
  <c r="AV13" i="7" s="1"/>
  <c r="AV14" i="7" s="1"/>
  <c r="AV15" i="7" s="1"/>
  <c r="AV16" i="7" s="1"/>
  <c r="AV17" i="7" s="1"/>
  <c r="AV18" i="7" s="1"/>
  <c r="AV19" i="7" s="1"/>
  <c r="AS7" i="7"/>
  <c r="AS8" i="7" s="1"/>
  <c r="AR7" i="7"/>
  <c r="AR8" i="7" s="1"/>
  <c r="AO7" i="7"/>
  <c r="AO8" i="7" s="1"/>
  <c r="AO9" i="7" s="1"/>
  <c r="AO10" i="7" s="1"/>
  <c r="AO11" i="7" s="1"/>
  <c r="AO12" i="7" s="1"/>
  <c r="AO13" i="7" s="1"/>
  <c r="AO14" i="7" s="1"/>
  <c r="AO15" i="7" s="1"/>
  <c r="AO16" i="7" s="1"/>
  <c r="AO17" i="7" s="1"/>
  <c r="AO18" i="7" s="1"/>
  <c r="AO19" i="7" s="1"/>
  <c r="AN7" i="7"/>
  <c r="AN8" i="7" s="1"/>
  <c r="AN9" i="7" s="1"/>
  <c r="AN10" i="7" s="1"/>
  <c r="AN11" i="7" s="1"/>
  <c r="AJ7" i="7"/>
  <c r="AJ8" i="7" s="1"/>
  <c r="AI7" i="7"/>
  <c r="AI8" i="7" s="1"/>
  <c r="AB7" i="7"/>
  <c r="AB8" i="7" s="1"/>
  <c r="AB9" i="7" s="1"/>
  <c r="AB10" i="7" s="1"/>
  <c r="AB11" i="7" s="1"/>
  <c r="AB12" i="7" s="1"/>
  <c r="AB13" i="7" s="1"/>
  <c r="AB14" i="7" s="1"/>
  <c r="AB15" i="7" s="1"/>
  <c r="AB16" i="7" s="1"/>
  <c r="AB17" i="7" s="1"/>
  <c r="AB18" i="7" s="1"/>
  <c r="AB19" i="7" s="1"/>
  <c r="X7" i="7"/>
  <c r="X8" i="7" s="1"/>
  <c r="X9" i="7" s="1"/>
  <c r="X10" i="7" s="1"/>
  <c r="X11" i="7" s="1"/>
  <c r="X12" i="7" s="1"/>
  <c r="X13" i="7" s="1"/>
  <c r="X14" i="7" s="1"/>
  <c r="X15" i="7" s="1"/>
  <c r="X16" i="7" s="1"/>
  <c r="X17" i="7" s="1"/>
  <c r="X18" i="7" s="1"/>
  <c r="X19" i="7" s="1"/>
  <c r="W7" i="7"/>
  <c r="W8" i="7" s="1"/>
  <c r="T7" i="7"/>
  <c r="T8" i="7" s="1"/>
  <c r="T9" i="7" s="1"/>
  <c r="T10" i="7" s="1"/>
  <c r="T11" i="7" s="1"/>
  <c r="T12" i="7" s="1"/>
  <c r="T13" i="7" s="1"/>
  <c r="T14" i="7" s="1"/>
  <c r="T15" i="7" s="1"/>
  <c r="T16" i="7" s="1"/>
  <c r="T17" i="7" s="1"/>
  <c r="T18" i="7" s="1"/>
  <c r="T19" i="7" s="1"/>
  <c r="S7" i="7"/>
  <c r="S8" i="7" s="1"/>
  <c r="P7" i="7"/>
  <c r="P8" i="7" s="1"/>
  <c r="P9" i="7" s="1"/>
  <c r="P10" i="7" s="1"/>
  <c r="P11" i="7" s="1"/>
  <c r="P12" i="7" s="1"/>
  <c r="P13" i="7" s="1"/>
  <c r="P14" i="7" s="1"/>
  <c r="P15" i="7" s="1"/>
  <c r="P16" i="7" s="1"/>
  <c r="P17" i="7" s="1"/>
  <c r="P18" i="7" s="1"/>
  <c r="P19" i="7" s="1"/>
  <c r="O7" i="7"/>
  <c r="O8" i="7" s="1"/>
  <c r="L7" i="7"/>
  <c r="L8" i="7" s="1"/>
  <c r="L9" i="7" s="1"/>
  <c r="L10" i="7" s="1"/>
  <c r="L11" i="7" s="1"/>
  <c r="L12" i="7" s="1"/>
  <c r="L13" i="7" s="1"/>
  <c r="L14" i="7" s="1"/>
  <c r="L15" i="7" s="1"/>
  <c r="L16" i="7" s="1"/>
  <c r="L17" i="7" s="1"/>
  <c r="L18" i="7" s="1"/>
  <c r="L19" i="7" s="1"/>
  <c r="H7" i="7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G7" i="7"/>
  <c r="BD6" i="7"/>
  <c r="BC6" i="7"/>
  <c r="BC7" i="7" s="1"/>
  <c r="BC8" i="7" s="1"/>
  <c r="BC9" i="7" s="1"/>
  <c r="BC10" i="7" s="1"/>
  <c r="BC11" i="7" s="1"/>
  <c r="BC12" i="7" s="1"/>
  <c r="BC13" i="7" s="1"/>
  <c r="BC14" i="7" s="1"/>
  <c r="BC15" i="7" s="1"/>
  <c r="BC16" i="7" s="1"/>
  <c r="BC17" i="7" s="1"/>
  <c r="BC18" i="7" s="1"/>
  <c r="BC19" i="7" s="1"/>
  <c r="BB6" i="7"/>
  <c r="BB7" i="7" s="1"/>
  <c r="AX6" i="7"/>
  <c r="AX7" i="7" s="1"/>
  <c r="AW6" i="7"/>
  <c r="AV6" i="7"/>
  <c r="AU6" i="7"/>
  <c r="AU7" i="7" s="1"/>
  <c r="AU8" i="7" s="1"/>
  <c r="AU9" i="7" s="1"/>
  <c r="AU10" i="7" s="1"/>
  <c r="AU11" i="7" s="1"/>
  <c r="AU12" i="7" s="1"/>
  <c r="AU13" i="7" s="1"/>
  <c r="AU14" i="7" s="1"/>
  <c r="AU15" i="7" s="1"/>
  <c r="AU16" i="7" s="1"/>
  <c r="AU17" i="7" s="1"/>
  <c r="AU18" i="7" s="1"/>
  <c r="AU19" i="7" s="1"/>
  <c r="AT6" i="7"/>
  <c r="AT7" i="7" s="1"/>
  <c r="AT8" i="7" s="1"/>
  <c r="AT9" i="7" s="1"/>
  <c r="AT10" i="7" s="1"/>
  <c r="AT11" i="7" s="1"/>
  <c r="AT12" i="7" s="1"/>
  <c r="AT13" i="7" s="1"/>
  <c r="AT14" i="7" s="1"/>
  <c r="AT15" i="7" s="1"/>
  <c r="AT16" i="7" s="1"/>
  <c r="AT17" i="7" s="1"/>
  <c r="AT18" i="7" s="1"/>
  <c r="AT19" i="7" s="1"/>
  <c r="AS6" i="7"/>
  <c r="BA6" i="7" s="1"/>
  <c r="AR6" i="7"/>
  <c r="AQ6" i="7"/>
  <c r="AQ7" i="7" s="1"/>
  <c r="AQ8" i="7" s="1"/>
  <c r="AQ9" i="7" s="1"/>
  <c r="AQ10" i="7" s="1"/>
  <c r="AQ11" i="7" s="1"/>
  <c r="AQ12" i="7" s="1"/>
  <c r="AQ13" i="7" s="1"/>
  <c r="AQ14" i="7" s="1"/>
  <c r="AQ15" i="7" s="1"/>
  <c r="AQ16" i="7" s="1"/>
  <c r="AQ17" i="7" s="1"/>
  <c r="AQ18" i="7" s="1"/>
  <c r="AQ19" i="7" s="1"/>
  <c r="AP6" i="7"/>
  <c r="AO6" i="7"/>
  <c r="AN6" i="7"/>
  <c r="AL6" i="7"/>
  <c r="AL7" i="7" s="1"/>
  <c r="AL8" i="7" s="1"/>
  <c r="AL9" i="7" s="1"/>
  <c r="AL10" i="7" s="1"/>
  <c r="AL11" i="7" s="1"/>
  <c r="AL12" i="7" s="1"/>
  <c r="AL13" i="7" s="1"/>
  <c r="AL14" i="7" s="1"/>
  <c r="AL15" i="7" s="1"/>
  <c r="AL16" i="7" s="1"/>
  <c r="AL17" i="7" s="1"/>
  <c r="AL18" i="7" s="1"/>
  <c r="AL19" i="7" s="1"/>
  <c r="AK6" i="7"/>
  <c r="AJ6" i="7"/>
  <c r="AI6" i="7"/>
  <c r="AD6" i="7"/>
  <c r="AD7" i="7" s="1"/>
  <c r="AD8" i="7" s="1"/>
  <c r="AD9" i="7" s="1"/>
  <c r="AD10" i="7" s="1"/>
  <c r="AD11" i="7" s="1"/>
  <c r="AD12" i="7" s="1"/>
  <c r="AD13" i="7" s="1"/>
  <c r="AD14" i="7" s="1"/>
  <c r="AD15" i="7" s="1"/>
  <c r="AD16" i="7" s="1"/>
  <c r="AD17" i="7" s="1"/>
  <c r="AD18" i="7" s="1"/>
  <c r="AD19" i="7" s="1"/>
  <c r="AC6" i="7"/>
  <c r="AC7" i="7" s="1"/>
  <c r="AB6" i="7"/>
  <c r="X6" i="7"/>
  <c r="W6" i="7"/>
  <c r="V6" i="7"/>
  <c r="V7" i="7" s="1"/>
  <c r="V8" i="7" s="1"/>
  <c r="V9" i="7" s="1"/>
  <c r="V10" i="7" s="1"/>
  <c r="V11" i="7" s="1"/>
  <c r="V12" i="7" s="1"/>
  <c r="V13" i="7" s="1"/>
  <c r="V14" i="7" s="1"/>
  <c r="V15" i="7" s="1"/>
  <c r="V16" i="7" s="1"/>
  <c r="V17" i="7" s="1"/>
  <c r="V18" i="7" s="1"/>
  <c r="V19" i="7" s="1"/>
  <c r="U6" i="7"/>
  <c r="T6" i="7"/>
  <c r="S6" i="7"/>
  <c r="R6" i="7"/>
  <c r="R7" i="7" s="1"/>
  <c r="R8" i="7" s="1"/>
  <c r="R9" i="7" s="1"/>
  <c r="R10" i="7" s="1"/>
  <c r="R11" i="7" s="1"/>
  <c r="R12" i="7" s="1"/>
  <c r="R13" i="7" s="1"/>
  <c r="R14" i="7" s="1"/>
  <c r="R15" i="7" s="1"/>
  <c r="R16" i="7" s="1"/>
  <c r="R17" i="7" s="1"/>
  <c r="R18" i="7" s="1"/>
  <c r="R19" i="7" s="1"/>
  <c r="P6" i="7"/>
  <c r="O6" i="7"/>
  <c r="N6" i="7"/>
  <c r="N7" i="7" s="1"/>
  <c r="N8" i="7" s="1"/>
  <c r="N9" i="7" s="1"/>
  <c r="N10" i="7" s="1"/>
  <c r="N11" i="7" s="1"/>
  <c r="N12" i="7" s="1"/>
  <c r="N13" i="7" s="1"/>
  <c r="N14" i="7" s="1"/>
  <c r="N15" i="7" s="1"/>
  <c r="N16" i="7" s="1"/>
  <c r="N17" i="7" s="1"/>
  <c r="N18" i="7" s="1"/>
  <c r="N19" i="7" s="1"/>
  <c r="M6" i="7"/>
  <c r="L6" i="7"/>
  <c r="J6" i="7"/>
  <c r="J7" i="7" s="1"/>
  <c r="J8" i="7" s="1"/>
  <c r="J9" i="7" s="1"/>
  <c r="J10" i="7" s="1"/>
  <c r="J11" i="7" s="1"/>
  <c r="J12" i="7" s="1"/>
  <c r="J13" i="7" s="1"/>
  <c r="J14" i="7" s="1"/>
  <c r="J15" i="7" s="1"/>
  <c r="J16" i="7" s="1"/>
  <c r="J17" i="7" s="1"/>
  <c r="J18" i="7" s="1"/>
  <c r="J19" i="7" s="1"/>
  <c r="I6" i="7"/>
  <c r="I7" i="7" s="1"/>
  <c r="I8" i="7" s="1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H6" i="7"/>
  <c r="G6" i="7"/>
  <c r="BA5" i="7"/>
  <c r="F5" i="7" s="1"/>
  <c r="AZ5" i="7"/>
  <c r="AY5" i="7"/>
  <c r="AA5" i="7"/>
  <c r="Z5" i="7"/>
  <c r="Y5" i="7"/>
  <c r="AA28" i="2"/>
  <c r="Z28" i="2"/>
  <c r="Y28" i="2"/>
  <c r="X28" i="2"/>
  <c r="W28" i="2"/>
  <c r="V28" i="2"/>
  <c r="U28" i="2"/>
  <c r="T28" i="2"/>
  <c r="S28" i="2"/>
  <c r="R28" i="2"/>
  <c r="Q28" i="2"/>
  <c r="P28" i="2"/>
  <c r="AA27" i="2"/>
  <c r="Z27" i="2"/>
  <c r="Y27" i="2"/>
  <c r="X27" i="2"/>
  <c r="W27" i="2"/>
  <c r="V27" i="2"/>
  <c r="U27" i="2"/>
  <c r="T27" i="2"/>
  <c r="S27" i="2"/>
  <c r="R27" i="2"/>
  <c r="Q27" i="2"/>
  <c r="P27" i="2"/>
  <c r="AA26" i="2"/>
  <c r="Z26" i="2"/>
  <c r="Y26" i="2"/>
  <c r="X26" i="2"/>
  <c r="W26" i="2"/>
  <c r="V26" i="2"/>
  <c r="U26" i="2"/>
  <c r="T26" i="2"/>
  <c r="S26" i="2"/>
  <c r="R26" i="2"/>
  <c r="Q26" i="2"/>
  <c r="P26" i="2"/>
  <c r="AA25" i="2"/>
  <c r="Z25" i="2"/>
  <c r="Y25" i="2"/>
  <c r="X25" i="2"/>
  <c r="W25" i="2"/>
  <c r="V25" i="2"/>
  <c r="U25" i="2"/>
  <c r="T25" i="2"/>
  <c r="S25" i="2"/>
  <c r="R25" i="2"/>
  <c r="Q25" i="2"/>
  <c r="P25" i="2"/>
  <c r="AA24" i="2"/>
  <c r="Z24" i="2"/>
  <c r="Y24" i="2"/>
  <c r="X24" i="2"/>
  <c r="W24" i="2"/>
  <c r="V24" i="2"/>
  <c r="U24" i="2"/>
  <c r="T24" i="2"/>
  <c r="S24" i="2"/>
  <c r="R24" i="2"/>
  <c r="Q24" i="2"/>
  <c r="P24" i="2"/>
  <c r="AA23" i="2"/>
  <c r="Z23" i="2"/>
  <c r="Y23" i="2"/>
  <c r="X23" i="2"/>
  <c r="W23" i="2"/>
  <c r="V23" i="2"/>
  <c r="U23" i="2"/>
  <c r="T23" i="2"/>
  <c r="S23" i="2"/>
  <c r="R23" i="2"/>
  <c r="Q23" i="2"/>
  <c r="P23" i="2"/>
  <c r="AA22" i="2"/>
  <c r="Z22" i="2"/>
  <c r="Y22" i="2"/>
  <c r="X22" i="2"/>
  <c r="W22" i="2"/>
  <c r="V22" i="2"/>
  <c r="U22" i="2"/>
  <c r="T22" i="2"/>
  <c r="S22" i="2"/>
  <c r="R22" i="2"/>
  <c r="Q22" i="2"/>
  <c r="P22" i="2"/>
  <c r="AA21" i="2"/>
  <c r="Z21" i="2"/>
  <c r="Y21" i="2"/>
  <c r="X21" i="2"/>
  <c r="W21" i="2"/>
  <c r="V21" i="2"/>
  <c r="U21" i="2"/>
  <c r="T21" i="2"/>
  <c r="S21" i="2"/>
  <c r="R21" i="2"/>
  <c r="Q21" i="2"/>
  <c r="P21" i="2"/>
  <c r="AA20" i="2"/>
  <c r="Z20" i="2"/>
  <c r="Y20" i="2"/>
  <c r="X20" i="2"/>
  <c r="W20" i="2"/>
  <c r="V20" i="2"/>
  <c r="U20" i="2"/>
  <c r="T20" i="2"/>
  <c r="S20" i="2"/>
  <c r="R20" i="2"/>
  <c r="Q20" i="2"/>
  <c r="P20" i="2"/>
  <c r="AA19" i="2"/>
  <c r="Z19" i="2"/>
  <c r="Y19" i="2"/>
  <c r="X19" i="2"/>
  <c r="W19" i="2"/>
  <c r="V19" i="2"/>
  <c r="U19" i="2"/>
  <c r="T19" i="2"/>
  <c r="S19" i="2"/>
  <c r="R19" i="2"/>
  <c r="Q19" i="2"/>
  <c r="P19" i="2"/>
  <c r="AA18" i="2"/>
  <c r="Z18" i="2"/>
  <c r="Y18" i="2"/>
  <c r="X18" i="2"/>
  <c r="W18" i="2"/>
  <c r="V18" i="2"/>
  <c r="U18" i="2"/>
  <c r="T18" i="2"/>
  <c r="S18" i="2"/>
  <c r="R18" i="2"/>
  <c r="Q18" i="2"/>
  <c r="P18" i="2"/>
  <c r="AA17" i="2"/>
  <c r="Z17" i="2"/>
  <c r="Y17" i="2"/>
  <c r="X17" i="2"/>
  <c r="W17" i="2"/>
  <c r="V17" i="2"/>
  <c r="U17" i="2"/>
  <c r="T17" i="2"/>
  <c r="S17" i="2"/>
  <c r="R17" i="2"/>
  <c r="Q17" i="2"/>
  <c r="P17" i="2"/>
  <c r="AA16" i="2"/>
  <c r="Z16" i="2"/>
  <c r="Y16" i="2"/>
  <c r="X16" i="2"/>
  <c r="W16" i="2"/>
  <c r="V16" i="2"/>
  <c r="U16" i="2"/>
  <c r="T16" i="2"/>
  <c r="S16" i="2"/>
  <c r="R16" i="2"/>
  <c r="Q16" i="2"/>
  <c r="P16" i="2"/>
  <c r="AA15" i="2"/>
  <c r="Z15" i="2"/>
  <c r="Y15" i="2"/>
  <c r="X15" i="2"/>
  <c r="W15" i="2"/>
  <c r="V15" i="2"/>
  <c r="U15" i="2"/>
  <c r="T15" i="2"/>
  <c r="S15" i="2"/>
  <c r="R15" i="2"/>
  <c r="Q15" i="2"/>
  <c r="P15" i="2"/>
  <c r="AA14" i="2"/>
  <c r="Z14" i="2"/>
  <c r="Y14" i="2"/>
  <c r="X14" i="2"/>
  <c r="W14" i="2"/>
  <c r="V14" i="2"/>
  <c r="U14" i="2"/>
  <c r="T14" i="2"/>
  <c r="S14" i="2"/>
  <c r="R14" i="2"/>
  <c r="Q14" i="2"/>
  <c r="P14" i="2"/>
  <c r="AA13" i="2"/>
  <c r="Z13" i="2"/>
  <c r="Y13" i="2"/>
  <c r="X13" i="2"/>
  <c r="W13" i="2"/>
  <c r="V13" i="2"/>
  <c r="U13" i="2"/>
  <c r="T13" i="2"/>
  <c r="S13" i="2"/>
  <c r="R13" i="2"/>
  <c r="Q13" i="2"/>
  <c r="P13" i="2"/>
  <c r="AA12" i="2"/>
  <c r="Z12" i="2"/>
  <c r="Y12" i="2"/>
  <c r="X12" i="2"/>
  <c r="W12" i="2"/>
  <c r="V12" i="2"/>
  <c r="U12" i="2"/>
  <c r="T12" i="2"/>
  <c r="S12" i="2"/>
  <c r="R12" i="2"/>
  <c r="Q12" i="2"/>
  <c r="P12" i="2"/>
  <c r="AA11" i="2"/>
  <c r="Z11" i="2"/>
  <c r="Y11" i="2"/>
  <c r="X11" i="2"/>
  <c r="W11" i="2"/>
  <c r="V11" i="2"/>
  <c r="U11" i="2"/>
  <c r="T11" i="2"/>
  <c r="S11" i="2"/>
  <c r="R11" i="2"/>
  <c r="Q11" i="2"/>
  <c r="P11" i="2"/>
  <c r="AA10" i="2"/>
  <c r="Z10" i="2"/>
  <c r="Y10" i="2"/>
  <c r="X10" i="2"/>
  <c r="W10" i="2"/>
  <c r="V10" i="2"/>
  <c r="U10" i="2"/>
  <c r="T10" i="2"/>
  <c r="S10" i="2"/>
  <c r="R10" i="2"/>
  <c r="Q10" i="2"/>
  <c r="P10" i="2"/>
  <c r="AA9" i="2"/>
  <c r="Z9" i="2"/>
  <c r="Y9" i="2"/>
  <c r="X9" i="2"/>
  <c r="W9" i="2"/>
  <c r="V9" i="2"/>
  <c r="U9" i="2"/>
  <c r="T9" i="2"/>
  <c r="S9" i="2"/>
  <c r="R9" i="2"/>
  <c r="Q9" i="2"/>
  <c r="P9" i="2"/>
  <c r="AA8" i="2"/>
  <c r="Z8" i="2"/>
  <c r="Y8" i="2"/>
  <c r="X8" i="2"/>
  <c r="W8" i="2"/>
  <c r="V8" i="2"/>
  <c r="U8" i="2"/>
  <c r="T8" i="2"/>
  <c r="S8" i="2"/>
  <c r="R8" i="2"/>
  <c r="Q8" i="2"/>
  <c r="P8" i="2"/>
  <c r="AA7" i="2"/>
  <c r="Z7" i="2"/>
  <c r="Y7" i="2"/>
  <c r="X7" i="2"/>
  <c r="W7" i="2"/>
  <c r="V7" i="2"/>
  <c r="U7" i="2"/>
  <c r="T7" i="2"/>
  <c r="S7" i="2"/>
  <c r="R7" i="2"/>
  <c r="Q7" i="2"/>
  <c r="P7" i="2"/>
  <c r="AA6" i="2"/>
  <c r="Z6" i="2"/>
  <c r="Y6" i="2"/>
  <c r="X6" i="2"/>
  <c r="W6" i="2"/>
  <c r="V6" i="2"/>
  <c r="U6" i="2"/>
  <c r="T6" i="2"/>
  <c r="S6" i="2"/>
  <c r="R6" i="2"/>
  <c r="Q6" i="2"/>
  <c r="P6" i="2"/>
  <c r="AA5" i="2"/>
  <c r="Z5" i="2"/>
  <c r="Y5" i="2"/>
  <c r="X5" i="2"/>
  <c r="W5" i="2"/>
  <c r="V5" i="2"/>
  <c r="U5" i="2"/>
  <c r="T5" i="2"/>
  <c r="S5" i="2"/>
  <c r="R5" i="2"/>
  <c r="Q5" i="2"/>
  <c r="P5" i="2"/>
  <c r="N28" i="2"/>
  <c r="M28" i="2"/>
  <c r="L28" i="2"/>
  <c r="K28" i="2"/>
  <c r="J28" i="2"/>
  <c r="I28" i="2"/>
  <c r="H28" i="2"/>
  <c r="G28" i="2"/>
  <c r="F28" i="2"/>
  <c r="E28" i="2"/>
  <c r="D28" i="2"/>
  <c r="C28" i="2"/>
  <c r="N27" i="2"/>
  <c r="M27" i="2"/>
  <c r="L27" i="2"/>
  <c r="K27" i="2"/>
  <c r="J27" i="2"/>
  <c r="I27" i="2"/>
  <c r="H27" i="2"/>
  <c r="G27" i="2"/>
  <c r="F27" i="2"/>
  <c r="E27" i="2"/>
  <c r="D27" i="2"/>
  <c r="C27" i="2"/>
  <c r="N26" i="2"/>
  <c r="M26" i="2"/>
  <c r="L26" i="2"/>
  <c r="K26" i="2"/>
  <c r="J26" i="2"/>
  <c r="I26" i="2"/>
  <c r="H26" i="2"/>
  <c r="G26" i="2"/>
  <c r="F26" i="2"/>
  <c r="E26" i="2"/>
  <c r="D26" i="2"/>
  <c r="C26" i="2"/>
  <c r="N25" i="2"/>
  <c r="M25" i="2"/>
  <c r="L25" i="2"/>
  <c r="K25" i="2"/>
  <c r="J25" i="2"/>
  <c r="I25" i="2"/>
  <c r="H25" i="2"/>
  <c r="G25" i="2"/>
  <c r="F25" i="2"/>
  <c r="E25" i="2"/>
  <c r="D25" i="2"/>
  <c r="C25" i="2"/>
  <c r="N24" i="2"/>
  <c r="M24" i="2"/>
  <c r="L24" i="2"/>
  <c r="K24" i="2"/>
  <c r="J24" i="2"/>
  <c r="I24" i="2"/>
  <c r="H24" i="2"/>
  <c r="G24" i="2"/>
  <c r="F24" i="2"/>
  <c r="E24" i="2"/>
  <c r="D24" i="2"/>
  <c r="C24" i="2"/>
  <c r="N23" i="2"/>
  <c r="M23" i="2"/>
  <c r="L23" i="2"/>
  <c r="K23" i="2"/>
  <c r="J23" i="2"/>
  <c r="I23" i="2"/>
  <c r="H23" i="2"/>
  <c r="G23" i="2"/>
  <c r="F23" i="2"/>
  <c r="E23" i="2"/>
  <c r="D23" i="2"/>
  <c r="C23" i="2"/>
  <c r="N22" i="2"/>
  <c r="M22" i="2"/>
  <c r="L22" i="2"/>
  <c r="K22" i="2"/>
  <c r="J22" i="2"/>
  <c r="I22" i="2"/>
  <c r="H22" i="2"/>
  <c r="G22" i="2"/>
  <c r="F22" i="2"/>
  <c r="E22" i="2"/>
  <c r="D22" i="2"/>
  <c r="C22" i="2"/>
  <c r="N21" i="2"/>
  <c r="M21" i="2"/>
  <c r="L21" i="2"/>
  <c r="K21" i="2"/>
  <c r="J21" i="2"/>
  <c r="I21" i="2"/>
  <c r="H21" i="2"/>
  <c r="G21" i="2"/>
  <c r="F21" i="2"/>
  <c r="E21" i="2"/>
  <c r="D21" i="2"/>
  <c r="C21" i="2"/>
  <c r="N20" i="2"/>
  <c r="M20" i="2"/>
  <c r="L20" i="2"/>
  <c r="K20" i="2"/>
  <c r="J20" i="2"/>
  <c r="I20" i="2"/>
  <c r="H20" i="2"/>
  <c r="G20" i="2"/>
  <c r="F20" i="2"/>
  <c r="E20" i="2"/>
  <c r="D20" i="2"/>
  <c r="C20" i="2"/>
  <c r="N19" i="2"/>
  <c r="M19" i="2"/>
  <c r="L19" i="2"/>
  <c r="K19" i="2"/>
  <c r="J19" i="2"/>
  <c r="I19" i="2"/>
  <c r="H19" i="2"/>
  <c r="G19" i="2"/>
  <c r="F19" i="2"/>
  <c r="E19" i="2"/>
  <c r="D19" i="2"/>
  <c r="C19" i="2"/>
  <c r="N18" i="2"/>
  <c r="M18" i="2"/>
  <c r="L18" i="2"/>
  <c r="K18" i="2"/>
  <c r="J18" i="2"/>
  <c r="I18" i="2"/>
  <c r="H18" i="2"/>
  <c r="G18" i="2"/>
  <c r="F18" i="2"/>
  <c r="E18" i="2"/>
  <c r="D18" i="2"/>
  <c r="C18" i="2"/>
  <c r="N17" i="2"/>
  <c r="M17" i="2"/>
  <c r="L17" i="2"/>
  <c r="K17" i="2"/>
  <c r="J17" i="2"/>
  <c r="I17" i="2"/>
  <c r="H17" i="2"/>
  <c r="G17" i="2"/>
  <c r="F17" i="2"/>
  <c r="E17" i="2"/>
  <c r="D17" i="2"/>
  <c r="C17" i="2"/>
  <c r="N16" i="2"/>
  <c r="M16" i="2"/>
  <c r="L16" i="2"/>
  <c r="K16" i="2"/>
  <c r="J16" i="2"/>
  <c r="I16" i="2"/>
  <c r="H16" i="2"/>
  <c r="G16" i="2"/>
  <c r="F16" i="2"/>
  <c r="E16" i="2"/>
  <c r="D16" i="2"/>
  <c r="C16" i="2"/>
  <c r="N15" i="2"/>
  <c r="M15" i="2"/>
  <c r="L15" i="2"/>
  <c r="K15" i="2"/>
  <c r="J15" i="2"/>
  <c r="I15" i="2"/>
  <c r="H15" i="2"/>
  <c r="G15" i="2"/>
  <c r="F15" i="2"/>
  <c r="E15" i="2"/>
  <c r="D15" i="2"/>
  <c r="C15" i="2"/>
  <c r="N14" i="2"/>
  <c r="M14" i="2"/>
  <c r="L14" i="2"/>
  <c r="K14" i="2"/>
  <c r="J14" i="2"/>
  <c r="I14" i="2"/>
  <c r="H14" i="2"/>
  <c r="G14" i="2"/>
  <c r="F14" i="2"/>
  <c r="E14" i="2"/>
  <c r="D14" i="2"/>
  <c r="C14" i="2"/>
  <c r="N13" i="2"/>
  <c r="M13" i="2"/>
  <c r="L13" i="2"/>
  <c r="K13" i="2"/>
  <c r="J13" i="2"/>
  <c r="I13" i="2"/>
  <c r="H13" i="2"/>
  <c r="G13" i="2"/>
  <c r="F13" i="2"/>
  <c r="E13" i="2"/>
  <c r="D13" i="2"/>
  <c r="C13" i="2"/>
  <c r="N12" i="2"/>
  <c r="M12" i="2"/>
  <c r="L12" i="2"/>
  <c r="K12" i="2"/>
  <c r="J12" i="2"/>
  <c r="I12" i="2"/>
  <c r="H12" i="2"/>
  <c r="G12" i="2"/>
  <c r="F12" i="2"/>
  <c r="E12" i="2"/>
  <c r="D12" i="2"/>
  <c r="C12" i="2"/>
  <c r="N11" i="2"/>
  <c r="M11" i="2"/>
  <c r="L11" i="2"/>
  <c r="K11" i="2"/>
  <c r="J11" i="2"/>
  <c r="I11" i="2"/>
  <c r="H11" i="2"/>
  <c r="G11" i="2"/>
  <c r="F11" i="2"/>
  <c r="E11" i="2"/>
  <c r="D11" i="2"/>
  <c r="C11" i="2"/>
  <c r="N10" i="2"/>
  <c r="M10" i="2"/>
  <c r="L10" i="2"/>
  <c r="K10" i="2"/>
  <c r="J10" i="2"/>
  <c r="I10" i="2"/>
  <c r="H10" i="2"/>
  <c r="G10" i="2"/>
  <c r="F10" i="2"/>
  <c r="E10" i="2"/>
  <c r="D10" i="2"/>
  <c r="C10" i="2"/>
  <c r="N9" i="2"/>
  <c r="M9" i="2"/>
  <c r="L9" i="2"/>
  <c r="K9" i="2"/>
  <c r="J9" i="2"/>
  <c r="I9" i="2"/>
  <c r="H9" i="2"/>
  <c r="G9" i="2"/>
  <c r="F9" i="2"/>
  <c r="E9" i="2"/>
  <c r="D9" i="2"/>
  <c r="C9" i="2"/>
  <c r="N8" i="2"/>
  <c r="M8" i="2"/>
  <c r="L8" i="2"/>
  <c r="K8" i="2"/>
  <c r="J8" i="2"/>
  <c r="I8" i="2"/>
  <c r="H8" i="2"/>
  <c r="G8" i="2"/>
  <c r="F8" i="2"/>
  <c r="E8" i="2"/>
  <c r="D8" i="2"/>
  <c r="C8" i="2"/>
  <c r="N7" i="2"/>
  <c r="M7" i="2"/>
  <c r="L7" i="2"/>
  <c r="K7" i="2"/>
  <c r="J7" i="2"/>
  <c r="I7" i="2"/>
  <c r="H7" i="2"/>
  <c r="G7" i="2"/>
  <c r="F7" i="2"/>
  <c r="E7" i="2"/>
  <c r="D7" i="2"/>
  <c r="C7" i="2"/>
  <c r="N6" i="2"/>
  <c r="M6" i="2"/>
  <c r="L6" i="2"/>
  <c r="K6" i="2"/>
  <c r="J6" i="2"/>
  <c r="I6" i="2"/>
  <c r="H6" i="2"/>
  <c r="G6" i="2"/>
  <c r="F6" i="2"/>
  <c r="E6" i="2"/>
  <c r="D6" i="2"/>
  <c r="C6" i="2"/>
  <c r="N5" i="2"/>
  <c r="M5" i="2"/>
  <c r="L5" i="2"/>
  <c r="K5" i="2"/>
  <c r="J5" i="2"/>
  <c r="I5" i="2"/>
  <c r="H5" i="2"/>
  <c r="G5" i="2"/>
  <c r="F5" i="2"/>
  <c r="E5" i="2"/>
  <c r="D5" i="2"/>
  <c r="C5" i="2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AL100" i="1"/>
  <c r="AL101" i="1" s="1"/>
  <c r="AL102" i="1" s="1"/>
  <c r="AL103" i="1" s="1"/>
  <c r="AL104" i="1" s="1"/>
  <c r="AL105" i="1" s="1"/>
  <c r="AO90" i="1"/>
  <c r="AO91" i="1" s="1"/>
  <c r="AO92" i="1" s="1"/>
  <c r="AO93" i="1" s="1"/>
  <c r="AO94" i="1" s="1"/>
  <c r="AO95" i="1" s="1"/>
  <c r="AO96" i="1" s="1"/>
  <c r="AO97" i="1" s="1"/>
  <c r="AO98" i="1" s="1"/>
  <c r="AO99" i="1" s="1"/>
  <c r="AO100" i="1" s="1"/>
  <c r="AO101" i="1" s="1"/>
  <c r="AO102" i="1" s="1"/>
  <c r="AO103" i="1" s="1"/>
  <c r="AO104" i="1" s="1"/>
  <c r="AO105" i="1" s="1"/>
  <c r="AU89" i="1"/>
  <c r="AU90" i="1" s="1"/>
  <c r="AU91" i="1" s="1"/>
  <c r="AU92" i="1" s="1"/>
  <c r="AU93" i="1" s="1"/>
  <c r="AU94" i="1" s="1"/>
  <c r="AU95" i="1" s="1"/>
  <c r="AU96" i="1" s="1"/>
  <c r="AU97" i="1" s="1"/>
  <c r="AU98" i="1" s="1"/>
  <c r="AU99" i="1" s="1"/>
  <c r="AU100" i="1" s="1"/>
  <c r="AU101" i="1" s="1"/>
  <c r="AU102" i="1" s="1"/>
  <c r="AU103" i="1" s="1"/>
  <c r="AU104" i="1" s="1"/>
  <c r="AU105" i="1" s="1"/>
  <c r="BB88" i="1"/>
  <c r="BB89" i="1" s="1"/>
  <c r="BB90" i="1" s="1"/>
  <c r="BB91" i="1" s="1"/>
  <c r="BB92" i="1" s="1"/>
  <c r="BB93" i="1" s="1"/>
  <c r="BB94" i="1" s="1"/>
  <c r="BB95" i="1" s="1"/>
  <c r="BB96" i="1" s="1"/>
  <c r="BB97" i="1" s="1"/>
  <c r="BB98" i="1" s="1"/>
  <c r="BB99" i="1" s="1"/>
  <c r="BB100" i="1" s="1"/>
  <c r="BB101" i="1" s="1"/>
  <c r="BB102" i="1" s="1"/>
  <c r="BB103" i="1" s="1"/>
  <c r="BB104" i="1" s="1"/>
  <c r="BB105" i="1" s="1"/>
  <c r="AK88" i="1"/>
  <c r="AK89" i="1" s="1"/>
  <c r="AK90" i="1" s="1"/>
  <c r="AK91" i="1" s="1"/>
  <c r="AK92" i="1" s="1"/>
  <c r="AK93" i="1" s="1"/>
  <c r="AK94" i="1" s="1"/>
  <c r="AK95" i="1" s="1"/>
  <c r="AK96" i="1" s="1"/>
  <c r="AK97" i="1" s="1"/>
  <c r="AK98" i="1" s="1"/>
  <c r="AK99" i="1" s="1"/>
  <c r="AK100" i="1" s="1"/>
  <c r="AK101" i="1" s="1"/>
  <c r="AK102" i="1" s="1"/>
  <c r="AK103" i="1" s="1"/>
  <c r="AK104" i="1" s="1"/>
  <c r="AK105" i="1" s="1"/>
  <c r="AR87" i="1"/>
  <c r="AR88" i="1" s="1"/>
  <c r="AR89" i="1" s="1"/>
  <c r="AR90" i="1" s="1"/>
  <c r="AR91" i="1" s="1"/>
  <c r="AR92" i="1" s="1"/>
  <c r="AR93" i="1" s="1"/>
  <c r="AR94" i="1" s="1"/>
  <c r="AR95" i="1" s="1"/>
  <c r="AR96" i="1" s="1"/>
  <c r="AR97" i="1" s="1"/>
  <c r="AR98" i="1" s="1"/>
  <c r="AR99" i="1" s="1"/>
  <c r="AR100" i="1" s="1"/>
  <c r="AR101" i="1" s="1"/>
  <c r="AR102" i="1" s="1"/>
  <c r="AR103" i="1" s="1"/>
  <c r="AR104" i="1" s="1"/>
  <c r="AR105" i="1" s="1"/>
  <c r="AX86" i="1"/>
  <c r="AX87" i="1" s="1"/>
  <c r="AX88" i="1" s="1"/>
  <c r="AX89" i="1" s="1"/>
  <c r="AX90" i="1" s="1"/>
  <c r="AX91" i="1" s="1"/>
  <c r="AX92" i="1" s="1"/>
  <c r="AX93" i="1" s="1"/>
  <c r="AX94" i="1" s="1"/>
  <c r="AX95" i="1" s="1"/>
  <c r="AX96" i="1" s="1"/>
  <c r="AX97" i="1" s="1"/>
  <c r="AX98" i="1" s="1"/>
  <c r="AX99" i="1" s="1"/>
  <c r="AX100" i="1" s="1"/>
  <c r="AX101" i="1" s="1"/>
  <c r="AX102" i="1" s="1"/>
  <c r="AX103" i="1" s="1"/>
  <c r="AX104" i="1" s="1"/>
  <c r="AX105" i="1" s="1"/>
  <c r="AW86" i="1"/>
  <c r="AW87" i="1" s="1"/>
  <c r="AW88" i="1" s="1"/>
  <c r="AW89" i="1" s="1"/>
  <c r="AW90" i="1" s="1"/>
  <c r="AW91" i="1" s="1"/>
  <c r="AW92" i="1" s="1"/>
  <c r="AW93" i="1" s="1"/>
  <c r="AW94" i="1" s="1"/>
  <c r="AW95" i="1" s="1"/>
  <c r="AW96" i="1" s="1"/>
  <c r="AW97" i="1" s="1"/>
  <c r="AW98" i="1" s="1"/>
  <c r="AW99" i="1" s="1"/>
  <c r="AW100" i="1" s="1"/>
  <c r="AW101" i="1" s="1"/>
  <c r="AW102" i="1" s="1"/>
  <c r="AW103" i="1" s="1"/>
  <c r="AW104" i="1" s="1"/>
  <c r="AW105" i="1" s="1"/>
  <c r="BD85" i="1"/>
  <c r="BD86" i="1" s="1"/>
  <c r="BD87" i="1" s="1"/>
  <c r="BD88" i="1" s="1"/>
  <c r="BD89" i="1" s="1"/>
  <c r="BD90" i="1" s="1"/>
  <c r="BD91" i="1" s="1"/>
  <c r="BD92" i="1" s="1"/>
  <c r="BD93" i="1" s="1"/>
  <c r="BD94" i="1" s="1"/>
  <c r="BD95" i="1" s="1"/>
  <c r="BD96" i="1" s="1"/>
  <c r="BD97" i="1" s="1"/>
  <c r="BD98" i="1" s="1"/>
  <c r="BD99" i="1" s="1"/>
  <c r="BD100" i="1" s="1"/>
  <c r="BD101" i="1" s="1"/>
  <c r="BD102" i="1" s="1"/>
  <c r="BD103" i="1" s="1"/>
  <c r="BD104" i="1" s="1"/>
  <c r="BD105" i="1" s="1"/>
  <c r="BC85" i="1"/>
  <c r="BC86" i="1" s="1"/>
  <c r="BC87" i="1" s="1"/>
  <c r="BC88" i="1" s="1"/>
  <c r="BC89" i="1" s="1"/>
  <c r="BC90" i="1" s="1"/>
  <c r="BC91" i="1" s="1"/>
  <c r="BC92" i="1" s="1"/>
  <c r="BC93" i="1" s="1"/>
  <c r="BC94" i="1" s="1"/>
  <c r="BC95" i="1" s="1"/>
  <c r="BC96" i="1" s="1"/>
  <c r="BC97" i="1" s="1"/>
  <c r="BC98" i="1" s="1"/>
  <c r="BC99" i="1" s="1"/>
  <c r="BC100" i="1" s="1"/>
  <c r="BC101" i="1" s="1"/>
  <c r="BC102" i="1" s="1"/>
  <c r="BC103" i="1" s="1"/>
  <c r="BC104" i="1" s="1"/>
  <c r="BC105" i="1" s="1"/>
  <c r="AL85" i="1"/>
  <c r="AL86" i="1" s="1"/>
  <c r="AL87" i="1" s="1"/>
  <c r="AL88" i="1" s="1"/>
  <c r="AL89" i="1" s="1"/>
  <c r="AL90" i="1" s="1"/>
  <c r="AL91" i="1" s="1"/>
  <c r="AL92" i="1" s="1"/>
  <c r="AL93" i="1" s="1"/>
  <c r="AL94" i="1" s="1"/>
  <c r="AL95" i="1" s="1"/>
  <c r="AL96" i="1" s="1"/>
  <c r="AL97" i="1" s="1"/>
  <c r="AL98" i="1" s="1"/>
  <c r="AL99" i="1" s="1"/>
  <c r="BB84" i="1"/>
  <c r="BB85" i="1" s="1"/>
  <c r="BB86" i="1" s="1"/>
  <c r="BB87" i="1" s="1"/>
  <c r="AT84" i="1"/>
  <c r="AT85" i="1" s="1"/>
  <c r="AT86" i="1" s="1"/>
  <c r="AT87" i="1" s="1"/>
  <c r="AT88" i="1" s="1"/>
  <c r="AT89" i="1" s="1"/>
  <c r="AT90" i="1" s="1"/>
  <c r="AT91" i="1" s="1"/>
  <c r="AT92" i="1" s="1"/>
  <c r="AT93" i="1" s="1"/>
  <c r="AT94" i="1" s="1"/>
  <c r="AT95" i="1" s="1"/>
  <c r="AT96" i="1" s="1"/>
  <c r="AT97" i="1" s="1"/>
  <c r="AT98" i="1" s="1"/>
  <c r="AT99" i="1" s="1"/>
  <c r="AT100" i="1" s="1"/>
  <c r="AT101" i="1" s="1"/>
  <c r="AT102" i="1" s="1"/>
  <c r="AT103" i="1" s="1"/>
  <c r="AT104" i="1" s="1"/>
  <c r="AT105" i="1" s="1"/>
  <c r="AS84" i="1"/>
  <c r="AK84" i="1"/>
  <c r="AK85" i="1" s="1"/>
  <c r="AK86" i="1" s="1"/>
  <c r="AK87" i="1" s="1"/>
  <c r="AR83" i="1"/>
  <c r="AR84" i="1" s="1"/>
  <c r="AR85" i="1" s="1"/>
  <c r="AR86" i="1" s="1"/>
  <c r="AI83" i="1"/>
  <c r="AI84" i="1" s="1"/>
  <c r="AI85" i="1" s="1"/>
  <c r="AI86" i="1" s="1"/>
  <c r="AI87" i="1" s="1"/>
  <c r="AI88" i="1" s="1"/>
  <c r="AI89" i="1" s="1"/>
  <c r="AI90" i="1" s="1"/>
  <c r="AI91" i="1" s="1"/>
  <c r="AI92" i="1" s="1"/>
  <c r="AI93" i="1" s="1"/>
  <c r="AI94" i="1" s="1"/>
  <c r="AI95" i="1" s="1"/>
  <c r="AI96" i="1" s="1"/>
  <c r="AI97" i="1" s="1"/>
  <c r="AI98" i="1" s="1"/>
  <c r="AI99" i="1" s="1"/>
  <c r="AI100" i="1" s="1"/>
  <c r="AI101" i="1" s="1"/>
  <c r="AI102" i="1" s="1"/>
  <c r="AI103" i="1" s="1"/>
  <c r="AI104" i="1" s="1"/>
  <c r="AI105" i="1" s="1"/>
  <c r="AG83" i="1"/>
  <c r="AG84" i="1" s="1"/>
  <c r="AG85" i="1" s="1"/>
  <c r="AG86" i="1" s="1"/>
  <c r="AG87" i="1" s="1"/>
  <c r="AG88" i="1" s="1"/>
  <c r="AG89" i="1" s="1"/>
  <c r="AG90" i="1" s="1"/>
  <c r="AG91" i="1" s="1"/>
  <c r="AG92" i="1" s="1"/>
  <c r="AG93" i="1" s="1"/>
  <c r="AG94" i="1" s="1"/>
  <c r="AG95" i="1" s="1"/>
  <c r="AG96" i="1" s="1"/>
  <c r="AG97" i="1" s="1"/>
  <c r="AG98" i="1" s="1"/>
  <c r="AG99" i="1" s="1"/>
  <c r="AG100" i="1" s="1"/>
  <c r="AG101" i="1" s="1"/>
  <c r="AG102" i="1" s="1"/>
  <c r="AG103" i="1" s="1"/>
  <c r="AG104" i="1" s="1"/>
  <c r="AG105" i="1" s="1"/>
  <c r="BB82" i="1"/>
  <c r="BB83" i="1" s="1"/>
  <c r="AX82" i="1"/>
  <c r="AX83" i="1" s="1"/>
  <c r="AX84" i="1" s="1"/>
  <c r="AX85" i="1" s="1"/>
  <c r="AW82" i="1"/>
  <c r="AW83" i="1" s="1"/>
  <c r="AW84" i="1" s="1"/>
  <c r="AW85" i="1" s="1"/>
  <c r="AT82" i="1"/>
  <c r="AT83" i="1" s="1"/>
  <c r="AS82" i="1"/>
  <c r="AS83" i="1" s="1"/>
  <c r="AP82" i="1"/>
  <c r="AO82" i="1"/>
  <c r="AO83" i="1" s="1"/>
  <c r="AO84" i="1" s="1"/>
  <c r="AO85" i="1" s="1"/>
  <c r="AO86" i="1" s="1"/>
  <c r="AO87" i="1" s="1"/>
  <c r="AO88" i="1" s="1"/>
  <c r="AO89" i="1" s="1"/>
  <c r="AK82" i="1"/>
  <c r="AK83" i="1" s="1"/>
  <c r="AJ82" i="1"/>
  <c r="BD81" i="1"/>
  <c r="BD82" i="1" s="1"/>
  <c r="BD83" i="1" s="1"/>
  <c r="BD84" i="1" s="1"/>
  <c r="BC81" i="1"/>
  <c r="BC82" i="1" s="1"/>
  <c r="BC83" i="1" s="1"/>
  <c r="BC84" i="1" s="1"/>
  <c r="BB81" i="1"/>
  <c r="AX81" i="1"/>
  <c r="AW81" i="1"/>
  <c r="AV81" i="1"/>
  <c r="AV82" i="1" s="1"/>
  <c r="AV83" i="1" s="1"/>
  <c r="AV84" i="1" s="1"/>
  <c r="AV85" i="1" s="1"/>
  <c r="AV86" i="1" s="1"/>
  <c r="AV87" i="1" s="1"/>
  <c r="AV88" i="1" s="1"/>
  <c r="AV89" i="1" s="1"/>
  <c r="AV90" i="1" s="1"/>
  <c r="AV91" i="1" s="1"/>
  <c r="AV92" i="1" s="1"/>
  <c r="AV93" i="1" s="1"/>
  <c r="AV94" i="1" s="1"/>
  <c r="AV95" i="1" s="1"/>
  <c r="AV96" i="1" s="1"/>
  <c r="AV97" i="1" s="1"/>
  <c r="AV98" i="1" s="1"/>
  <c r="AV99" i="1" s="1"/>
  <c r="AV100" i="1" s="1"/>
  <c r="AV101" i="1" s="1"/>
  <c r="AV102" i="1" s="1"/>
  <c r="AV103" i="1" s="1"/>
  <c r="AV104" i="1" s="1"/>
  <c r="AV105" i="1" s="1"/>
  <c r="AU81" i="1"/>
  <c r="AU82" i="1" s="1"/>
  <c r="AU83" i="1" s="1"/>
  <c r="AU84" i="1" s="1"/>
  <c r="AU85" i="1" s="1"/>
  <c r="AU86" i="1" s="1"/>
  <c r="AU87" i="1" s="1"/>
  <c r="AU88" i="1" s="1"/>
  <c r="AT81" i="1"/>
  <c r="AS81" i="1"/>
  <c r="AR81" i="1"/>
  <c r="AR82" i="1" s="1"/>
  <c r="AQ81" i="1"/>
  <c r="AQ82" i="1" s="1"/>
  <c r="AQ83" i="1" s="1"/>
  <c r="AQ84" i="1" s="1"/>
  <c r="AQ85" i="1" s="1"/>
  <c r="AQ86" i="1" s="1"/>
  <c r="AQ87" i="1" s="1"/>
  <c r="AQ88" i="1" s="1"/>
  <c r="AQ89" i="1" s="1"/>
  <c r="AQ90" i="1" s="1"/>
  <c r="AQ91" i="1" s="1"/>
  <c r="AQ92" i="1" s="1"/>
  <c r="AQ93" i="1" s="1"/>
  <c r="AQ94" i="1" s="1"/>
  <c r="AQ95" i="1" s="1"/>
  <c r="AQ96" i="1" s="1"/>
  <c r="AQ97" i="1" s="1"/>
  <c r="AQ98" i="1" s="1"/>
  <c r="AQ99" i="1" s="1"/>
  <c r="AQ100" i="1" s="1"/>
  <c r="AQ101" i="1" s="1"/>
  <c r="AQ102" i="1" s="1"/>
  <c r="AQ103" i="1" s="1"/>
  <c r="AQ104" i="1" s="1"/>
  <c r="AQ105" i="1" s="1"/>
  <c r="AP81" i="1"/>
  <c r="AO81" i="1"/>
  <c r="AN81" i="1"/>
  <c r="AN82" i="1" s="1"/>
  <c r="AN83" i="1" s="1"/>
  <c r="AL81" i="1"/>
  <c r="AL82" i="1" s="1"/>
  <c r="AL83" i="1" s="1"/>
  <c r="AL84" i="1" s="1"/>
  <c r="AK81" i="1"/>
  <c r="AJ81" i="1"/>
  <c r="AI81" i="1"/>
  <c r="AI82" i="1" s="1"/>
  <c r="AG81" i="1"/>
  <c r="AG82" i="1" s="1"/>
  <c r="BA80" i="1"/>
  <c r="AZ80" i="1"/>
  <c r="AY80" i="1"/>
  <c r="AW73" i="1"/>
  <c r="AW74" i="1" s="1"/>
  <c r="AW75" i="1" s="1"/>
  <c r="AW76" i="1" s="1"/>
  <c r="AW77" i="1" s="1"/>
  <c r="AW78" i="1" s="1"/>
  <c r="AW79" i="1" s="1"/>
  <c r="AL72" i="1"/>
  <c r="AL73" i="1" s="1"/>
  <c r="AL74" i="1" s="1"/>
  <c r="AL75" i="1" s="1"/>
  <c r="AL76" i="1" s="1"/>
  <c r="AL77" i="1" s="1"/>
  <c r="AL78" i="1" s="1"/>
  <c r="AL79" i="1" s="1"/>
  <c r="AT71" i="1"/>
  <c r="AT72" i="1" s="1"/>
  <c r="AT73" i="1" s="1"/>
  <c r="AT74" i="1" s="1"/>
  <c r="AT75" i="1" s="1"/>
  <c r="AT76" i="1" s="1"/>
  <c r="AT77" i="1" s="1"/>
  <c r="AT78" i="1" s="1"/>
  <c r="AT79" i="1" s="1"/>
  <c r="AI71" i="1"/>
  <c r="AI72" i="1" s="1"/>
  <c r="AI73" i="1" s="1"/>
  <c r="AI74" i="1" s="1"/>
  <c r="AI75" i="1" s="1"/>
  <c r="AI76" i="1" s="1"/>
  <c r="AI77" i="1" s="1"/>
  <c r="AI78" i="1" s="1"/>
  <c r="AI79" i="1" s="1"/>
  <c r="AU70" i="1"/>
  <c r="AU71" i="1" s="1"/>
  <c r="AU72" i="1" s="1"/>
  <c r="AU73" i="1" s="1"/>
  <c r="AU74" i="1" s="1"/>
  <c r="AU75" i="1" s="1"/>
  <c r="AU76" i="1" s="1"/>
  <c r="AU77" i="1" s="1"/>
  <c r="AU78" i="1" s="1"/>
  <c r="AU79" i="1" s="1"/>
  <c r="AI70" i="1"/>
  <c r="AV68" i="1"/>
  <c r="AV69" i="1" s="1"/>
  <c r="AV70" i="1" s="1"/>
  <c r="AV71" i="1" s="1"/>
  <c r="AV72" i="1" s="1"/>
  <c r="AV73" i="1" s="1"/>
  <c r="AV74" i="1" s="1"/>
  <c r="AV75" i="1" s="1"/>
  <c r="AV76" i="1" s="1"/>
  <c r="AV77" i="1" s="1"/>
  <c r="AV78" i="1" s="1"/>
  <c r="AV79" i="1" s="1"/>
  <c r="AR68" i="1"/>
  <c r="AR69" i="1" s="1"/>
  <c r="AR70" i="1" s="1"/>
  <c r="AR71" i="1" s="1"/>
  <c r="AR72" i="1" s="1"/>
  <c r="AR73" i="1" s="1"/>
  <c r="AR74" i="1" s="1"/>
  <c r="AR75" i="1" s="1"/>
  <c r="AR76" i="1" s="1"/>
  <c r="AR77" i="1" s="1"/>
  <c r="AR78" i="1" s="1"/>
  <c r="AR79" i="1" s="1"/>
  <c r="AL68" i="1"/>
  <c r="AL69" i="1" s="1"/>
  <c r="AL70" i="1" s="1"/>
  <c r="AL71" i="1" s="1"/>
  <c r="AK68" i="1"/>
  <c r="AK69" i="1" s="1"/>
  <c r="AK70" i="1" s="1"/>
  <c r="AK71" i="1" s="1"/>
  <c r="AK72" i="1" s="1"/>
  <c r="AK73" i="1" s="1"/>
  <c r="AK74" i="1" s="1"/>
  <c r="AK75" i="1" s="1"/>
  <c r="AK76" i="1" s="1"/>
  <c r="AK77" i="1" s="1"/>
  <c r="AK78" i="1" s="1"/>
  <c r="AK79" i="1" s="1"/>
  <c r="BB67" i="1"/>
  <c r="BB68" i="1" s="1"/>
  <c r="BB69" i="1" s="1"/>
  <c r="BB70" i="1" s="1"/>
  <c r="BB71" i="1" s="1"/>
  <c r="BB72" i="1" s="1"/>
  <c r="BB73" i="1" s="1"/>
  <c r="BB74" i="1" s="1"/>
  <c r="BB75" i="1" s="1"/>
  <c r="BB76" i="1" s="1"/>
  <c r="BB77" i="1" s="1"/>
  <c r="BB78" i="1" s="1"/>
  <c r="BB79" i="1" s="1"/>
  <c r="AW67" i="1"/>
  <c r="AW68" i="1" s="1"/>
  <c r="AW69" i="1" s="1"/>
  <c r="AW70" i="1" s="1"/>
  <c r="AW71" i="1" s="1"/>
  <c r="AW72" i="1" s="1"/>
  <c r="AS67" i="1"/>
  <c r="AR67" i="1"/>
  <c r="AO67" i="1"/>
  <c r="AO68" i="1" s="1"/>
  <c r="AO69" i="1" s="1"/>
  <c r="AO70" i="1" s="1"/>
  <c r="AO71" i="1" s="1"/>
  <c r="AO72" i="1" s="1"/>
  <c r="AO73" i="1" s="1"/>
  <c r="AO74" i="1" s="1"/>
  <c r="AO75" i="1" s="1"/>
  <c r="AO76" i="1" s="1"/>
  <c r="AO77" i="1" s="1"/>
  <c r="AO78" i="1" s="1"/>
  <c r="AO79" i="1" s="1"/>
  <c r="AN67" i="1"/>
  <c r="AN68" i="1" s="1"/>
  <c r="AN69" i="1" s="1"/>
  <c r="AN70" i="1" s="1"/>
  <c r="AN71" i="1" s="1"/>
  <c r="AN72" i="1" s="1"/>
  <c r="AN73" i="1" s="1"/>
  <c r="AN74" i="1" s="1"/>
  <c r="AN75" i="1" s="1"/>
  <c r="AN76" i="1" s="1"/>
  <c r="AN77" i="1" s="1"/>
  <c r="AN78" i="1" s="1"/>
  <c r="AN79" i="1" s="1"/>
  <c r="AJ67" i="1"/>
  <c r="BD66" i="1"/>
  <c r="BD67" i="1" s="1"/>
  <c r="BD68" i="1" s="1"/>
  <c r="BD69" i="1" s="1"/>
  <c r="BD70" i="1" s="1"/>
  <c r="BD71" i="1" s="1"/>
  <c r="BD72" i="1" s="1"/>
  <c r="BD73" i="1" s="1"/>
  <c r="BD74" i="1" s="1"/>
  <c r="BD75" i="1" s="1"/>
  <c r="BD76" i="1" s="1"/>
  <c r="BD77" i="1" s="1"/>
  <c r="BD78" i="1" s="1"/>
  <c r="BD79" i="1" s="1"/>
  <c r="BC66" i="1"/>
  <c r="BC67" i="1" s="1"/>
  <c r="BC68" i="1" s="1"/>
  <c r="BC69" i="1" s="1"/>
  <c r="BC70" i="1" s="1"/>
  <c r="BC71" i="1" s="1"/>
  <c r="BC72" i="1" s="1"/>
  <c r="BC73" i="1" s="1"/>
  <c r="BC74" i="1" s="1"/>
  <c r="BC75" i="1" s="1"/>
  <c r="BC76" i="1" s="1"/>
  <c r="BC77" i="1" s="1"/>
  <c r="BC78" i="1" s="1"/>
  <c r="BC79" i="1" s="1"/>
  <c r="BB66" i="1"/>
  <c r="AX66" i="1"/>
  <c r="AX67" i="1" s="1"/>
  <c r="AX68" i="1" s="1"/>
  <c r="AX69" i="1" s="1"/>
  <c r="AX70" i="1" s="1"/>
  <c r="AX71" i="1" s="1"/>
  <c r="AX72" i="1" s="1"/>
  <c r="AX73" i="1" s="1"/>
  <c r="AX74" i="1" s="1"/>
  <c r="AX75" i="1" s="1"/>
  <c r="AX76" i="1" s="1"/>
  <c r="AX77" i="1" s="1"/>
  <c r="AX78" i="1" s="1"/>
  <c r="AX79" i="1" s="1"/>
  <c r="AW66" i="1"/>
  <c r="AV66" i="1"/>
  <c r="AV67" i="1" s="1"/>
  <c r="AU66" i="1"/>
  <c r="AU67" i="1" s="1"/>
  <c r="AU68" i="1" s="1"/>
  <c r="AU69" i="1" s="1"/>
  <c r="AT66" i="1"/>
  <c r="AT67" i="1" s="1"/>
  <c r="AT68" i="1" s="1"/>
  <c r="AT69" i="1" s="1"/>
  <c r="AT70" i="1" s="1"/>
  <c r="AS66" i="1"/>
  <c r="AR66" i="1"/>
  <c r="AQ66" i="1"/>
  <c r="AQ67" i="1" s="1"/>
  <c r="AQ68" i="1" s="1"/>
  <c r="AQ69" i="1" s="1"/>
  <c r="AQ70" i="1" s="1"/>
  <c r="AQ71" i="1" s="1"/>
  <c r="AQ72" i="1" s="1"/>
  <c r="AQ73" i="1" s="1"/>
  <c r="AQ74" i="1" s="1"/>
  <c r="AQ75" i="1" s="1"/>
  <c r="AQ76" i="1" s="1"/>
  <c r="AQ77" i="1" s="1"/>
  <c r="AQ78" i="1" s="1"/>
  <c r="AQ79" i="1" s="1"/>
  <c r="AP66" i="1"/>
  <c r="AO66" i="1"/>
  <c r="AN66" i="1"/>
  <c r="AL66" i="1"/>
  <c r="AL67" i="1" s="1"/>
  <c r="AK66" i="1"/>
  <c r="AK67" i="1" s="1"/>
  <c r="AJ66" i="1"/>
  <c r="AI66" i="1"/>
  <c r="AI67" i="1" s="1"/>
  <c r="AI68" i="1" s="1"/>
  <c r="AI69" i="1" s="1"/>
  <c r="AG66" i="1"/>
  <c r="AG67" i="1" s="1"/>
  <c r="AG68" i="1" s="1"/>
  <c r="AG69" i="1" s="1"/>
  <c r="AG70" i="1" s="1"/>
  <c r="AG71" i="1" s="1"/>
  <c r="AG72" i="1" s="1"/>
  <c r="AG73" i="1" s="1"/>
  <c r="AG74" i="1" s="1"/>
  <c r="AG75" i="1" s="1"/>
  <c r="AG76" i="1" s="1"/>
  <c r="AG77" i="1" s="1"/>
  <c r="AG78" i="1" s="1"/>
  <c r="BA65" i="1"/>
  <c r="AZ65" i="1"/>
  <c r="AY65" i="1"/>
  <c r="AU57" i="1"/>
  <c r="AU58" i="1" s="1"/>
  <c r="AU59" i="1" s="1"/>
  <c r="AU60" i="1" s="1"/>
  <c r="AU61" i="1" s="1"/>
  <c r="AU62" i="1" s="1"/>
  <c r="AU63" i="1" s="1"/>
  <c r="AU64" i="1" s="1"/>
  <c r="AW54" i="1"/>
  <c r="AW55" i="1" s="1"/>
  <c r="AW56" i="1" s="1"/>
  <c r="AW57" i="1" s="1"/>
  <c r="AW58" i="1" s="1"/>
  <c r="AW59" i="1" s="1"/>
  <c r="AW60" i="1" s="1"/>
  <c r="AW61" i="1" s="1"/>
  <c r="AW62" i="1" s="1"/>
  <c r="AW63" i="1" s="1"/>
  <c r="AW64" i="1" s="1"/>
  <c r="AR54" i="1"/>
  <c r="AR55" i="1" s="1"/>
  <c r="AR56" i="1" s="1"/>
  <c r="AR57" i="1" s="1"/>
  <c r="AR58" i="1" s="1"/>
  <c r="AR59" i="1" s="1"/>
  <c r="AR60" i="1" s="1"/>
  <c r="AR61" i="1" s="1"/>
  <c r="AR62" i="1" s="1"/>
  <c r="AR63" i="1" s="1"/>
  <c r="AR64" i="1" s="1"/>
  <c r="AO54" i="1"/>
  <c r="AO55" i="1" s="1"/>
  <c r="AO56" i="1" s="1"/>
  <c r="AO57" i="1" s="1"/>
  <c r="AO58" i="1" s="1"/>
  <c r="AO59" i="1" s="1"/>
  <c r="AO60" i="1" s="1"/>
  <c r="AO61" i="1" s="1"/>
  <c r="AO62" i="1" s="1"/>
  <c r="AO63" i="1" s="1"/>
  <c r="AO64" i="1" s="1"/>
  <c r="AI54" i="1"/>
  <c r="AI55" i="1" s="1"/>
  <c r="AI56" i="1" s="1"/>
  <c r="AI57" i="1" s="1"/>
  <c r="AI58" i="1" s="1"/>
  <c r="AI59" i="1" s="1"/>
  <c r="AI60" i="1" s="1"/>
  <c r="AI61" i="1" s="1"/>
  <c r="AI62" i="1" s="1"/>
  <c r="AI63" i="1" s="1"/>
  <c r="AI64" i="1" s="1"/>
  <c r="BC53" i="1"/>
  <c r="BC54" i="1" s="1"/>
  <c r="BC55" i="1" s="1"/>
  <c r="BC56" i="1" s="1"/>
  <c r="BC57" i="1" s="1"/>
  <c r="BC58" i="1" s="1"/>
  <c r="BC59" i="1" s="1"/>
  <c r="BC60" i="1" s="1"/>
  <c r="BC61" i="1" s="1"/>
  <c r="BC62" i="1" s="1"/>
  <c r="BC63" i="1" s="1"/>
  <c r="BC64" i="1" s="1"/>
  <c r="AX53" i="1"/>
  <c r="AX54" i="1" s="1"/>
  <c r="AX55" i="1" s="1"/>
  <c r="AX56" i="1" s="1"/>
  <c r="AX57" i="1" s="1"/>
  <c r="AX58" i="1" s="1"/>
  <c r="AX59" i="1" s="1"/>
  <c r="AX60" i="1" s="1"/>
  <c r="AX61" i="1" s="1"/>
  <c r="AX62" i="1" s="1"/>
  <c r="AX63" i="1" s="1"/>
  <c r="AX64" i="1" s="1"/>
  <c r="AU53" i="1"/>
  <c r="AU54" i="1" s="1"/>
  <c r="AU55" i="1" s="1"/>
  <c r="AU56" i="1" s="1"/>
  <c r="AL53" i="1"/>
  <c r="AL54" i="1" s="1"/>
  <c r="AL55" i="1" s="1"/>
  <c r="AL56" i="1" s="1"/>
  <c r="AL57" i="1" s="1"/>
  <c r="AL58" i="1" s="1"/>
  <c r="AL59" i="1" s="1"/>
  <c r="AL60" i="1" s="1"/>
  <c r="AL61" i="1" s="1"/>
  <c r="AL62" i="1" s="1"/>
  <c r="AL63" i="1" s="1"/>
  <c r="AL64" i="1" s="1"/>
  <c r="BD52" i="1"/>
  <c r="BD53" i="1" s="1"/>
  <c r="BD54" i="1" s="1"/>
  <c r="BD55" i="1" s="1"/>
  <c r="BD56" i="1" s="1"/>
  <c r="BD57" i="1" s="1"/>
  <c r="BD58" i="1" s="1"/>
  <c r="BD59" i="1" s="1"/>
  <c r="BD60" i="1" s="1"/>
  <c r="BD61" i="1" s="1"/>
  <c r="BD62" i="1" s="1"/>
  <c r="BD63" i="1" s="1"/>
  <c r="BD64" i="1" s="1"/>
  <c r="AW52" i="1"/>
  <c r="AW53" i="1" s="1"/>
  <c r="AV52" i="1"/>
  <c r="AV53" i="1" s="1"/>
  <c r="AV54" i="1" s="1"/>
  <c r="AV55" i="1" s="1"/>
  <c r="AV56" i="1" s="1"/>
  <c r="AV57" i="1" s="1"/>
  <c r="AV58" i="1" s="1"/>
  <c r="AV59" i="1" s="1"/>
  <c r="AV60" i="1" s="1"/>
  <c r="AV61" i="1" s="1"/>
  <c r="AV62" i="1" s="1"/>
  <c r="AV63" i="1" s="1"/>
  <c r="AV64" i="1" s="1"/>
  <c r="AS52" i="1"/>
  <c r="AS53" i="1" s="1"/>
  <c r="AR52" i="1"/>
  <c r="AR53" i="1" s="1"/>
  <c r="AO52" i="1"/>
  <c r="AO53" i="1" s="1"/>
  <c r="AN52" i="1"/>
  <c r="AN53" i="1" s="1"/>
  <c r="AN54" i="1" s="1"/>
  <c r="AJ52" i="1"/>
  <c r="AI52" i="1"/>
  <c r="AI53" i="1" s="1"/>
  <c r="BD51" i="1"/>
  <c r="BC51" i="1"/>
  <c r="BC52" i="1" s="1"/>
  <c r="BB51" i="1"/>
  <c r="BB52" i="1" s="1"/>
  <c r="BB53" i="1" s="1"/>
  <c r="BB54" i="1" s="1"/>
  <c r="BB55" i="1" s="1"/>
  <c r="BB56" i="1" s="1"/>
  <c r="BB57" i="1" s="1"/>
  <c r="BB58" i="1" s="1"/>
  <c r="BB59" i="1" s="1"/>
  <c r="BB60" i="1" s="1"/>
  <c r="BB61" i="1" s="1"/>
  <c r="BB62" i="1" s="1"/>
  <c r="BB63" i="1" s="1"/>
  <c r="BB64" i="1" s="1"/>
  <c r="AX51" i="1"/>
  <c r="AX52" i="1" s="1"/>
  <c r="AW51" i="1"/>
  <c r="AV51" i="1"/>
  <c r="AU51" i="1"/>
  <c r="AU52" i="1" s="1"/>
  <c r="AT51" i="1"/>
  <c r="AT52" i="1" s="1"/>
  <c r="AT53" i="1" s="1"/>
  <c r="AT54" i="1" s="1"/>
  <c r="AT55" i="1" s="1"/>
  <c r="AT56" i="1" s="1"/>
  <c r="AT57" i="1" s="1"/>
  <c r="AT58" i="1" s="1"/>
  <c r="AT59" i="1" s="1"/>
  <c r="AT60" i="1" s="1"/>
  <c r="AT61" i="1" s="1"/>
  <c r="AT62" i="1" s="1"/>
  <c r="AT63" i="1" s="1"/>
  <c r="AT64" i="1" s="1"/>
  <c r="AS51" i="1"/>
  <c r="BA51" i="1" s="1"/>
  <c r="AR51" i="1"/>
  <c r="AQ51" i="1"/>
  <c r="AQ52" i="1" s="1"/>
  <c r="AQ53" i="1" s="1"/>
  <c r="AQ54" i="1" s="1"/>
  <c r="AQ55" i="1" s="1"/>
  <c r="AQ56" i="1" s="1"/>
  <c r="AQ57" i="1" s="1"/>
  <c r="AQ58" i="1" s="1"/>
  <c r="AQ59" i="1" s="1"/>
  <c r="AQ60" i="1" s="1"/>
  <c r="AQ61" i="1" s="1"/>
  <c r="AQ62" i="1" s="1"/>
  <c r="AQ63" i="1" s="1"/>
  <c r="AQ64" i="1" s="1"/>
  <c r="AP51" i="1"/>
  <c r="AO51" i="1"/>
  <c r="AN51" i="1"/>
  <c r="AL51" i="1"/>
  <c r="AL52" i="1" s="1"/>
  <c r="AK51" i="1"/>
  <c r="AK52" i="1" s="1"/>
  <c r="AK53" i="1" s="1"/>
  <c r="AK54" i="1" s="1"/>
  <c r="AK55" i="1" s="1"/>
  <c r="AK56" i="1" s="1"/>
  <c r="AK57" i="1" s="1"/>
  <c r="AK58" i="1" s="1"/>
  <c r="AK59" i="1" s="1"/>
  <c r="AK60" i="1" s="1"/>
  <c r="AK61" i="1" s="1"/>
  <c r="AK62" i="1" s="1"/>
  <c r="AK63" i="1" s="1"/>
  <c r="AK64" i="1" s="1"/>
  <c r="AJ51" i="1"/>
  <c r="AI51" i="1"/>
  <c r="AG51" i="1"/>
  <c r="AG52" i="1" s="1"/>
  <c r="AG53" i="1" s="1"/>
  <c r="AG54" i="1" s="1"/>
  <c r="AG55" i="1" s="1"/>
  <c r="AG56" i="1" s="1"/>
  <c r="AG57" i="1" s="1"/>
  <c r="AG58" i="1" s="1"/>
  <c r="AG59" i="1" s="1"/>
  <c r="AG60" i="1" s="1"/>
  <c r="AG61" i="1" s="1"/>
  <c r="AG62" i="1" s="1"/>
  <c r="AG63" i="1" s="1"/>
  <c r="BA50" i="1"/>
  <c r="AZ50" i="1"/>
  <c r="AY50" i="1"/>
  <c r="AI47" i="1"/>
  <c r="AI48" i="1" s="1"/>
  <c r="AI49" i="1" s="1"/>
  <c r="BB44" i="1"/>
  <c r="BB45" i="1" s="1"/>
  <c r="BB46" i="1" s="1"/>
  <c r="BB47" i="1" s="1"/>
  <c r="BB48" i="1" s="1"/>
  <c r="BB49" i="1" s="1"/>
  <c r="AL42" i="1"/>
  <c r="AL43" i="1" s="1"/>
  <c r="AL44" i="1" s="1"/>
  <c r="AL45" i="1" s="1"/>
  <c r="AL46" i="1" s="1"/>
  <c r="AL47" i="1" s="1"/>
  <c r="AL48" i="1" s="1"/>
  <c r="AL49" i="1" s="1"/>
  <c r="AN41" i="1"/>
  <c r="AN42" i="1" s="1"/>
  <c r="AN43" i="1" s="1"/>
  <c r="AN44" i="1" s="1"/>
  <c r="AN45" i="1" s="1"/>
  <c r="AN46" i="1" s="1"/>
  <c r="AN47" i="1" s="1"/>
  <c r="AN48" i="1" s="1"/>
  <c r="AN49" i="1" s="1"/>
  <c r="AG40" i="1"/>
  <c r="AG41" i="1" s="1"/>
  <c r="AG42" i="1" s="1"/>
  <c r="AG43" i="1" s="1"/>
  <c r="AG44" i="1" s="1"/>
  <c r="AG45" i="1" s="1"/>
  <c r="AG46" i="1" s="1"/>
  <c r="AG47" i="1" s="1"/>
  <c r="AG48" i="1" s="1"/>
  <c r="AG49" i="1" s="1"/>
  <c r="AI39" i="1"/>
  <c r="AI40" i="1" s="1"/>
  <c r="AI41" i="1" s="1"/>
  <c r="AI42" i="1" s="1"/>
  <c r="AI43" i="1" s="1"/>
  <c r="AI44" i="1" s="1"/>
  <c r="AI45" i="1" s="1"/>
  <c r="AI46" i="1" s="1"/>
  <c r="BB38" i="1"/>
  <c r="BB39" i="1" s="1"/>
  <c r="BB40" i="1" s="1"/>
  <c r="BB41" i="1" s="1"/>
  <c r="BB42" i="1" s="1"/>
  <c r="BB43" i="1" s="1"/>
  <c r="AU38" i="1"/>
  <c r="AU39" i="1" s="1"/>
  <c r="AU40" i="1" s="1"/>
  <c r="AU41" i="1" s="1"/>
  <c r="AU42" i="1" s="1"/>
  <c r="AU43" i="1" s="1"/>
  <c r="AU44" i="1" s="1"/>
  <c r="AU45" i="1" s="1"/>
  <c r="AU46" i="1" s="1"/>
  <c r="AU47" i="1" s="1"/>
  <c r="AU48" i="1" s="1"/>
  <c r="AU49" i="1" s="1"/>
  <c r="BD37" i="1"/>
  <c r="BD38" i="1" s="1"/>
  <c r="BD39" i="1" s="1"/>
  <c r="BD40" i="1" s="1"/>
  <c r="BD41" i="1" s="1"/>
  <c r="BD42" i="1" s="1"/>
  <c r="BD43" i="1" s="1"/>
  <c r="BD44" i="1" s="1"/>
  <c r="BD45" i="1" s="1"/>
  <c r="BD46" i="1" s="1"/>
  <c r="BD47" i="1" s="1"/>
  <c r="BD48" i="1" s="1"/>
  <c r="BD49" i="1" s="1"/>
  <c r="AW37" i="1"/>
  <c r="AW38" i="1" s="1"/>
  <c r="AW39" i="1" s="1"/>
  <c r="AW40" i="1" s="1"/>
  <c r="AW41" i="1" s="1"/>
  <c r="AW42" i="1" s="1"/>
  <c r="AW43" i="1" s="1"/>
  <c r="AW44" i="1" s="1"/>
  <c r="AW45" i="1" s="1"/>
  <c r="AW46" i="1" s="1"/>
  <c r="AW47" i="1" s="1"/>
  <c r="AW48" i="1" s="1"/>
  <c r="AW49" i="1" s="1"/>
  <c r="AV37" i="1"/>
  <c r="AV38" i="1" s="1"/>
  <c r="AV39" i="1" s="1"/>
  <c r="AV40" i="1" s="1"/>
  <c r="AV41" i="1" s="1"/>
  <c r="AV42" i="1" s="1"/>
  <c r="AV43" i="1" s="1"/>
  <c r="AV44" i="1" s="1"/>
  <c r="AV45" i="1" s="1"/>
  <c r="AV46" i="1" s="1"/>
  <c r="AV47" i="1" s="1"/>
  <c r="AV48" i="1" s="1"/>
  <c r="AV49" i="1" s="1"/>
  <c r="AR37" i="1"/>
  <c r="AR38" i="1" s="1"/>
  <c r="AR39" i="1" s="1"/>
  <c r="AR40" i="1" s="1"/>
  <c r="AR41" i="1" s="1"/>
  <c r="AR42" i="1" s="1"/>
  <c r="AR43" i="1" s="1"/>
  <c r="AR44" i="1" s="1"/>
  <c r="AR45" i="1" s="1"/>
  <c r="AR46" i="1" s="1"/>
  <c r="AR47" i="1" s="1"/>
  <c r="AR48" i="1" s="1"/>
  <c r="AR49" i="1" s="1"/>
  <c r="AQ37" i="1"/>
  <c r="AQ38" i="1" s="1"/>
  <c r="AQ39" i="1" s="1"/>
  <c r="AQ40" i="1" s="1"/>
  <c r="AQ41" i="1" s="1"/>
  <c r="AQ42" i="1" s="1"/>
  <c r="AQ43" i="1" s="1"/>
  <c r="AQ44" i="1" s="1"/>
  <c r="AQ45" i="1" s="1"/>
  <c r="AQ46" i="1" s="1"/>
  <c r="AQ47" i="1" s="1"/>
  <c r="AQ48" i="1" s="1"/>
  <c r="AQ49" i="1" s="1"/>
  <c r="AN37" i="1"/>
  <c r="AN38" i="1" s="1"/>
  <c r="AN39" i="1" s="1"/>
  <c r="AN40" i="1" s="1"/>
  <c r="AJ37" i="1"/>
  <c r="AI37" i="1"/>
  <c r="AI38" i="1" s="1"/>
  <c r="BD36" i="1"/>
  <c r="BC36" i="1"/>
  <c r="BC37" i="1" s="1"/>
  <c r="BC38" i="1" s="1"/>
  <c r="BC39" i="1" s="1"/>
  <c r="BC40" i="1" s="1"/>
  <c r="BC41" i="1" s="1"/>
  <c r="BC42" i="1" s="1"/>
  <c r="BC43" i="1" s="1"/>
  <c r="BC44" i="1" s="1"/>
  <c r="BC45" i="1" s="1"/>
  <c r="BC46" i="1" s="1"/>
  <c r="BC47" i="1" s="1"/>
  <c r="BC48" i="1" s="1"/>
  <c r="BC49" i="1" s="1"/>
  <c r="BB36" i="1"/>
  <c r="BB37" i="1" s="1"/>
  <c r="AX36" i="1"/>
  <c r="AX37" i="1" s="1"/>
  <c r="AX38" i="1" s="1"/>
  <c r="AX39" i="1" s="1"/>
  <c r="AX40" i="1" s="1"/>
  <c r="AX41" i="1" s="1"/>
  <c r="AX42" i="1" s="1"/>
  <c r="AX43" i="1" s="1"/>
  <c r="AX44" i="1" s="1"/>
  <c r="AX45" i="1" s="1"/>
  <c r="AX46" i="1" s="1"/>
  <c r="AX47" i="1" s="1"/>
  <c r="AX48" i="1" s="1"/>
  <c r="AX49" i="1" s="1"/>
  <c r="AW36" i="1"/>
  <c r="AV36" i="1"/>
  <c r="AU36" i="1"/>
  <c r="AU37" i="1" s="1"/>
  <c r="AT36" i="1"/>
  <c r="AT37" i="1" s="1"/>
  <c r="AT38" i="1" s="1"/>
  <c r="AT39" i="1" s="1"/>
  <c r="AT40" i="1" s="1"/>
  <c r="AT41" i="1" s="1"/>
  <c r="AT42" i="1" s="1"/>
  <c r="AT43" i="1" s="1"/>
  <c r="AT44" i="1" s="1"/>
  <c r="AT45" i="1" s="1"/>
  <c r="AT46" i="1" s="1"/>
  <c r="AT47" i="1" s="1"/>
  <c r="AT48" i="1" s="1"/>
  <c r="AT49" i="1" s="1"/>
  <c r="AS36" i="1"/>
  <c r="AS37" i="1" s="1"/>
  <c r="AS38" i="1" s="1"/>
  <c r="AS39" i="1" s="1"/>
  <c r="AR36" i="1"/>
  <c r="AQ36" i="1"/>
  <c r="AP36" i="1"/>
  <c r="AO36" i="1"/>
  <c r="AO37" i="1" s="1"/>
  <c r="AO38" i="1" s="1"/>
  <c r="AO39" i="1" s="1"/>
  <c r="AO40" i="1" s="1"/>
  <c r="AO41" i="1" s="1"/>
  <c r="AO42" i="1" s="1"/>
  <c r="AO43" i="1" s="1"/>
  <c r="AO44" i="1" s="1"/>
  <c r="AO45" i="1" s="1"/>
  <c r="AO46" i="1" s="1"/>
  <c r="AO47" i="1" s="1"/>
  <c r="AO48" i="1" s="1"/>
  <c r="AO49" i="1" s="1"/>
  <c r="AN36" i="1"/>
  <c r="AL36" i="1"/>
  <c r="AL37" i="1" s="1"/>
  <c r="AL38" i="1" s="1"/>
  <c r="AL39" i="1" s="1"/>
  <c r="AL40" i="1" s="1"/>
  <c r="AL41" i="1" s="1"/>
  <c r="AK36" i="1"/>
  <c r="AJ36" i="1"/>
  <c r="AI36" i="1"/>
  <c r="AG36" i="1"/>
  <c r="AG37" i="1" s="1"/>
  <c r="AG38" i="1" s="1"/>
  <c r="AG39" i="1" s="1"/>
  <c r="BA35" i="1"/>
  <c r="AZ35" i="1"/>
  <c r="AY35" i="1"/>
  <c r="AT25" i="1"/>
  <c r="AT26" i="1" s="1"/>
  <c r="AT27" i="1" s="1"/>
  <c r="AT28" i="1" s="1"/>
  <c r="AT29" i="1" s="1"/>
  <c r="AT30" i="1" s="1"/>
  <c r="AT31" i="1" s="1"/>
  <c r="AT32" i="1" s="1"/>
  <c r="AT33" i="1" s="1"/>
  <c r="AT34" i="1" s="1"/>
  <c r="AK25" i="1"/>
  <c r="AK26" i="1" s="1"/>
  <c r="AK27" i="1" s="1"/>
  <c r="AK28" i="1" s="1"/>
  <c r="AK29" i="1" s="1"/>
  <c r="AK30" i="1" s="1"/>
  <c r="AK31" i="1" s="1"/>
  <c r="AK32" i="1" s="1"/>
  <c r="AK33" i="1" s="1"/>
  <c r="AK34" i="1" s="1"/>
  <c r="AX24" i="1"/>
  <c r="AX25" i="1" s="1"/>
  <c r="AX26" i="1" s="1"/>
  <c r="AX27" i="1" s="1"/>
  <c r="AX28" i="1" s="1"/>
  <c r="AX29" i="1" s="1"/>
  <c r="AX30" i="1" s="1"/>
  <c r="AX31" i="1" s="1"/>
  <c r="AX32" i="1" s="1"/>
  <c r="AX33" i="1" s="1"/>
  <c r="AX34" i="1" s="1"/>
  <c r="AT24" i="1"/>
  <c r="AQ24" i="1"/>
  <c r="AQ25" i="1" s="1"/>
  <c r="AQ26" i="1" s="1"/>
  <c r="AQ27" i="1" s="1"/>
  <c r="AQ28" i="1" s="1"/>
  <c r="AQ29" i="1" s="1"/>
  <c r="AQ30" i="1" s="1"/>
  <c r="AQ31" i="1" s="1"/>
  <c r="AQ32" i="1" s="1"/>
  <c r="AQ33" i="1" s="1"/>
  <c r="AQ34" i="1" s="1"/>
  <c r="AK24" i="1"/>
  <c r="BD23" i="1"/>
  <c r="BD24" i="1" s="1"/>
  <c r="BD25" i="1" s="1"/>
  <c r="BD26" i="1" s="1"/>
  <c r="BD27" i="1" s="1"/>
  <c r="BD28" i="1" s="1"/>
  <c r="BD29" i="1" s="1"/>
  <c r="BD30" i="1" s="1"/>
  <c r="BD31" i="1" s="1"/>
  <c r="BD32" i="1" s="1"/>
  <c r="BD33" i="1" s="1"/>
  <c r="BD34" i="1" s="1"/>
  <c r="AV23" i="1"/>
  <c r="AV24" i="1" s="1"/>
  <c r="AV25" i="1" s="1"/>
  <c r="AV26" i="1" s="1"/>
  <c r="AV27" i="1" s="1"/>
  <c r="AV28" i="1" s="1"/>
  <c r="AV29" i="1" s="1"/>
  <c r="AV30" i="1" s="1"/>
  <c r="AV31" i="1" s="1"/>
  <c r="AV32" i="1" s="1"/>
  <c r="AV33" i="1" s="1"/>
  <c r="AV34" i="1" s="1"/>
  <c r="AQ23" i="1"/>
  <c r="AN23" i="1"/>
  <c r="AN24" i="1" s="1"/>
  <c r="AN25" i="1" s="1"/>
  <c r="AN26" i="1" s="1"/>
  <c r="AN27" i="1" s="1"/>
  <c r="AN28" i="1" s="1"/>
  <c r="AN29" i="1" s="1"/>
  <c r="AN30" i="1" s="1"/>
  <c r="AN31" i="1" s="1"/>
  <c r="AN32" i="1" s="1"/>
  <c r="AN33" i="1" s="1"/>
  <c r="AN34" i="1" s="1"/>
  <c r="BD22" i="1"/>
  <c r="AV22" i="1"/>
  <c r="AS22" i="1"/>
  <c r="AS23" i="1" s="1"/>
  <c r="AR22" i="1"/>
  <c r="AR23" i="1" s="1"/>
  <c r="AR24" i="1" s="1"/>
  <c r="AR25" i="1" s="1"/>
  <c r="AR26" i="1" s="1"/>
  <c r="AR27" i="1" s="1"/>
  <c r="AR28" i="1" s="1"/>
  <c r="AR29" i="1" s="1"/>
  <c r="AR30" i="1" s="1"/>
  <c r="AR31" i="1" s="1"/>
  <c r="AR32" i="1" s="1"/>
  <c r="AR33" i="1" s="1"/>
  <c r="AR34" i="1" s="1"/>
  <c r="AN22" i="1"/>
  <c r="AJ22" i="1"/>
  <c r="AI22" i="1"/>
  <c r="AI23" i="1" s="1"/>
  <c r="BD21" i="1"/>
  <c r="BC21" i="1"/>
  <c r="BC22" i="1" s="1"/>
  <c r="BC23" i="1" s="1"/>
  <c r="BC24" i="1" s="1"/>
  <c r="BC25" i="1" s="1"/>
  <c r="BC26" i="1" s="1"/>
  <c r="BC27" i="1" s="1"/>
  <c r="BC28" i="1" s="1"/>
  <c r="BC29" i="1" s="1"/>
  <c r="BC30" i="1" s="1"/>
  <c r="BC31" i="1" s="1"/>
  <c r="BC32" i="1" s="1"/>
  <c r="BC33" i="1" s="1"/>
  <c r="BC34" i="1" s="1"/>
  <c r="BB21" i="1"/>
  <c r="BB22" i="1" s="1"/>
  <c r="BB23" i="1" s="1"/>
  <c r="BB24" i="1" s="1"/>
  <c r="BB25" i="1" s="1"/>
  <c r="BB26" i="1" s="1"/>
  <c r="BB27" i="1" s="1"/>
  <c r="BB28" i="1" s="1"/>
  <c r="BB29" i="1" s="1"/>
  <c r="BB30" i="1" s="1"/>
  <c r="BB31" i="1" s="1"/>
  <c r="BB32" i="1" s="1"/>
  <c r="BB33" i="1" s="1"/>
  <c r="BB34" i="1" s="1"/>
  <c r="AX21" i="1"/>
  <c r="AX22" i="1" s="1"/>
  <c r="AX23" i="1" s="1"/>
  <c r="AW21" i="1"/>
  <c r="AW22" i="1" s="1"/>
  <c r="AW23" i="1" s="1"/>
  <c r="AW24" i="1" s="1"/>
  <c r="AW25" i="1" s="1"/>
  <c r="AW26" i="1" s="1"/>
  <c r="AW27" i="1" s="1"/>
  <c r="AW28" i="1" s="1"/>
  <c r="AW29" i="1" s="1"/>
  <c r="AW30" i="1" s="1"/>
  <c r="AW31" i="1" s="1"/>
  <c r="AW32" i="1" s="1"/>
  <c r="AW33" i="1" s="1"/>
  <c r="AW34" i="1" s="1"/>
  <c r="AV21" i="1"/>
  <c r="AU21" i="1"/>
  <c r="AU22" i="1" s="1"/>
  <c r="AU23" i="1" s="1"/>
  <c r="AU24" i="1" s="1"/>
  <c r="AU25" i="1" s="1"/>
  <c r="AU26" i="1" s="1"/>
  <c r="AU27" i="1" s="1"/>
  <c r="AU28" i="1" s="1"/>
  <c r="AU29" i="1" s="1"/>
  <c r="AU30" i="1" s="1"/>
  <c r="AU31" i="1" s="1"/>
  <c r="AU32" i="1" s="1"/>
  <c r="AU33" i="1" s="1"/>
  <c r="AU34" i="1" s="1"/>
  <c r="AT21" i="1"/>
  <c r="AT22" i="1" s="1"/>
  <c r="AT23" i="1" s="1"/>
  <c r="AS21" i="1"/>
  <c r="BA21" i="1" s="1"/>
  <c r="AR21" i="1"/>
  <c r="AQ21" i="1"/>
  <c r="AQ22" i="1" s="1"/>
  <c r="AP21" i="1"/>
  <c r="AO21" i="1"/>
  <c r="AO22" i="1" s="1"/>
  <c r="AO23" i="1" s="1"/>
  <c r="AO24" i="1" s="1"/>
  <c r="AO25" i="1" s="1"/>
  <c r="AO26" i="1" s="1"/>
  <c r="AO27" i="1" s="1"/>
  <c r="AO28" i="1" s="1"/>
  <c r="AO29" i="1" s="1"/>
  <c r="AO30" i="1" s="1"/>
  <c r="AO31" i="1" s="1"/>
  <c r="AO32" i="1" s="1"/>
  <c r="AO33" i="1" s="1"/>
  <c r="AO34" i="1" s="1"/>
  <c r="AN21" i="1"/>
  <c r="AL21" i="1"/>
  <c r="AL22" i="1" s="1"/>
  <c r="AL23" i="1" s="1"/>
  <c r="AL24" i="1" s="1"/>
  <c r="AL25" i="1" s="1"/>
  <c r="AL26" i="1" s="1"/>
  <c r="AL27" i="1" s="1"/>
  <c r="AL28" i="1" s="1"/>
  <c r="AL29" i="1" s="1"/>
  <c r="AL30" i="1" s="1"/>
  <c r="AL31" i="1" s="1"/>
  <c r="AL32" i="1" s="1"/>
  <c r="AL33" i="1" s="1"/>
  <c r="AL34" i="1" s="1"/>
  <c r="AK21" i="1"/>
  <c r="AK22" i="1" s="1"/>
  <c r="AK23" i="1" s="1"/>
  <c r="AJ21" i="1"/>
  <c r="AY21" i="1" s="1"/>
  <c r="AI21" i="1"/>
  <c r="BA20" i="1"/>
  <c r="AZ20" i="1"/>
  <c r="AY20" i="1"/>
  <c r="AV9" i="1"/>
  <c r="AV10" i="1" s="1"/>
  <c r="AV11" i="1" s="1"/>
  <c r="AV12" i="1" s="1"/>
  <c r="AV13" i="1" s="1"/>
  <c r="AV14" i="1" s="1"/>
  <c r="AV15" i="1" s="1"/>
  <c r="AV16" i="1" s="1"/>
  <c r="AV17" i="1" s="1"/>
  <c r="AV18" i="1" s="1"/>
  <c r="AV19" i="1" s="1"/>
  <c r="AN9" i="1"/>
  <c r="AN10" i="1" s="1"/>
  <c r="AN11" i="1" s="1"/>
  <c r="AN12" i="1" s="1"/>
  <c r="AN13" i="1" s="1"/>
  <c r="AN14" i="1" s="1"/>
  <c r="AN15" i="1" s="1"/>
  <c r="AN16" i="1" s="1"/>
  <c r="AN17" i="1" s="1"/>
  <c r="AN18" i="1" s="1"/>
  <c r="AN19" i="1" s="1"/>
  <c r="AV8" i="1"/>
  <c r="AS8" i="1"/>
  <c r="AS9" i="1" s="1"/>
  <c r="AR8" i="1"/>
  <c r="AR9" i="1" s="1"/>
  <c r="AR10" i="1" s="1"/>
  <c r="AR11" i="1" s="1"/>
  <c r="AR12" i="1" s="1"/>
  <c r="AR13" i="1" s="1"/>
  <c r="AR14" i="1" s="1"/>
  <c r="AR15" i="1" s="1"/>
  <c r="AR16" i="1" s="1"/>
  <c r="AR17" i="1" s="1"/>
  <c r="AR18" i="1" s="1"/>
  <c r="AR19" i="1" s="1"/>
  <c r="AN8" i="1"/>
  <c r="AJ8" i="1"/>
  <c r="AI8" i="1"/>
  <c r="AI9" i="1" s="1"/>
  <c r="AI10" i="1" s="1"/>
  <c r="AI11" i="1" s="1"/>
  <c r="AI12" i="1" s="1"/>
  <c r="AI13" i="1" s="1"/>
  <c r="AI14" i="1" s="1"/>
  <c r="AI15" i="1" s="1"/>
  <c r="AI16" i="1" s="1"/>
  <c r="AI17" i="1" s="1"/>
  <c r="AI18" i="1" s="1"/>
  <c r="AI19" i="1" s="1"/>
  <c r="AW7" i="1"/>
  <c r="AW8" i="1" s="1"/>
  <c r="AW9" i="1" s="1"/>
  <c r="AW10" i="1" s="1"/>
  <c r="AW11" i="1" s="1"/>
  <c r="AW12" i="1" s="1"/>
  <c r="AW13" i="1" s="1"/>
  <c r="AW14" i="1" s="1"/>
  <c r="AW15" i="1" s="1"/>
  <c r="AW16" i="1" s="1"/>
  <c r="AW17" i="1" s="1"/>
  <c r="AW18" i="1" s="1"/>
  <c r="AW19" i="1" s="1"/>
  <c r="AS7" i="1"/>
  <c r="AO7" i="1"/>
  <c r="AO8" i="1" s="1"/>
  <c r="AO9" i="1" s="1"/>
  <c r="AO10" i="1" s="1"/>
  <c r="AO11" i="1" s="1"/>
  <c r="AO12" i="1" s="1"/>
  <c r="AO13" i="1" s="1"/>
  <c r="AO14" i="1" s="1"/>
  <c r="AO15" i="1" s="1"/>
  <c r="AO16" i="1" s="1"/>
  <c r="AO17" i="1" s="1"/>
  <c r="AO18" i="1" s="1"/>
  <c r="AO19" i="1" s="1"/>
  <c r="AJ7" i="1"/>
  <c r="BD6" i="1"/>
  <c r="BD7" i="1" s="1"/>
  <c r="BD8" i="1" s="1"/>
  <c r="BD9" i="1" s="1"/>
  <c r="BD10" i="1" s="1"/>
  <c r="BD11" i="1" s="1"/>
  <c r="BD12" i="1" s="1"/>
  <c r="BD13" i="1" s="1"/>
  <c r="BD14" i="1" s="1"/>
  <c r="BD15" i="1" s="1"/>
  <c r="BD16" i="1" s="1"/>
  <c r="BD17" i="1" s="1"/>
  <c r="BD18" i="1" s="1"/>
  <c r="BD19" i="1" s="1"/>
  <c r="BC6" i="1"/>
  <c r="BC7" i="1" s="1"/>
  <c r="BC8" i="1" s="1"/>
  <c r="BC9" i="1" s="1"/>
  <c r="BC10" i="1" s="1"/>
  <c r="BC11" i="1" s="1"/>
  <c r="BC12" i="1" s="1"/>
  <c r="BC13" i="1" s="1"/>
  <c r="BC14" i="1" s="1"/>
  <c r="BC15" i="1" s="1"/>
  <c r="BC16" i="1" s="1"/>
  <c r="BC17" i="1" s="1"/>
  <c r="BC18" i="1" s="1"/>
  <c r="BC19" i="1" s="1"/>
  <c r="BB6" i="1"/>
  <c r="BB7" i="1" s="1"/>
  <c r="BB8" i="1" s="1"/>
  <c r="BB9" i="1" s="1"/>
  <c r="BB10" i="1" s="1"/>
  <c r="BB11" i="1" s="1"/>
  <c r="BB12" i="1" s="1"/>
  <c r="BB13" i="1" s="1"/>
  <c r="BB14" i="1" s="1"/>
  <c r="BB15" i="1" s="1"/>
  <c r="BB16" i="1" s="1"/>
  <c r="BB17" i="1" s="1"/>
  <c r="BB18" i="1" s="1"/>
  <c r="BB19" i="1" s="1"/>
  <c r="AX6" i="1"/>
  <c r="AX7" i="1" s="1"/>
  <c r="AX8" i="1" s="1"/>
  <c r="AX9" i="1" s="1"/>
  <c r="AX10" i="1" s="1"/>
  <c r="AX11" i="1" s="1"/>
  <c r="AX12" i="1" s="1"/>
  <c r="AX13" i="1" s="1"/>
  <c r="AX14" i="1" s="1"/>
  <c r="AX15" i="1" s="1"/>
  <c r="AX16" i="1" s="1"/>
  <c r="AX17" i="1" s="1"/>
  <c r="AX18" i="1" s="1"/>
  <c r="AX19" i="1" s="1"/>
  <c r="AW6" i="1"/>
  <c r="AV6" i="1"/>
  <c r="AV7" i="1" s="1"/>
  <c r="AU6" i="1"/>
  <c r="AU7" i="1" s="1"/>
  <c r="AU8" i="1" s="1"/>
  <c r="AU9" i="1" s="1"/>
  <c r="AU10" i="1" s="1"/>
  <c r="AU11" i="1" s="1"/>
  <c r="AU12" i="1" s="1"/>
  <c r="AU13" i="1" s="1"/>
  <c r="AU14" i="1" s="1"/>
  <c r="AU15" i="1" s="1"/>
  <c r="AU16" i="1" s="1"/>
  <c r="AU17" i="1" s="1"/>
  <c r="AU18" i="1" s="1"/>
  <c r="AU19" i="1" s="1"/>
  <c r="AT6" i="1"/>
  <c r="AT7" i="1" s="1"/>
  <c r="AT8" i="1" s="1"/>
  <c r="AT9" i="1" s="1"/>
  <c r="AT10" i="1" s="1"/>
  <c r="AT11" i="1" s="1"/>
  <c r="AT12" i="1" s="1"/>
  <c r="AT13" i="1" s="1"/>
  <c r="AT14" i="1" s="1"/>
  <c r="AT15" i="1" s="1"/>
  <c r="AT16" i="1" s="1"/>
  <c r="AT17" i="1" s="1"/>
  <c r="AT18" i="1" s="1"/>
  <c r="AT19" i="1" s="1"/>
  <c r="AS6" i="1"/>
  <c r="AR6" i="1"/>
  <c r="AR7" i="1" s="1"/>
  <c r="AQ6" i="1"/>
  <c r="AQ7" i="1" s="1"/>
  <c r="AQ8" i="1" s="1"/>
  <c r="AQ9" i="1" s="1"/>
  <c r="AQ10" i="1" s="1"/>
  <c r="AQ11" i="1" s="1"/>
  <c r="AQ12" i="1" s="1"/>
  <c r="AQ13" i="1" s="1"/>
  <c r="AQ14" i="1" s="1"/>
  <c r="AQ15" i="1" s="1"/>
  <c r="AQ16" i="1" s="1"/>
  <c r="AQ17" i="1" s="1"/>
  <c r="AQ18" i="1" s="1"/>
  <c r="AQ19" i="1" s="1"/>
  <c r="AP6" i="1"/>
  <c r="AZ6" i="1" s="1"/>
  <c r="AO6" i="1"/>
  <c r="AN6" i="1"/>
  <c r="AN7" i="1" s="1"/>
  <c r="AL6" i="1"/>
  <c r="AL7" i="1" s="1"/>
  <c r="AL8" i="1" s="1"/>
  <c r="AL9" i="1" s="1"/>
  <c r="AL10" i="1" s="1"/>
  <c r="AL11" i="1" s="1"/>
  <c r="AL12" i="1" s="1"/>
  <c r="AL13" i="1" s="1"/>
  <c r="AL14" i="1" s="1"/>
  <c r="AL15" i="1" s="1"/>
  <c r="AL16" i="1" s="1"/>
  <c r="AL17" i="1" s="1"/>
  <c r="AL18" i="1" s="1"/>
  <c r="AL19" i="1" s="1"/>
  <c r="AK6" i="1"/>
  <c r="AK7" i="1" s="1"/>
  <c r="AK8" i="1" s="1"/>
  <c r="AK9" i="1" s="1"/>
  <c r="AK10" i="1" s="1"/>
  <c r="AK11" i="1" s="1"/>
  <c r="AK12" i="1" s="1"/>
  <c r="AK13" i="1" s="1"/>
  <c r="AK14" i="1" s="1"/>
  <c r="AK15" i="1" s="1"/>
  <c r="AK16" i="1" s="1"/>
  <c r="AK17" i="1" s="1"/>
  <c r="AK18" i="1" s="1"/>
  <c r="AK19" i="1" s="1"/>
  <c r="AJ6" i="1"/>
  <c r="AI6" i="1"/>
  <c r="AI7" i="1" s="1"/>
  <c r="BA5" i="1"/>
  <c r="AZ5" i="1"/>
  <c r="AY5" i="1"/>
  <c r="E5" i="7" l="1"/>
  <c r="D5" i="7" s="1"/>
  <c r="C5" i="7" s="1"/>
  <c r="E20" i="7"/>
  <c r="D20" i="7" s="1"/>
  <c r="C20" i="7" s="1"/>
  <c r="E35" i="7"/>
  <c r="AS25" i="7"/>
  <c r="BA24" i="7"/>
  <c r="AN12" i="7"/>
  <c r="AN13" i="7" s="1"/>
  <c r="D35" i="7"/>
  <c r="C35" i="7" s="1"/>
  <c r="AZ36" i="7"/>
  <c r="AS56" i="7"/>
  <c r="AP56" i="7"/>
  <c r="AZ55" i="7"/>
  <c r="AJ9" i="7"/>
  <c r="BA8" i="7"/>
  <c r="AS9" i="7"/>
  <c r="AJ23" i="7"/>
  <c r="AY22" i="7"/>
  <c r="BA22" i="7"/>
  <c r="G37" i="7"/>
  <c r="Y36" i="7"/>
  <c r="AA37" i="7"/>
  <c r="S38" i="7"/>
  <c r="AP40" i="7"/>
  <c r="AZ39" i="7"/>
  <c r="P54" i="7"/>
  <c r="P55" i="7" s="1"/>
  <c r="P56" i="7" s="1"/>
  <c r="P57" i="7" s="1"/>
  <c r="P58" i="7" s="1"/>
  <c r="P59" i="7" s="1"/>
  <c r="P60" i="7" s="1"/>
  <c r="P61" i="7" s="1"/>
  <c r="P62" i="7" s="1"/>
  <c r="P63" i="7" s="1"/>
  <c r="P64" i="7" s="1"/>
  <c r="AK7" i="7"/>
  <c r="AK8" i="7" s="1"/>
  <c r="AK9" i="7" s="1"/>
  <c r="AK10" i="7" s="1"/>
  <c r="AK11" i="7" s="1"/>
  <c r="AK12" i="7" s="1"/>
  <c r="AK13" i="7" s="1"/>
  <c r="AK14" i="7" s="1"/>
  <c r="AK15" i="7" s="1"/>
  <c r="AK16" i="7" s="1"/>
  <c r="AK17" i="7" s="1"/>
  <c r="AK18" i="7" s="1"/>
  <c r="AK19" i="7" s="1"/>
  <c r="AY6" i="7"/>
  <c r="F6" i="7" s="1"/>
  <c r="AZ6" i="7"/>
  <c r="AP7" i="7"/>
  <c r="G23" i="7"/>
  <c r="Y22" i="7"/>
  <c r="AA22" i="7"/>
  <c r="S23" i="7"/>
  <c r="Z36" i="7"/>
  <c r="AA36" i="7"/>
  <c r="AY36" i="7"/>
  <c r="AZ38" i="7"/>
  <c r="AJ38" i="7"/>
  <c r="AV55" i="7"/>
  <c r="AV56" i="7" s="1"/>
  <c r="AV57" i="7" s="1"/>
  <c r="AV58" i="7" s="1"/>
  <c r="AV59" i="7" s="1"/>
  <c r="AV60" i="7" s="1"/>
  <c r="AV61" i="7" s="1"/>
  <c r="AV62" i="7" s="1"/>
  <c r="AV63" i="7" s="1"/>
  <c r="AV64" i="7" s="1"/>
  <c r="BA54" i="7"/>
  <c r="M25" i="7"/>
  <c r="Z24" i="7"/>
  <c r="BA23" i="7"/>
  <c r="Z23" i="7"/>
  <c r="M7" i="7"/>
  <c r="Z6" i="7"/>
  <c r="U7" i="7"/>
  <c r="U8" i="7" s="1"/>
  <c r="U9" i="7" s="1"/>
  <c r="U10" i="7" s="1"/>
  <c r="U11" i="7" s="1"/>
  <c r="U12" i="7" s="1"/>
  <c r="U13" i="7" s="1"/>
  <c r="U14" i="7" s="1"/>
  <c r="U15" i="7" s="1"/>
  <c r="U16" i="7" s="1"/>
  <c r="U17" i="7" s="1"/>
  <c r="U18" i="7" s="1"/>
  <c r="U19" i="7" s="1"/>
  <c r="AA6" i="7"/>
  <c r="Y6" i="7"/>
  <c r="G8" i="7"/>
  <c r="Y7" i="7"/>
  <c r="S9" i="7"/>
  <c r="S10" i="7" s="1"/>
  <c r="AY21" i="7"/>
  <c r="AP24" i="7"/>
  <c r="AZ23" i="7"/>
  <c r="AZ37" i="7"/>
  <c r="I53" i="7"/>
  <c r="I54" i="7" s="1"/>
  <c r="I55" i="7" s="1"/>
  <c r="I56" i="7" s="1"/>
  <c r="I57" i="7" s="1"/>
  <c r="I58" i="7" s="1"/>
  <c r="I59" i="7" s="1"/>
  <c r="I60" i="7" s="1"/>
  <c r="I61" i="7" s="1"/>
  <c r="I62" i="7" s="1"/>
  <c r="I63" i="7" s="1"/>
  <c r="I64" i="7" s="1"/>
  <c r="Y52" i="7"/>
  <c r="AY53" i="7"/>
  <c r="F53" i="7" s="1"/>
  <c r="AJ54" i="7"/>
  <c r="S189" i="8"/>
  <c r="Q189" i="8"/>
  <c r="S197" i="8"/>
  <c r="Q197" i="8"/>
  <c r="AA21" i="7"/>
  <c r="AZ21" i="7"/>
  <c r="M37" i="7"/>
  <c r="AS37" i="7"/>
  <c r="AA53" i="7"/>
  <c r="AA52" i="7"/>
  <c r="AZ53" i="7"/>
  <c r="S54" i="7"/>
  <c r="M67" i="7"/>
  <c r="Z66" i="7"/>
  <c r="Y66" i="7"/>
  <c r="AY66" i="7"/>
  <c r="F66" i="7" s="1"/>
  <c r="BA66" i="7"/>
  <c r="M83" i="7"/>
  <c r="Z82" i="7"/>
  <c r="S4" i="8"/>
  <c r="T4" i="8" s="1"/>
  <c r="Q4" i="8"/>
  <c r="S8" i="8"/>
  <c r="T8" i="8" s="1"/>
  <c r="Q8" i="8"/>
  <c r="S12" i="8"/>
  <c r="T12" i="8" s="1"/>
  <c r="Q12" i="8"/>
  <c r="S15" i="8"/>
  <c r="T15" i="8" s="1"/>
  <c r="S132" i="8"/>
  <c r="S135" i="8"/>
  <c r="BA7" i="7"/>
  <c r="Z22" i="7"/>
  <c r="E51" i="7"/>
  <c r="D51" i="7" s="1"/>
  <c r="C51" i="7" s="1"/>
  <c r="Z52" i="7"/>
  <c r="M53" i="7"/>
  <c r="M54" i="7" s="1"/>
  <c r="AP68" i="7"/>
  <c r="AZ67" i="7"/>
  <c r="H82" i="7"/>
  <c r="Y81" i="7"/>
  <c r="AP84" i="7"/>
  <c r="AZ83" i="7"/>
  <c r="S61" i="8"/>
  <c r="S99" i="8"/>
  <c r="S102" i="8"/>
  <c r="Q102" i="8"/>
  <c r="S106" i="8"/>
  <c r="Q106" i="8"/>
  <c r="BA53" i="7"/>
  <c r="AZ54" i="7"/>
  <c r="S205" i="8"/>
  <c r="Q205" i="8"/>
  <c r="AY7" i="7"/>
  <c r="Y21" i="7"/>
  <c r="E21" i="7" s="1"/>
  <c r="AZ22" i="7"/>
  <c r="AZ52" i="7"/>
  <c r="Y53" i="7"/>
  <c r="AY52" i="7"/>
  <c r="G54" i="7"/>
  <c r="Y67" i="7"/>
  <c r="AJ68" i="7"/>
  <c r="BA67" i="7"/>
  <c r="AS68" i="7"/>
  <c r="G68" i="7"/>
  <c r="G45" i="8"/>
  <c r="E33" i="8"/>
  <c r="O38" i="8"/>
  <c r="P37" i="8"/>
  <c r="S37" i="8" s="1"/>
  <c r="S67" i="7"/>
  <c r="AG67" i="7"/>
  <c r="AG68" i="7" s="1"/>
  <c r="AG69" i="7" s="1"/>
  <c r="AG70" i="7" s="1"/>
  <c r="AG71" i="7" s="1"/>
  <c r="AG72" i="7" s="1"/>
  <c r="AG73" i="7" s="1"/>
  <c r="AG74" i="7" s="1"/>
  <c r="AG75" i="7" s="1"/>
  <c r="AG76" i="7" s="1"/>
  <c r="AG77" i="7" s="1"/>
  <c r="AG78" i="7" s="1"/>
  <c r="AG79" i="7" s="1"/>
  <c r="Z81" i="7"/>
  <c r="AJ83" i="7"/>
  <c r="BA83" i="7"/>
  <c r="AS84" i="7"/>
  <c r="BA82" i="7"/>
  <c r="G41" i="8"/>
  <c r="E29" i="8"/>
  <c r="P32" i="8"/>
  <c r="G72" i="8"/>
  <c r="E60" i="8"/>
  <c r="S108" i="8"/>
  <c r="S154" i="8"/>
  <c r="Q154" i="8"/>
  <c r="G85" i="7"/>
  <c r="G44" i="8"/>
  <c r="E32" i="8"/>
  <c r="S23" i="8"/>
  <c r="T23" i="8" s="1"/>
  <c r="S28" i="8"/>
  <c r="T28" i="8" s="1"/>
  <c r="R31" i="2" s="1"/>
  <c r="Q28" i="8"/>
  <c r="S87" i="8"/>
  <c r="S114" i="8"/>
  <c r="Q114" i="8"/>
  <c r="AA81" i="7"/>
  <c r="G40" i="8"/>
  <c r="E28" i="8"/>
  <c r="S65" i="8"/>
  <c r="S122" i="8"/>
  <c r="Q122" i="8"/>
  <c r="S5" i="8"/>
  <c r="T5" i="8" s="1"/>
  <c r="Q5" i="8"/>
  <c r="S9" i="8"/>
  <c r="T9" i="8" s="1"/>
  <c r="Q9" i="8"/>
  <c r="S13" i="8"/>
  <c r="T13" i="8" s="1"/>
  <c r="Q13" i="8"/>
  <c r="Q15" i="8"/>
  <c r="S16" i="8"/>
  <c r="T16" i="8" s="1"/>
  <c r="S17" i="8"/>
  <c r="T17" i="8" s="1"/>
  <c r="Q17" i="8"/>
  <c r="Q19" i="8"/>
  <c r="S20" i="8"/>
  <c r="T20" i="8" s="1"/>
  <c r="S21" i="8"/>
  <c r="T21" i="8" s="1"/>
  <c r="Q21" i="8"/>
  <c r="Q23" i="8"/>
  <c r="S24" i="8"/>
  <c r="T24" i="8" s="1"/>
  <c r="G37" i="8"/>
  <c r="E25" i="8"/>
  <c r="S25" i="8"/>
  <c r="T25" i="8" s="1"/>
  <c r="Q25" i="8"/>
  <c r="P29" i="8"/>
  <c r="P33" i="8"/>
  <c r="P36" i="8"/>
  <c r="S36" i="8" s="1"/>
  <c r="T36" i="8" s="1"/>
  <c r="Z31" i="2" s="1"/>
  <c r="S75" i="8"/>
  <c r="S77" i="8"/>
  <c r="S91" i="8"/>
  <c r="S93" i="8"/>
  <c r="S121" i="8"/>
  <c r="S138" i="8"/>
  <c r="Q138" i="8"/>
  <c r="S167" i="8"/>
  <c r="S82" i="7"/>
  <c r="AG82" i="7"/>
  <c r="AG83" i="7" s="1"/>
  <c r="AG84" i="7" s="1"/>
  <c r="S2" i="8"/>
  <c r="T2" i="8" s="1"/>
  <c r="Q2" i="8"/>
  <c r="S6" i="8"/>
  <c r="T6" i="8" s="1"/>
  <c r="Q6" i="8"/>
  <c r="S10" i="8"/>
  <c r="T10" i="8" s="1"/>
  <c r="Q10" i="8"/>
  <c r="G39" i="8"/>
  <c r="E27" i="8"/>
  <c r="E26" i="8"/>
  <c r="S26" i="8"/>
  <c r="T26" i="8" s="1"/>
  <c r="P31" i="2" s="1"/>
  <c r="P30" i="8"/>
  <c r="G43" i="8"/>
  <c r="E31" i="8"/>
  <c r="P34" i="8"/>
  <c r="G47" i="8"/>
  <c r="E35" i="8"/>
  <c r="S73" i="8"/>
  <c r="S89" i="8"/>
  <c r="S101" i="8"/>
  <c r="S124" i="8"/>
  <c r="S126" i="8"/>
  <c r="Q126" i="8"/>
  <c r="S144" i="8"/>
  <c r="S177" i="8"/>
  <c r="Q177" i="8"/>
  <c r="S3" i="8"/>
  <c r="T3" i="8" s="1"/>
  <c r="Q3" i="8"/>
  <c r="S7" i="8"/>
  <c r="T7" i="8" s="1"/>
  <c r="Q7" i="8"/>
  <c r="S11" i="8"/>
  <c r="T11" i="8" s="1"/>
  <c r="Q11" i="8"/>
  <c r="E50" i="8"/>
  <c r="G62" i="8"/>
  <c r="S14" i="8"/>
  <c r="T14" i="8" s="1"/>
  <c r="G42" i="8"/>
  <c r="E30" i="8"/>
  <c r="S18" i="8"/>
  <c r="T18" i="8" s="1"/>
  <c r="G46" i="8"/>
  <c r="E34" i="8"/>
  <c r="S22" i="8"/>
  <c r="T22" i="8" s="1"/>
  <c r="P31" i="8"/>
  <c r="P35" i="8"/>
  <c r="Q37" i="8"/>
  <c r="S67" i="8"/>
  <c r="S69" i="8"/>
  <c r="S83" i="8"/>
  <c r="S85" i="8"/>
  <c r="S112" i="8"/>
  <c r="S130" i="8"/>
  <c r="Q130" i="8"/>
  <c r="S131" i="8"/>
  <c r="Q131" i="8"/>
  <c r="S146" i="8"/>
  <c r="Q146" i="8"/>
  <c r="S148" i="8"/>
  <c r="S149" i="8"/>
  <c r="Q57" i="8"/>
  <c r="Q59" i="8"/>
  <c r="Q61" i="8"/>
  <c r="Q63" i="8"/>
  <c r="Q65" i="8"/>
  <c r="S68" i="8"/>
  <c r="Q68" i="8"/>
  <c r="P70" i="8"/>
  <c r="Q71" i="8"/>
  <c r="Q73" i="8"/>
  <c r="S76" i="8"/>
  <c r="Q76" i="8"/>
  <c r="P78" i="8"/>
  <c r="Q79" i="8"/>
  <c r="Q81" i="8"/>
  <c r="S84" i="8"/>
  <c r="Q84" i="8"/>
  <c r="P86" i="8"/>
  <c r="Q87" i="8"/>
  <c r="Q89" i="8"/>
  <c r="S92" i="8"/>
  <c r="Q92" i="8"/>
  <c r="P94" i="8"/>
  <c r="Q95" i="8"/>
  <c r="S97" i="8"/>
  <c r="S109" i="8"/>
  <c r="P113" i="8"/>
  <c r="S113" i="8" s="1"/>
  <c r="S118" i="8"/>
  <c r="Q118" i="8"/>
  <c r="S123" i="8"/>
  <c r="Q123" i="8"/>
  <c r="S127" i="8"/>
  <c r="S136" i="8"/>
  <c r="S141" i="8"/>
  <c r="P145" i="8"/>
  <c r="S145" i="8" s="1"/>
  <c r="S150" i="8"/>
  <c r="Q150" i="8"/>
  <c r="S156" i="8"/>
  <c r="S157" i="8"/>
  <c r="Q157" i="8"/>
  <c r="S158" i="8"/>
  <c r="S173" i="8"/>
  <c r="Q173" i="8"/>
  <c r="S175" i="8"/>
  <c r="S96" i="8"/>
  <c r="Q96" i="8"/>
  <c r="S98" i="8"/>
  <c r="Q98" i="8"/>
  <c r="Q99" i="8"/>
  <c r="S100" i="8"/>
  <c r="S103" i="8"/>
  <c r="Q103" i="8"/>
  <c r="S110" i="8"/>
  <c r="Q110" i="8"/>
  <c r="S115" i="8"/>
  <c r="Q115" i="8"/>
  <c r="S119" i="8"/>
  <c r="S128" i="8"/>
  <c r="S133" i="8"/>
  <c r="S137" i="8"/>
  <c r="S142" i="8"/>
  <c r="Q142" i="8"/>
  <c r="S147" i="8"/>
  <c r="Q147" i="8"/>
  <c r="S151" i="8"/>
  <c r="S179" i="8"/>
  <c r="P58" i="8"/>
  <c r="P60" i="8"/>
  <c r="P62" i="8"/>
  <c r="P64" i="8"/>
  <c r="P66" i="8"/>
  <c r="Q67" i="8"/>
  <c r="Q69" i="8"/>
  <c r="S72" i="8"/>
  <c r="T72" i="8" s="1"/>
  <c r="Z34" i="2" s="1"/>
  <c r="P74" i="8"/>
  <c r="Q75" i="8"/>
  <c r="Q77" i="8"/>
  <c r="S80" i="8"/>
  <c r="P82" i="8"/>
  <c r="Q83" i="8"/>
  <c r="Q85" i="8"/>
  <c r="S88" i="8"/>
  <c r="P90" i="8"/>
  <c r="Q91" i="8"/>
  <c r="Q93" i="8"/>
  <c r="Q97" i="8"/>
  <c r="S107" i="8"/>
  <c r="Q107" i="8"/>
  <c r="S111" i="8"/>
  <c r="S120" i="8"/>
  <c r="S125" i="8"/>
  <c r="P129" i="8"/>
  <c r="S129" i="8" s="1"/>
  <c r="S134" i="8"/>
  <c r="Q134" i="8"/>
  <c r="S139" i="8"/>
  <c r="Q139" i="8"/>
  <c r="S143" i="8"/>
  <c r="S152" i="8"/>
  <c r="S153" i="8"/>
  <c r="S165" i="8"/>
  <c r="Q165" i="8"/>
  <c r="Q101" i="8"/>
  <c r="Q109" i="8"/>
  <c r="Q117" i="8"/>
  <c r="Q125" i="8"/>
  <c r="Q133" i="8"/>
  <c r="Q141" i="8"/>
  <c r="Q149" i="8"/>
  <c r="S168" i="8"/>
  <c r="P172" i="8"/>
  <c r="S172" i="8" s="1"/>
  <c r="P188" i="8"/>
  <c r="P196" i="8"/>
  <c r="P204" i="8"/>
  <c r="S204" i="8" s="1"/>
  <c r="P212" i="8"/>
  <c r="S212" i="8" s="1"/>
  <c r="P216" i="8"/>
  <c r="S216" i="8" s="1"/>
  <c r="Q105" i="8"/>
  <c r="Q108" i="8"/>
  <c r="Q116" i="8"/>
  <c r="Q124" i="8"/>
  <c r="Q132" i="8"/>
  <c r="Q140" i="8"/>
  <c r="Q148" i="8"/>
  <c r="Q153" i="8"/>
  <c r="Q158" i="8"/>
  <c r="S160" i="8"/>
  <c r="S164" i="8"/>
  <c r="S169" i="8"/>
  <c r="Q169" i="8"/>
  <c r="S174" i="8"/>
  <c r="Q174" i="8"/>
  <c r="S181" i="8"/>
  <c r="Q181" i="8"/>
  <c r="O220" i="8"/>
  <c r="P219" i="8"/>
  <c r="S185" i="8"/>
  <c r="Q185" i="8"/>
  <c r="P193" i="8"/>
  <c r="P201" i="8"/>
  <c r="P209" i="8"/>
  <c r="P215" i="8"/>
  <c r="P104" i="8"/>
  <c r="Q121" i="8"/>
  <c r="Q129" i="8"/>
  <c r="Q137" i="8"/>
  <c r="P155" i="8"/>
  <c r="Q159" i="8"/>
  <c r="S161" i="8"/>
  <c r="Q161" i="8"/>
  <c r="S166" i="8"/>
  <c r="Q166" i="8"/>
  <c r="S184" i="8"/>
  <c r="Q184" i="8"/>
  <c r="P192" i="8"/>
  <c r="P200" i="8"/>
  <c r="S200" i="8" s="1"/>
  <c r="P208" i="8"/>
  <c r="S208" i="8" s="1"/>
  <c r="P214" i="8"/>
  <c r="S214" i="8" s="1"/>
  <c r="Q160" i="8"/>
  <c r="Q168" i="8"/>
  <c r="P186" i="8"/>
  <c r="S186" i="8" s="1"/>
  <c r="P190" i="8"/>
  <c r="S190" i="8" s="1"/>
  <c r="P194" i="8"/>
  <c r="S194" i="8" s="1"/>
  <c r="P198" i="8"/>
  <c r="S198" i="8" s="1"/>
  <c r="Q200" i="8"/>
  <c r="P202" i="8"/>
  <c r="S202" i="8" s="1"/>
  <c r="P206" i="8"/>
  <c r="S206" i="8" s="1"/>
  <c r="Q208" i="8"/>
  <c r="P210" i="8"/>
  <c r="S210" i="8" s="1"/>
  <c r="Q212" i="8"/>
  <c r="P162" i="8"/>
  <c r="S162" i="8" s="1"/>
  <c r="P163" i="8"/>
  <c r="S163" i="8" s="1"/>
  <c r="Q167" i="8"/>
  <c r="P170" i="8"/>
  <c r="S170" i="8" s="1"/>
  <c r="P171" i="8"/>
  <c r="S171" i="8" s="1"/>
  <c r="Q175" i="8"/>
  <c r="P178" i="8"/>
  <c r="Q179" i="8"/>
  <c r="P180" i="8"/>
  <c r="S180" i="8" s="1"/>
  <c r="P183" i="8"/>
  <c r="S183" i="8" s="1"/>
  <c r="P187" i="8"/>
  <c r="S187" i="8" s="1"/>
  <c r="P191" i="8"/>
  <c r="S191" i="8" s="1"/>
  <c r="P195" i="8"/>
  <c r="S195" i="8" s="1"/>
  <c r="P199" i="8"/>
  <c r="S199" i="8" s="1"/>
  <c r="P203" i="8"/>
  <c r="S203" i="8" s="1"/>
  <c r="P207" i="8"/>
  <c r="S207" i="8" s="1"/>
  <c r="P211" i="8"/>
  <c r="S211" i="8" s="1"/>
  <c r="P218" i="8"/>
  <c r="S218" i="8" s="1"/>
  <c r="P159" i="8"/>
  <c r="S159" i="8" s="1"/>
  <c r="Q164" i="8"/>
  <c r="Q172" i="8"/>
  <c r="S176" i="8"/>
  <c r="Q182" i="8"/>
  <c r="Q190" i="8"/>
  <c r="Q194" i="8"/>
  <c r="Q202" i="8"/>
  <c r="Q206" i="8"/>
  <c r="Q210" i="8"/>
  <c r="Q216" i="8"/>
  <c r="Q214" i="8"/>
  <c r="P213" i="8"/>
  <c r="S213" i="8" s="1"/>
  <c r="P217" i="8"/>
  <c r="S217" i="8" s="1"/>
  <c r="Q313" i="8"/>
  <c r="S313" i="8"/>
  <c r="BA7" i="1"/>
  <c r="AI24" i="1"/>
  <c r="AG64" i="1"/>
  <c r="AG79" i="1"/>
  <c r="AP7" i="1"/>
  <c r="BA8" i="1"/>
  <c r="AY22" i="1"/>
  <c r="AJ23" i="1"/>
  <c r="AJ24" i="1" s="1"/>
  <c r="AJ25" i="1" s="1"/>
  <c r="AS24" i="1"/>
  <c r="BA23" i="1"/>
  <c r="BA22" i="1"/>
  <c r="AS40" i="1"/>
  <c r="BA39" i="1"/>
  <c r="BA37" i="1"/>
  <c r="AJ53" i="1"/>
  <c r="AY52" i="1"/>
  <c r="BA53" i="1"/>
  <c r="AS54" i="1"/>
  <c r="AY6" i="1"/>
  <c r="AP37" i="1"/>
  <c r="AZ36" i="1"/>
  <c r="BA38" i="1"/>
  <c r="AN55" i="1"/>
  <c r="AN56" i="1" s="1"/>
  <c r="AN57" i="1" s="1"/>
  <c r="AN58" i="1" s="1"/>
  <c r="AN59" i="1" s="1"/>
  <c r="AN60" i="1" s="1"/>
  <c r="AN61" i="1" s="1"/>
  <c r="AN62" i="1" s="1"/>
  <c r="AN63" i="1" s="1"/>
  <c r="AN64" i="1" s="1"/>
  <c r="AZ21" i="1"/>
  <c r="AP22" i="1"/>
  <c r="AJ38" i="1"/>
  <c r="AN84" i="1"/>
  <c r="AN85" i="1" s="1"/>
  <c r="AN86" i="1" s="1"/>
  <c r="AN87" i="1" s="1"/>
  <c r="AN88" i="1" s="1"/>
  <c r="AN89" i="1" s="1"/>
  <c r="AN90" i="1" s="1"/>
  <c r="AN91" i="1" s="1"/>
  <c r="AN92" i="1" s="1"/>
  <c r="AN93" i="1" s="1"/>
  <c r="AN94" i="1" s="1"/>
  <c r="AN95" i="1" s="1"/>
  <c r="AN96" i="1" s="1"/>
  <c r="AN97" i="1" s="1"/>
  <c r="AN98" i="1" s="1"/>
  <c r="AN99" i="1" s="1"/>
  <c r="AN100" i="1" s="1"/>
  <c r="AN101" i="1" s="1"/>
  <c r="AN102" i="1" s="1"/>
  <c r="AN103" i="1" s="1"/>
  <c r="AN104" i="1" s="1"/>
  <c r="AN105" i="1" s="1"/>
  <c r="AS85" i="1"/>
  <c r="BA84" i="1"/>
  <c r="AY8" i="1"/>
  <c r="AJ9" i="1"/>
  <c r="AS10" i="1"/>
  <c r="BA9" i="1"/>
  <c r="AY7" i="1"/>
  <c r="AK37" i="1"/>
  <c r="AK38" i="1" s="1"/>
  <c r="AK39" i="1" s="1"/>
  <c r="AK40" i="1" s="1"/>
  <c r="AK41" i="1" s="1"/>
  <c r="AK42" i="1" s="1"/>
  <c r="AK43" i="1" s="1"/>
  <c r="AK44" i="1" s="1"/>
  <c r="AK45" i="1" s="1"/>
  <c r="AK46" i="1" s="1"/>
  <c r="AK47" i="1" s="1"/>
  <c r="AK48" i="1" s="1"/>
  <c r="AK49" i="1" s="1"/>
  <c r="AY36" i="1"/>
  <c r="BA6" i="1"/>
  <c r="BA52" i="1"/>
  <c r="AP67" i="1"/>
  <c r="AZ66" i="1"/>
  <c r="BA36" i="1"/>
  <c r="AP52" i="1"/>
  <c r="AZ51" i="1"/>
  <c r="AY66" i="1"/>
  <c r="AP83" i="1"/>
  <c r="AP84" i="1" s="1"/>
  <c r="AZ82" i="1"/>
  <c r="AY51" i="1"/>
  <c r="AS68" i="1"/>
  <c r="BA67" i="1"/>
  <c r="AY81" i="1"/>
  <c r="AZ81" i="1"/>
  <c r="AJ83" i="1"/>
  <c r="AY82" i="1"/>
  <c r="BA83" i="1"/>
  <c r="BA82" i="1"/>
  <c r="BA66" i="1"/>
  <c r="AJ68" i="1"/>
  <c r="AY67" i="1"/>
  <c r="BA81" i="1"/>
  <c r="N313" i="6"/>
  <c r="M313" i="6"/>
  <c r="J313" i="6"/>
  <c r="P313" i="6" s="1"/>
  <c r="S313" i="6" s="1"/>
  <c r="N312" i="6"/>
  <c r="M312" i="6"/>
  <c r="J312" i="6"/>
  <c r="N311" i="6"/>
  <c r="M311" i="6"/>
  <c r="J311" i="6"/>
  <c r="N310" i="6"/>
  <c r="M310" i="6"/>
  <c r="J310" i="6"/>
  <c r="N309" i="6"/>
  <c r="M309" i="6"/>
  <c r="J309" i="6"/>
  <c r="N308" i="6"/>
  <c r="M308" i="6"/>
  <c r="J308" i="6"/>
  <c r="N307" i="6"/>
  <c r="M307" i="6"/>
  <c r="J307" i="6"/>
  <c r="N306" i="6"/>
  <c r="M306" i="6"/>
  <c r="J306" i="6"/>
  <c r="N305" i="6"/>
  <c r="M305" i="6"/>
  <c r="J305" i="6"/>
  <c r="N304" i="6"/>
  <c r="M304" i="6"/>
  <c r="J304" i="6"/>
  <c r="N303" i="6"/>
  <c r="M303" i="6"/>
  <c r="J303" i="6"/>
  <c r="N302" i="6"/>
  <c r="M302" i="6"/>
  <c r="J302" i="6"/>
  <c r="N301" i="6"/>
  <c r="M301" i="6"/>
  <c r="J301" i="6"/>
  <c r="N300" i="6"/>
  <c r="M300" i="6"/>
  <c r="J300" i="6"/>
  <c r="N299" i="6"/>
  <c r="M299" i="6"/>
  <c r="J299" i="6"/>
  <c r="N298" i="6"/>
  <c r="M298" i="6"/>
  <c r="J298" i="6"/>
  <c r="N297" i="6"/>
  <c r="M297" i="6"/>
  <c r="J297" i="6"/>
  <c r="N296" i="6"/>
  <c r="M296" i="6"/>
  <c r="J296" i="6"/>
  <c r="N295" i="6"/>
  <c r="M295" i="6"/>
  <c r="J295" i="6"/>
  <c r="N294" i="6"/>
  <c r="M294" i="6"/>
  <c r="J294" i="6"/>
  <c r="N293" i="6"/>
  <c r="M293" i="6"/>
  <c r="J293" i="6"/>
  <c r="N292" i="6"/>
  <c r="M292" i="6"/>
  <c r="J292" i="6"/>
  <c r="N291" i="6"/>
  <c r="M291" i="6"/>
  <c r="J291" i="6"/>
  <c r="N290" i="6"/>
  <c r="M290" i="6"/>
  <c r="J290" i="6"/>
  <c r="N289" i="6"/>
  <c r="M289" i="6"/>
  <c r="J289" i="6"/>
  <c r="N288" i="6"/>
  <c r="M288" i="6"/>
  <c r="J288" i="6"/>
  <c r="N287" i="6"/>
  <c r="M287" i="6"/>
  <c r="J287" i="6"/>
  <c r="N286" i="6"/>
  <c r="M286" i="6"/>
  <c r="J286" i="6"/>
  <c r="N285" i="6"/>
  <c r="M285" i="6"/>
  <c r="J285" i="6"/>
  <c r="N284" i="6"/>
  <c r="M284" i="6"/>
  <c r="J284" i="6"/>
  <c r="N283" i="6"/>
  <c r="M283" i="6"/>
  <c r="J283" i="6"/>
  <c r="N282" i="6"/>
  <c r="M282" i="6"/>
  <c r="J282" i="6"/>
  <c r="N281" i="6"/>
  <c r="M281" i="6"/>
  <c r="J281" i="6"/>
  <c r="N280" i="6"/>
  <c r="M280" i="6"/>
  <c r="J280" i="6"/>
  <c r="N279" i="6"/>
  <c r="M279" i="6"/>
  <c r="J279" i="6"/>
  <c r="N278" i="6"/>
  <c r="M278" i="6"/>
  <c r="J278" i="6"/>
  <c r="N277" i="6"/>
  <c r="M277" i="6"/>
  <c r="J277" i="6"/>
  <c r="N276" i="6"/>
  <c r="M276" i="6"/>
  <c r="J276" i="6"/>
  <c r="N275" i="6"/>
  <c r="M275" i="6"/>
  <c r="J275" i="6"/>
  <c r="N274" i="6"/>
  <c r="M274" i="6"/>
  <c r="J274" i="6"/>
  <c r="N273" i="6"/>
  <c r="M273" i="6"/>
  <c r="J273" i="6"/>
  <c r="N272" i="6"/>
  <c r="M272" i="6"/>
  <c r="J272" i="6"/>
  <c r="N271" i="6"/>
  <c r="M271" i="6"/>
  <c r="J271" i="6"/>
  <c r="N270" i="6"/>
  <c r="M270" i="6"/>
  <c r="J270" i="6"/>
  <c r="N269" i="6"/>
  <c r="M269" i="6"/>
  <c r="J269" i="6"/>
  <c r="N268" i="6"/>
  <c r="M268" i="6"/>
  <c r="J268" i="6"/>
  <c r="N267" i="6"/>
  <c r="M267" i="6"/>
  <c r="J267" i="6"/>
  <c r="N266" i="6"/>
  <c r="M266" i="6"/>
  <c r="J266" i="6"/>
  <c r="N265" i="6"/>
  <c r="M265" i="6"/>
  <c r="J265" i="6"/>
  <c r="N264" i="6"/>
  <c r="M264" i="6"/>
  <c r="J264" i="6"/>
  <c r="N263" i="6"/>
  <c r="M263" i="6"/>
  <c r="J263" i="6"/>
  <c r="N262" i="6"/>
  <c r="M262" i="6"/>
  <c r="J262" i="6"/>
  <c r="N261" i="6"/>
  <c r="M261" i="6"/>
  <c r="J261" i="6"/>
  <c r="N260" i="6"/>
  <c r="M260" i="6"/>
  <c r="J260" i="6"/>
  <c r="N259" i="6"/>
  <c r="M259" i="6"/>
  <c r="J259" i="6"/>
  <c r="N258" i="6"/>
  <c r="M258" i="6"/>
  <c r="J258" i="6"/>
  <c r="N257" i="6"/>
  <c r="M257" i="6"/>
  <c r="J257" i="6"/>
  <c r="N256" i="6"/>
  <c r="M256" i="6"/>
  <c r="J256" i="6"/>
  <c r="N255" i="6"/>
  <c r="M255" i="6"/>
  <c r="J255" i="6"/>
  <c r="N254" i="6"/>
  <c r="M254" i="6"/>
  <c r="J254" i="6"/>
  <c r="N253" i="6"/>
  <c r="M253" i="6"/>
  <c r="J253" i="6"/>
  <c r="N252" i="6"/>
  <c r="M252" i="6"/>
  <c r="J252" i="6"/>
  <c r="N251" i="6"/>
  <c r="M251" i="6"/>
  <c r="J251" i="6"/>
  <c r="N250" i="6"/>
  <c r="M250" i="6"/>
  <c r="J250" i="6"/>
  <c r="N249" i="6"/>
  <c r="M249" i="6"/>
  <c r="J249" i="6"/>
  <c r="N248" i="6"/>
  <c r="M248" i="6"/>
  <c r="J248" i="6"/>
  <c r="N247" i="6"/>
  <c r="M247" i="6"/>
  <c r="J247" i="6"/>
  <c r="N246" i="6"/>
  <c r="M246" i="6"/>
  <c r="J246" i="6"/>
  <c r="N245" i="6"/>
  <c r="M245" i="6"/>
  <c r="J245" i="6"/>
  <c r="N244" i="6"/>
  <c r="M244" i="6"/>
  <c r="J244" i="6"/>
  <c r="N243" i="6"/>
  <c r="M243" i="6"/>
  <c r="J243" i="6"/>
  <c r="N242" i="6"/>
  <c r="M242" i="6"/>
  <c r="J242" i="6"/>
  <c r="N241" i="6"/>
  <c r="M241" i="6"/>
  <c r="J241" i="6"/>
  <c r="N240" i="6"/>
  <c r="M240" i="6"/>
  <c r="J240" i="6"/>
  <c r="N239" i="6"/>
  <c r="M239" i="6"/>
  <c r="J239" i="6"/>
  <c r="N238" i="6"/>
  <c r="M238" i="6"/>
  <c r="J238" i="6"/>
  <c r="N237" i="6"/>
  <c r="M237" i="6"/>
  <c r="J237" i="6"/>
  <c r="N236" i="6"/>
  <c r="M236" i="6"/>
  <c r="J236" i="6"/>
  <c r="N235" i="6"/>
  <c r="M235" i="6"/>
  <c r="J235" i="6"/>
  <c r="N234" i="6"/>
  <c r="M234" i="6"/>
  <c r="J234" i="6"/>
  <c r="N233" i="6"/>
  <c r="M233" i="6"/>
  <c r="J233" i="6"/>
  <c r="N232" i="6"/>
  <c r="M232" i="6"/>
  <c r="J232" i="6"/>
  <c r="N231" i="6"/>
  <c r="M231" i="6"/>
  <c r="J231" i="6"/>
  <c r="N230" i="6"/>
  <c r="M230" i="6"/>
  <c r="J230" i="6"/>
  <c r="N229" i="6"/>
  <c r="M229" i="6"/>
  <c r="J229" i="6"/>
  <c r="N228" i="6"/>
  <c r="M228" i="6"/>
  <c r="J228" i="6"/>
  <c r="N227" i="6"/>
  <c r="M227" i="6"/>
  <c r="J227" i="6"/>
  <c r="N226" i="6"/>
  <c r="M226" i="6"/>
  <c r="J226" i="6"/>
  <c r="N225" i="6"/>
  <c r="M225" i="6"/>
  <c r="J225" i="6"/>
  <c r="N224" i="6"/>
  <c r="M224" i="6"/>
  <c r="J224" i="6"/>
  <c r="N223" i="6"/>
  <c r="M223" i="6"/>
  <c r="J223" i="6"/>
  <c r="N222" i="6"/>
  <c r="M222" i="6"/>
  <c r="J222" i="6"/>
  <c r="N221" i="6"/>
  <c r="M221" i="6"/>
  <c r="J221" i="6"/>
  <c r="N220" i="6"/>
  <c r="M220" i="6"/>
  <c r="J220" i="6"/>
  <c r="N219" i="6"/>
  <c r="M219" i="6"/>
  <c r="J219" i="6"/>
  <c r="N218" i="6"/>
  <c r="M218" i="6"/>
  <c r="J218" i="6"/>
  <c r="N217" i="6"/>
  <c r="M217" i="6"/>
  <c r="J217" i="6"/>
  <c r="N216" i="6"/>
  <c r="M216" i="6"/>
  <c r="J216" i="6"/>
  <c r="N215" i="6"/>
  <c r="M215" i="6"/>
  <c r="J215" i="6"/>
  <c r="N214" i="6"/>
  <c r="M214" i="6"/>
  <c r="J214" i="6"/>
  <c r="N213" i="6"/>
  <c r="M213" i="6"/>
  <c r="J213" i="6"/>
  <c r="N212" i="6"/>
  <c r="M212" i="6"/>
  <c r="J212" i="6"/>
  <c r="N211" i="6"/>
  <c r="M211" i="6"/>
  <c r="J211" i="6"/>
  <c r="N210" i="6"/>
  <c r="M210" i="6"/>
  <c r="J210" i="6"/>
  <c r="N209" i="6"/>
  <c r="M209" i="6"/>
  <c r="J209" i="6"/>
  <c r="N208" i="6"/>
  <c r="M208" i="6"/>
  <c r="J208" i="6"/>
  <c r="N207" i="6"/>
  <c r="M207" i="6"/>
  <c r="J207" i="6"/>
  <c r="N206" i="6"/>
  <c r="M206" i="6"/>
  <c r="J206" i="6"/>
  <c r="N205" i="6"/>
  <c r="M205" i="6"/>
  <c r="J205" i="6"/>
  <c r="N204" i="6"/>
  <c r="M204" i="6"/>
  <c r="J204" i="6"/>
  <c r="N203" i="6"/>
  <c r="M203" i="6"/>
  <c r="J203" i="6"/>
  <c r="N202" i="6"/>
  <c r="M202" i="6"/>
  <c r="J202" i="6"/>
  <c r="N201" i="6"/>
  <c r="M201" i="6"/>
  <c r="J201" i="6"/>
  <c r="N200" i="6"/>
  <c r="M200" i="6"/>
  <c r="J200" i="6"/>
  <c r="N199" i="6"/>
  <c r="M199" i="6"/>
  <c r="J199" i="6"/>
  <c r="N198" i="6"/>
  <c r="M198" i="6"/>
  <c r="J198" i="6"/>
  <c r="N197" i="6"/>
  <c r="M197" i="6"/>
  <c r="J197" i="6"/>
  <c r="N196" i="6"/>
  <c r="M196" i="6"/>
  <c r="J196" i="6"/>
  <c r="N195" i="6"/>
  <c r="M195" i="6"/>
  <c r="J195" i="6"/>
  <c r="N194" i="6"/>
  <c r="M194" i="6"/>
  <c r="J194" i="6"/>
  <c r="N193" i="6"/>
  <c r="M193" i="6"/>
  <c r="J193" i="6"/>
  <c r="N192" i="6"/>
  <c r="M192" i="6"/>
  <c r="J192" i="6"/>
  <c r="N191" i="6"/>
  <c r="M191" i="6"/>
  <c r="J191" i="6"/>
  <c r="N190" i="6"/>
  <c r="M190" i="6"/>
  <c r="J190" i="6"/>
  <c r="N189" i="6"/>
  <c r="M189" i="6"/>
  <c r="J189" i="6"/>
  <c r="N188" i="6"/>
  <c r="M188" i="6"/>
  <c r="J188" i="6"/>
  <c r="N187" i="6"/>
  <c r="M187" i="6"/>
  <c r="J187" i="6"/>
  <c r="N186" i="6"/>
  <c r="M186" i="6"/>
  <c r="J186" i="6"/>
  <c r="N185" i="6"/>
  <c r="M185" i="6"/>
  <c r="J185" i="6"/>
  <c r="N184" i="6"/>
  <c r="M184" i="6"/>
  <c r="J184" i="6"/>
  <c r="O183" i="6"/>
  <c r="O184" i="6" s="1"/>
  <c r="O185" i="6" s="1"/>
  <c r="O186" i="6" s="1"/>
  <c r="O187" i="6" s="1"/>
  <c r="O188" i="6" s="1"/>
  <c r="O189" i="6" s="1"/>
  <c r="O190" i="6" s="1"/>
  <c r="O191" i="6" s="1"/>
  <c r="O192" i="6" s="1"/>
  <c r="O193" i="6" s="1"/>
  <c r="O194" i="6" s="1"/>
  <c r="O195" i="6" s="1"/>
  <c r="O196" i="6" s="1"/>
  <c r="O197" i="6" s="1"/>
  <c r="O198" i="6" s="1"/>
  <c r="O199" i="6" s="1"/>
  <c r="O200" i="6" s="1"/>
  <c r="O201" i="6" s="1"/>
  <c r="O202" i="6" s="1"/>
  <c r="O203" i="6" s="1"/>
  <c r="O204" i="6" s="1"/>
  <c r="O205" i="6" s="1"/>
  <c r="O206" i="6" s="1"/>
  <c r="O207" i="6" s="1"/>
  <c r="O208" i="6" s="1"/>
  <c r="O209" i="6" s="1"/>
  <c r="O210" i="6" s="1"/>
  <c r="O211" i="6" s="1"/>
  <c r="O212" i="6" s="1"/>
  <c r="O213" i="6" s="1"/>
  <c r="O214" i="6" s="1"/>
  <c r="O215" i="6" s="1"/>
  <c r="O216" i="6" s="1"/>
  <c r="O217" i="6" s="1"/>
  <c r="O218" i="6" s="1"/>
  <c r="O219" i="6" s="1"/>
  <c r="O220" i="6" s="1"/>
  <c r="O221" i="6" s="1"/>
  <c r="O222" i="6" s="1"/>
  <c r="O223" i="6" s="1"/>
  <c r="O224" i="6" s="1"/>
  <c r="O225" i="6" s="1"/>
  <c r="O226" i="6" s="1"/>
  <c r="O227" i="6" s="1"/>
  <c r="O228" i="6" s="1"/>
  <c r="N183" i="6"/>
  <c r="M183" i="6"/>
  <c r="J183" i="6"/>
  <c r="N182" i="6"/>
  <c r="Q182" i="6" s="1"/>
  <c r="M182" i="6"/>
  <c r="J182" i="6"/>
  <c r="P182" i="6" s="1"/>
  <c r="S182" i="6" s="1"/>
  <c r="O181" i="6"/>
  <c r="N181" i="6"/>
  <c r="M181" i="6"/>
  <c r="J181" i="6"/>
  <c r="O180" i="6"/>
  <c r="N180" i="6"/>
  <c r="M180" i="6"/>
  <c r="J180" i="6"/>
  <c r="O179" i="6"/>
  <c r="N179" i="6"/>
  <c r="M179" i="6"/>
  <c r="J179" i="6"/>
  <c r="O178" i="6"/>
  <c r="N178" i="6"/>
  <c r="M178" i="6"/>
  <c r="J178" i="6"/>
  <c r="O177" i="6"/>
  <c r="N177" i="6"/>
  <c r="M177" i="6"/>
  <c r="J177" i="6"/>
  <c r="O176" i="6"/>
  <c r="N176" i="6"/>
  <c r="M176" i="6"/>
  <c r="J176" i="6"/>
  <c r="O175" i="6"/>
  <c r="N175" i="6"/>
  <c r="M175" i="6"/>
  <c r="J175" i="6"/>
  <c r="O174" i="6"/>
  <c r="N174" i="6"/>
  <c r="M174" i="6"/>
  <c r="J174" i="6"/>
  <c r="O173" i="6"/>
  <c r="N173" i="6"/>
  <c r="M173" i="6"/>
  <c r="J173" i="6"/>
  <c r="O172" i="6"/>
  <c r="N172" i="6"/>
  <c r="M172" i="6"/>
  <c r="J172" i="6"/>
  <c r="O171" i="6"/>
  <c r="N171" i="6"/>
  <c r="M171" i="6"/>
  <c r="J171" i="6"/>
  <c r="O170" i="6"/>
  <c r="N170" i="6"/>
  <c r="M170" i="6"/>
  <c r="J170" i="6"/>
  <c r="O169" i="6"/>
  <c r="N169" i="6"/>
  <c r="M169" i="6"/>
  <c r="J169" i="6"/>
  <c r="O168" i="6"/>
  <c r="N168" i="6"/>
  <c r="M168" i="6"/>
  <c r="J168" i="6"/>
  <c r="O167" i="6"/>
  <c r="N167" i="6"/>
  <c r="M167" i="6"/>
  <c r="J167" i="6"/>
  <c r="O166" i="6"/>
  <c r="N166" i="6"/>
  <c r="M166" i="6"/>
  <c r="J166" i="6"/>
  <c r="O165" i="6"/>
  <c r="N165" i="6"/>
  <c r="M165" i="6"/>
  <c r="J165" i="6"/>
  <c r="O164" i="6"/>
  <c r="N164" i="6"/>
  <c r="M164" i="6"/>
  <c r="J164" i="6"/>
  <c r="O163" i="6"/>
  <c r="N163" i="6"/>
  <c r="M163" i="6"/>
  <c r="J163" i="6"/>
  <c r="O162" i="6"/>
  <c r="N162" i="6"/>
  <c r="M162" i="6"/>
  <c r="J162" i="6"/>
  <c r="O161" i="6"/>
  <c r="N161" i="6"/>
  <c r="M161" i="6"/>
  <c r="J161" i="6"/>
  <c r="O160" i="6"/>
  <c r="N160" i="6"/>
  <c r="M160" i="6"/>
  <c r="J160" i="6"/>
  <c r="O159" i="6"/>
  <c r="N159" i="6"/>
  <c r="M159" i="6"/>
  <c r="J159" i="6"/>
  <c r="O158" i="6"/>
  <c r="N158" i="6"/>
  <c r="M158" i="6"/>
  <c r="J158" i="6"/>
  <c r="O157" i="6"/>
  <c r="N157" i="6"/>
  <c r="M157" i="6"/>
  <c r="J157" i="6"/>
  <c r="O156" i="6"/>
  <c r="N156" i="6"/>
  <c r="M156" i="6"/>
  <c r="J156" i="6"/>
  <c r="O155" i="6"/>
  <c r="N155" i="6"/>
  <c r="M155" i="6"/>
  <c r="J155" i="6"/>
  <c r="O154" i="6"/>
  <c r="N154" i="6"/>
  <c r="M154" i="6"/>
  <c r="J154" i="6"/>
  <c r="O153" i="6"/>
  <c r="N153" i="6"/>
  <c r="M153" i="6"/>
  <c r="J153" i="6"/>
  <c r="O152" i="6"/>
  <c r="N152" i="6"/>
  <c r="M152" i="6"/>
  <c r="J152" i="6"/>
  <c r="O151" i="6"/>
  <c r="N151" i="6"/>
  <c r="M151" i="6"/>
  <c r="J151" i="6"/>
  <c r="O150" i="6"/>
  <c r="N150" i="6"/>
  <c r="M150" i="6"/>
  <c r="J150" i="6"/>
  <c r="O149" i="6"/>
  <c r="N149" i="6"/>
  <c r="M149" i="6"/>
  <c r="J149" i="6"/>
  <c r="O148" i="6"/>
  <c r="N148" i="6"/>
  <c r="M148" i="6"/>
  <c r="J148" i="6"/>
  <c r="O147" i="6"/>
  <c r="N147" i="6"/>
  <c r="M147" i="6"/>
  <c r="J147" i="6"/>
  <c r="O146" i="6"/>
  <c r="N146" i="6"/>
  <c r="M146" i="6"/>
  <c r="J146" i="6"/>
  <c r="O145" i="6"/>
  <c r="N145" i="6"/>
  <c r="M145" i="6"/>
  <c r="J145" i="6"/>
  <c r="O144" i="6"/>
  <c r="N144" i="6"/>
  <c r="M144" i="6"/>
  <c r="J144" i="6"/>
  <c r="O143" i="6"/>
  <c r="N143" i="6"/>
  <c r="M143" i="6"/>
  <c r="J143" i="6"/>
  <c r="O142" i="6"/>
  <c r="N142" i="6"/>
  <c r="M142" i="6"/>
  <c r="J142" i="6"/>
  <c r="O141" i="6"/>
  <c r="N141" i="6"/>
  <c r="M141" i="6"/>
  <c r="J141" i="6"/>
  <c r="O140" i="6"/>
  <c r="N140" i="6"/>
  <c r="M140" i="6"/>
  <c r="J140" i="6"/>
  <c r="O139" i="6"/>
  <c r="N139" i="6"/>
  <c r="M139" i="6"/>
  <c r="J139" i="6"/>
  <c r="O138" i="6"/>
  <c r="N138" i="6"/>
  <c r="M138" i="6"/>
  <c r="J138" i="6"/>
  <c r="O137" i="6"/>
  <c r="N137" i="6"/>
  <c r="M137" i="6"/>
  <c r="J137" i="6"/>
  <c r="O136" i="6"/>
  <c r="N136" i="6"/>
  <c r="M136" i="6"/>
  <c r="J136" i="6"/>
  <c r="O135" i="6"/>
  <c r="N135" i="6"/>
  <c r="M135" i="6"/>
  <c r="J135" i="6"/>
  <c r="O134" i="6"/>
  <c r="N134" i="6"/>
  <c r="M134" i="6"/>
  <c r="J134" i="6"/>
  <c r="O133" i="6"/>
  <c r="N133" i="6"/>
  <c r="M133" i="6"/>
  <c r="J133" i="6"/>
  <c r="O132" i="6"/>
  <c r="N132" i="6"/>
  <c r="M132" i="6"/>
  <c r="J132" i="6"/>
  <c r="O131" i="6"/>
  <c r="N131" i="6"/>
  <c r="M131" i="6"/>
  <c r="J131" i="6"/>
  <c r="O130" i="6"/>
  <c r="N130" i="6"/>
  <c r="M130" i="6"/>
  <c r="J130" i="6"/>
  <c r="O129" i="6"/>
  <c r="N129" i="6"/>
  <c r="M129" i="6"/>
  <c r="J129" i="6"/>
  <c r="O128" i="6"/>
  <c r="N128" i="6"/>
  <c r="M128" i="6"/>
  <c r="J128" i="6"/>
  <c r="O127" i="6"/>
  <c r="N127" i="6"/>
  <c r="M127" i="6"/>
  <c r="J127" i="6"/>
  <c r="O126" i="6"/>
  <c r="N126" i="6"/>
  <c r="M126" i="6"/>
  <c r="J126" i="6"/>
  <c r="O125" i="6"/>
  <c r="N125" i="6"/>
  <c r="M125" i="6"/>
  <c r="J125" i="6"/>
  <c r="O124" i="6"/>
  <c r="N124" i="6"/>
  <c r="M124" i="6"/>
  <c r="J124" i="6"/>
  <c r="O123" i="6"/>
  <c r="N123" i="6"/>
  <c r="M123" i="6"/>
  <c r="J123" i="6"/>
  <c r="O122" i="6"/>
  <c r="N122" i="6"/>
  <c r="M122" i="6"/>
  <c r="J122" i="6"/>
  <c r="O121" i="6"/>
  <c r="N121" i="6"/>
  <c r="M121" i="6"/>
  <c r="J121" i="6"/>
  <c r="O120" i="6"/>
  <c r="N120" i="6"/>
  <c r="M120" i="6"/>
  <c r="J120" i="6"/>
  <c r="O119" i="6"/>
  <c r="N119" i="6"/>
  <c r="M119" i="6"/>
  <c r="J119" i="6"/>
  <c r="O118" i="6"/>
  <c r="N118" i="6"/>
  <c r="M118" i="6"/>
  <c r="J118" i="6"/>
  <c r="O117" i="6"/>
  <c r="N117" i="6"/>
  <c r="M117" i="6"/>
  <c r="J117" i="6"/>
  <c r="O116" i="6"/>
  <c r="N116" i="6"/>
  <c r="M116" i="6"/>
  <c r="J116" i="6"/>
  <c r="O115" i="6"/>
  <c r="N115" i="6"/>
  <c r="M115" i="6"/>
  <c r="J115" i="6"/>
  <c r="O114" i="6"/>
  <c r="N114" i="6"/>
  <c r="M114" i="6"/>
  <c r="J114" i="6"/>
  <c r="O113" i="6"/>
  <c r="N113" i="6"/>
  <c r="M113" i="6"/>
  <c r="J113" i="6"/>
  <c r="O112" i="6"/>
  <c r="N112" i="6"/>
  <c r="M112" i="6"/>
  <c r="J112" i="6"/>
  <c r="O111" i="6"/>
  <c r="N111" i="6"/>
  <c r="M111" i="6"/>
  <c r="J111" i="6"/>
  <c r="O110" i="6"/>
  <c r="N110" i="6"/>
  <c r="M110" i="6"/>
  <c r="J110" i="6"/>
  <c r="O109" i="6"/>
  <c r="N109" i="6"/>
  <c r="M109" i="6"/>
  <c r="J109" i="6"/>
  <c r="O108" i="6"/>
  <c r="N108" i="6"/>
  <c r="M108" i="6"/>
  <c r="J108" i="6"/>
  <c r="O107" i="6"/>
  <c r="N107" i="6"/>
  <c r="M107" i="6"/>
  <c r="J107" i="6"/>
  <c r="O106" i="6"/>
  <c r="N106" i="6"/>
  <c r="M106" i="6"/>
  <c r="J106" i="6"/>
  <c r="O105" i="6"/>
  <c r="N105" i="6"/>
  <c r="M105" i="6"/>
  <c r="J105" i="6"/>
  <c r="O104" i="6"/>
  <c r="N104" i="6"/>
  <c r="M104" i="6"/>
  <c r="J104" i="6"/>
  <c r="O103" i="6"/>
  <c r="N103" i="6"/>
  <c r="M103" i="6"/>
  <c r="J103" i="6"/>
  <c r="O102" i="6"/>
  <c r="N102" i="6"/>
  <c r="M102" i="6"/>
  <c r="J102" i="6"/>
  <c r="O101" i="6"/>
  <c r="N101" i="6"/>
  <c r="M101" i="6"/>
  <c r="J101" i="6"/>
  <c r="O100" i="6"/>
  <c r="N100" i="6"/>
  <c r="M100" i="6"/>
  <c r="J100" i="6"/>
  <c r="O99" i="6"/>
  <c r="N99" i="6"/>
  <c r="M99" i="6"/>
  <c r="J99" i="6"/>
  <c r="O98" i="6"/>
  <c r="N98" i="6"/>
  <c r="M98" i="6"/>
  <c r="J98" i="6"/>
  <c r="A98" i="6"/>
  <c r="A146" i="6" s="1"/>
  <c r="A194" i="6" s="1"/>
  <c r="A242" i="6" s="1"/>
  <c r="A290" i="6" s="1"/>
  <c r="O97" i="6"/>
  <c r="N97" i="6"/>
  <c r="M97" i="6"/>
  <c r="J97" i="6"/>
  <c r="P97" i="6" s="1"/>
  <c r="S97" i="6" s="1"/>
  <c r="A97" i="6"/>
  <c r="A145" i="6" s="1"/>
  <c r="A193" i="6" s="1"/>
  <c r="A241" i="6" s="1"/>
  <c r="A289" i="6" s="1"/>
  <c r="O96" i="6"/>
  <c r="N96" i="6"/>
  <c r="M96" i="6"/>
  <c r="J96" i="6"/>
  <c r="A96" i="6"/>
  <c r="A144" i="6" s="1"/>
  <c r="A192" i="6" s="1"/>
  <c r="A240" i="6" s="1"/>
  <c r="A288" i="6" s="1"/>
  <c r="O95" i="6"/>
  <c r="N95" i="6"/>
  <c r="M95" i="6"/>
  <c r="J95" i="6"/>
  <c r="A95" i="6"/>
  <c r="A143" i="6" s="1"/>
  <c r="A191" i="6" s="1"/>
  <c r="A239" i="6" s="1"/>
  <c r="A287" i="6" s="1"/>
  <c r="O94" i="6"/>
  <c r="N94" i="6"/>
  <c r="M94" i="6"/>
  <c r="J94" i="6"/>
  <c r="A94" i="6"/>
  <c r="A142" i="6" s="1"/>
  <c r="A190" i="6" s="1"/>
  <c r="A238" i="6" s="1"/>
  <c r="A286" i="6" s="1"/>
  <c r="O93" i="6"/>
  <c r="N93" i="6"/>
  <c r="M93" i="6"/>
  <c r="J93" i="6"/>
  <c r="P93" i="6" s="1"/>
  <c r="S93" i="6" s="1"/>
  <c r="A93" i="6"/>
  <c r="A141" i="6" s="1"/>
  <c r="A189" i="6" s="1"/>
  <c r="A237" i="6" s="1"/>
  <c r="A285" i="6" s="1"/>
  <c r="O92" i="6"/>
  <c r="N92" i="6"/>
  <c r="M92" i="6"/>
  <c r="J92" i="6"/>
  <c r="A92" i="6"/>
  <c r="A140" i="6" s="1"/>
  <c r="A188" i="6" s="1"/>
  <c r="A236" i="6" s="1"/>
  <c r="A284" i="6" s="1"/>
  <c r="O91" i="6"/>
  <c r="N91" i="6"/>
  <c r="M91" i="6"/>
  <c r="J91" i="6"/>
  <c r="A91" i="6"/>
  <c r="A139" i="6" s="1"/>
  <c r="A187" i="6" s="1"/>
  <c r="A235" i="6" s="1"/>
  <c r="A283" i="6" s="1"/>
  <c r="O90" i="6"/>
  <c r="N90" i="6"/>
  <c r="M90" i="6"/>
  <c r="J90" i="6"/>
  <c r="A90" i="6"/>
  <c r="A138" i="6" s="1"/>
  <c r="A186" i="6" s="1"/>
  <c r="A234" i="6" s="1"/>
  <c r="A282" i="6" s="1"/>
  <c r="O89" i="6"/>
  <c r="N89" i="6"/>
  <c r="M89" i="6"/>
  <c r="J89" i="6"/>
  <c r="P89" i="6" s="1"/>
  <c r="S89" i="6" s="1"/>
  <c r="A89" i="6"/>
  <c r="A137" i="6" s="1"/>
  <c r="A185" i="6" s="1"/>
  <c r="A233" i="6" s="1"/>
  <c r="A281" i="6" s="1"/>
  <c r="O88" i="6"/>
  <c r="N88" i="6"/>
  <c r="M88" i="6"/>
  <c r="J88" i="6"/>
  <c r="A88" i="6"/>
  <c r="A136" i="6" s="1"/>
  <c r="A184" i="6" s="1"/>
  <c r="A232" i="6" s="1"/>
  <c r="A280" i="6" s="1"/>
  <c r="O87" i="6"/>
  <c r="N87" i="6"/>
  <c r="M87" i="6"/>
  <c r="J87" i="6"/>
  <c r="A87" i="6"/>
  <c r="A135" i="6" s="1"/>
  <c r="A183" i="6" s="1"/>
  <c r="A231" i="6" s="1"/>
  <c r="A279" i="6" s="1"/>
  <c r="O86" i="6"/>
  <c r="N86" i="6"/>
  <c r="M86" i="6"/>
  <c r="J86" i="6"/>
  <c r="A86" i="6"/>
  <c r="A134" i="6" s="1"/>
  <c r="A182" i="6" s="1"/>
  <c r="A230" i="6" s="1"/>
  <c r="A278" i="6" s="1"/>
  <c r="O85" i="6"/>
  <c r="N85" i="6"/>
  <c r="M85" i="6"/>
  <c r="J85" i="6"/>
  <c r="P85" i="6" s="1"/>
  <c r="S85" i="6" s="1"/>
  <c r="A85" i="6"/>
  <c r="A133" i="6" s="1"/>
  <c r="A181" i="6" s="1"/>
  <c r="A229" i="6" s="1"/>
  <c r="A277" i="6" s="1"/>
  <c r="O84" i="6"/>
  <c r="N84" i="6"/>
  <c r="M84" i="6"/>
  <c r="J84" i="6"/>
  <c r="A84" i="6"/>
  <c r="A132" i="6" s="1"/>
  <c r="A180" i="6" s="1"/>
  <c r="A228" i="6" s="1"/>
  <c r="A276" i="6" s="1"/>
  <c r="O83" i="6"/>
  <c r="N83" i="6"/>
  <c r="M83" i="6"/>
  <c r="J83" i="6"/>
  <c r="A83" i="6"/>
  <c r="A131" i="6" s="1"/>
  <c r="A179" i="6" s="1"/>
  <c r="A227" i="6" s="1"/>
  <c r="A275" i="6" s="1"/>
  <c r="O82" i="6"/>
  <c r="N82" i="6"/>
  <c r="M82" i="6"/>
  <c r="J82" i="6"/>
  <c r="A82" i="6"/>
  <c r="A130" i="6" s="1"/>
  <c r="A178" i="6" s="1"/>
  <c r="A226" i="6" s="1"/>
  <c r="A274" i="6" s="1"/>
  <c r="O81" i="6"/>
  <c r="N81" i="6"/>
  <c r="M81" i="6"/>
  <c r="J81" i="6"/>
  <c r="P81" i="6" s="1"/>
  <c r="S81" i="6" s="1"/>
  <c r="A81" i="6"/>
  <c r="A129" i="6" s="1"/>
  <c r="A177" i="6" s="1"/>
  <c r="A225" i="6" s="1"/>
  <c r="A273" i="6" s="1"/>
  <c r="O80" i="6"/>
  <c r="N80" i="6"/>
  <c r="M80" i="6"/>
  <c r="J80" i="6"/>
  <c r="A80" i="6"/>
  <c r="A128" i="6" s="1"/>
  <c r="A176" i="6" s="1"/>
  <c r="A224" i="6" s="1"/>
  <c r="A272" i="6" s="1"/>
  <c r="O79" i="6"/>
  <c r="N79" i="6"/>
  <c r="M79" i="6"/>
  <c r="J79" i="6"/>
  <c r="A79" i="6"/>
  <c r="A127" i="6" s="1"/>
  <c r="A175" i="6" s="1"/>
  <c r="A223" i="6" s="1"/>
  <c r="A271" i="6" s="1"/>
  <c r="O78" i="6"/>
  <c r="N78" i="6"/>
  <c r="M78" i="6"/>
  <c r="J78" i="6"/>
  <c r="A78" i="6"/>
  <c r="A126" i="6" s="1"/>
  <c r="A174" i="6" s="1"/>
  <c r="A222" i="6" s="1"/>
  <c r="A270" i="6" s="1"/>
  <c r="O77" i="6"/>
  <c r="N77" i="6"/>
  <c r="M77" i="6"/>
  <c r="J77" i="6"/>
  <c r="P77" i="6" s="1"/>
  <c r="S77" i="6" s="1"/>
  <c r="A77" i="6"/>
  <c r="A125" i="6" s="1"/>
  <c r="A173" i="6" s="1"/>
  <c r="A221" i="6" s="1"/>
  <c r="A269" i="6" s="1"/>
  <c r="O76" i="6"/>
  <c r="N76" i="6"/>
  <c r="M76" i="6"/>
  <c r="J76" i="6"/>
  <c r="A76" i="6"/>
  <c r="A124" i="6" s="1"/>
  <c r="A172" i="6" s="1"/>
  <c r="A220" i="6" s="1"/>
  <c r="A268" i="6" s="1"/>
  <c r="O75" i="6"/>
  <c r="N75" i="6"/>
  <c r="M75" i="6"/>
  <c r="J75" i="6"/>
  <c r="A75" i="6"/>
  <c r="A123" i="6" s="1"/>
  <c r="A171" i="6" s="1"/>
  <c r="A219" i="6" s="1"/>
  <c r="A267" i="6" s="1"/>
  <c r="O74" i="6"/>
  <c r="N74" i="6"/>
  <c r="M74" i="6"/>
  <c r="J74" i="6"/>
  <c r="A74" i="6"/>
  <c r="A122" i="6" s="1"/>
  <c r="A170" i="6" s="1"/>
  <c r="A218" i="6" s="1"/>
  <c r="A266" i="6" s="1"/>
  <c r="O73" i="6"/>
  <c r="N73" i="6"/>
  <c r="M73" i="6"/>
  <c r="J73" i="6"/>
  <c r="P73" i="6" s="1"/>
  <c r="S73" i="6" s="1"/>
  <c r="A73" i="6"/>
  <c r="A121" i="6" s="1"/>
  <c r="A169" i="6" s="1"/>
  <c r="A217" i="6" s="1"/>
  <c r="A265" i="6" s="1"/>
  <c r="A313" i="6" s="1"/>
  <c r="O72" i="6"/>
  <c r="N72" i="6"/>
  <c r="M72" i="6"/>
  <c r="J72" i="6"/>
  <c r="A72" i="6"/>
  <c r="A120" i="6" s="1"/>
  <c r="A168" i="6" s="1"/>
  <c r="A216" i="6" s="1"/>
  <c r="A264" i="6" s="1"/>
  <c r="A312" i="6" s="1"/>
  <c r="O71" i="6"/>
  <c r="N71" i="6"/>
  <c r="M71" i="6"/>
  <c r="J71" i="6"/>
  <c r="A71" i="6"/>
  <c r="A119" i="6" s="1"/>
  <c r="A167" i="6" s="1"/>
  <c r="A215" i="6" s="1"/>
  <c r="A263" i="6" s="1"/>
  <c r="A311" i="6" s="1"/>
  <c r="O70" i="6"/>
  <c r="N70" i="6"/>
  <c r="M70" i="6"/>
  <c r="J70" i="6"/>
  <c r="A70" i="6"/>
  <c r="A118" i="6" s="1"/>
  <c r="A166" i="6" s="1"/>
  <c r="A214" i="6" s="1"/>
  <c r="A262" i="6" s="1"/>
  <c r="A310" i="6" s="1"/>
  <c r="O69" i="6"/>
  <c r="N69" i="6"/>
  <c r="M69" i="6"/>
  <c r="J69" i="6"/>
  <c r="P69" i="6" s="1"/>
  <c r="S69" i="6" s="1"/>
  <c r="A69" i="6"/>
  <c r="A117" i="6" s="1"/>
  <c r="A165" i="6" s="1"/>
  <c r="A213" i="6" s="1"/>
  <c r="A261" i="6" s="1"/>
  <c r="A309" i="6" s="1"/>
  <c r="O68" i="6"/>
  <c r="N68" i="6"/>
  <c r="M68" i="6"/>
  <c r="J68" i="6"/>
  <c r="A68" i="6"/>
  <c r="A116" i="6" s="1"/>
  <c r="A164" i="6" s="1"/>
  <c r="A212" i="6" s="1"/>
  <c r="A260" i="6" s="1"/>
  <c r="A308" i="6" s="1"/>
  <c r="O67" i="6"/>
  <c r="N67" i="6"/>
  <c r="M67" i="6"/>
  <c r="J67" i="6"/>
  <c r="A67" i="6"/>
  <c r="A115" i="6" s="1"/>
  <c r="A163" i="6" s="1"/>
  <c r="A211" i="6" s="1"/>
  <c r="A259" i="6" s="1"/>
  <c r="A307" i="6" s="1"/>
  <c r="O66" i="6"/>
  <c r="N66" i="6"/>
  <c r="M66" i="6"/>
  <c r="J66" i="6"/>
  <c r="A66" i="6"/>
  <c r="A114" i="6" s="1"/>
  <c r="A162" i="6" s="1"/>
  <c r="A210" i="6" s="1"/>
  <c r="A258" i="6" s="1"/>
  <c r="A306" i="6" s="1"/>
  <c r="O65" i="6"/>
  <c r="N65" i="6"/>
  <c r="M65" i="6"/>
  <c r="J65" i="6"/>
  <c r="P65" i="6" s="1"/>
  <c r="S65" i="6" s="1"/>
  <c r="A65" i="6"/>
  <c r="A113" i="6" s="1"/>
  <c r="A161" i="6" s="1"/>
  <c r="A209" i="6" s="1"/>
  <c r="A257" i="6" s="1"/>
  <c r="A305" i="6" s="1"/>
  <c r="O64" i="6"/>
  <c r="N64" i="6"/>
  <c r="M64" i="6"/>
  <c r="J64" i="6"/>
  <c r="A64" i="6"/>
  <c r="A112" i="6" s="1"/>
  <c r="A160" i="6" s="1"/>
  <c r="A208" i="6" s="1"/>
  <c r="A256" i="6" s="1"/>
  <c r="A304" i="6" s="1"/>
  <c r="O63" i="6"/>
  <c r="N63" i="6"/>
  <c r="M63" i="6"/>
  <c r="J63" i="6"/>
  <c r="A63" i="6"/>
  <c r="A111" i="6" s="1"/>
  <c r="A159" i="6" s="1"/>
  <c r="A207" i="6" s="1"/>
  <c r="A255" i="6" s="1"/>
  <c r="A303" i="6" s="1"/>
  <c r="O62" i="6"/>
  <c r="N62" i="6"/>
  <c r="M62" i="6"/>
  <c r="J62" i="6"/>
  <c r="A62" i="6"/>
  <c r="A110" i="6" s="1"/>
  <c r="A158" i="6" s="1"/>
  <c r="A206" i="6" s="1"/>
  <c r="A254" i="6" s="1"/>
  <c r="A302" i="6" s="1"/>
  <c r="O61" i="6"/>
  <c r="N61" i="6"/>
  <c r="M61" i="6"/>
  <c r="J61" i="6"/>
  <c r="A61" i="6"/>
  <c r="A109" i="6" s="1"/>
  <c r="A157" i="6" s="1"/>
  <c r="A205" i="6" s="1"/>
  <c r="A253" i="6" s="1"/>
  <c r="A301" i="6" s="1"/>
  <c r="O60" i="6"/>
  <c r="N60" i="6"/>
  <c r="M60" i="6"/>
  <c r="J60" i="6"/>
  <c r="A60" i="6"/>
  <c r="A108" i="6" s="1"/>
  <c r="A156" i="6" s="1"/>
  <c r="A204" i="6" s="1"/>
  <c r="A252" i="6" s="1"/>
  <c r="A300" i="6" s="1"/>
  <c r="O59" i="6"/>
  <c r="N59" i="6"/>
  <c r="M59" i="6"/>
  <c r="J59" i="6"/>
  <c r="A59" i="6"/>
  <c r="A107" i="6" s="1"/>
  <c r="A155" i="6" s="1"/>
  <c r="A203" i="6" s="1"/>
  <c r="A251" i="6" s="1"/>
  <c r="A299" i="6" s="1"/>
  <c r="O58" i="6"/>
  <c r="N58" i="6"/>
  <c r="M58" i="6"/>
  <c r="J58" i="6"/>
  <c r="A58" i="6"/>
  <c r="A106" i="6" s="1"/>
  <c r="A154" i="6" s="1"/>
  <c r="A202" i="6" s="1"/>
  <c r="A250" i="6" s="1"/>
  <c r="A298" i="6" s="1"/>
  <c r="O57" i="6"/>
  <c r="N57" i="6"/>
  <c r="M57" i="6"/>
  <c r="J57" i="6"/>
  <c r="P57" i="6" s="1"/>
  <c r="S57" i="6" s="1"/>
  <c r="A57" i="6"/>
  <c r="A105" i="6" s="1"/>
  <c r="A153" i="6" s="1"/>
  <c r="A201" i="6" s="1"/>
  <c r="A249" i="6" s="1"/>
  <c r="A297" i="6" s="1"/>
  <c r="N56" i="6"/>
  <c r="M56" i="6"/>
  <c r="J56" i="6"/>
  <c r="A56" i="6"/>
  <c r="A104" i="6" s="1"/>
  <c r="A152" i="6" s="1"/>
  <c r="A200" i="6" s="1"/>
  <c r="A248" i="6" s="1"/>
  <c r="A296" i="6" s="1"/>
  <c r="N55" i="6"/>
  <c r="M55" i="6"/>
  <c r="J55" i="6"/>
  <c r="A55" i="6"/>
  <c r="A103" i="6" s="1"/>
  <c r="A151" i="6" s="1"/>
  <c r="A199" i="6" s="1"/>
  <c r="A247" i="6" s="1"/>
  <c r="A295" i="6" s="1"/>
  <c r="N54" i="6"/>
  <c r="M54" i="6"/>
  <c r="J54" i="6"/>
  <c r="A54" i="6"/>
  <c r="A102" i="6" s="1"/>
  <c r="A150" i="6" s="1"/>
  <c r="A198" i="6" s="1"/>
  <c r="A246" i="6" s="1"/>
  <c r="A294" i="6" s="1"/>
  <c r="N53" i="6"/>
  <c r="M53" i="6"/>
  <c r="J53" i="6"/>
  <c r="A53" i="6"/>
  <c r="A101" i="6" s="1"/>
  <c r="A149" i="6" s="1"/>
  <c r="A197" i="6" s="1"/>
  <c r="A245" i="6" s="1"/>
  <c r="A293" i="6" s="1"/>
  <c r="N52" i="6"/>
  <c r="M52" i="6"/>
  <c r="J52" i="6"/>
  <c r="A52" i="6"/>
  <c r="A100" i="6" s="1"/>
  <c r="A148" i="6" s="1"/>
  <c r="A196" i="6" s="1"/>
  <c r="A244" i="6" s="1"/>
  <c r="A292" i="6" s="1"/>
  <c r="N51" i="6"/>
  <c r="M51" i="6"/>
  <c r="J51" i="6"/>
  <c r="A51" i="6"/>
  <c r="A99" i="6" s="1"/>
  <c r="A147" i="6" s="1"/>
  <c r="A195" i="6" s="1"/>
  <c r="A243" i="6" s="1"/>
  <c r="A291" i="6" s="1"/>
  <c r="N50" i="6"/>
  <c r="M50" i="6"/>
  <c r="J50" i="6"/>
  <c r="A50" i="6"/>
  <c r="N49" i="6"/>
  <c r="M49" i="6"/>
  <c r="J49" i="6"/>
  <c r="N48" i="6"/>
  <c r="M48" i="6"/>
  <c r="J48" i="6"/>
  <c r="N47" i="6"/>
  <c r="M47" i="6"/>
  <c r="J47" i="6"/>
  <c r="N46" i="6"/>
  <c r="M46" i="6"/>
  <c r="J46" i="6"/>
  <c r="N45" i="6"/>
  <c r="M45" i="6"/>
  <c r="J45" i="6"/>
  <c r="N44" i="6"/>
  <c r="M44" i="6"/>
  <c r="J44" i="6"/>
  <c r="E44" i="6"/>
  <c r="N43" i="6"/>
  <c r="M43" i="6"/>
  <c r="J43" i="6"/>
  <c r="N42" i="6"/>
  <c r="M42" i="6"/>
  <c r="J42" i="6"/>
  <c r="N41" i="6"/>
  <c r="M41" i="6"/>
  <c r="J41" i="6"/>
  <c r="N40" i="6"/>
  <c r="M40" i="6"/>
  <c r="J40" i="6"/>
  <c r="N39" i="6"/>
  <c r="M39" i="6"/>
  <c r="J39" i="6"/>
  <c r="N38" i="6"/>
  <c r="M38" i="6"/>
  <c r="J38" i="6"/>
  <c r="N37" i="6"/>
  <c r="M37" i="6"/>
  <c r="J37" i="6"/>
  <c r="N36" i="6"/>
  <c r="M36" i="6"/>
  <c r="J36" i="6"/>
  <c r="N35" i="6"/>
  <c r="M35" i="6"/>
  <c r="J35" i="6"/>
  <c r="N34" i="6"/>
  <c r="M34" i="6"/>
  <c r="J34" i="6"/>
  <c r="N33" i="6"/>
  <c r="M33" i="6"/>
  <c r="J33" i="6"/>
  <c r="N32" i="6"/>
  <c r="M32" i="6"/>
  <c r="J32" i="6"/>
  <c r="N31" i="6"/>
  <c r="M31" i="6"/>
  <c r="J31" i="6"/>
  <c r="N30" i="6"/>
  <c r="M30" i="6"/>
  <c r="J30" i="6"/>
  <c r="N29" i="6"/>
  <c r="M29" i="6"/>
  <c r="J29" i="6"/>
  <c r="N28" i="6"/>
  <c r="M28" i="6"/>
  <c r="J28" i="6"/>
  <c r="N27" i="6"/>
  <c r="M27" i="6"/>
  <c r="J27" i="6"/>
  <c r="N26" i="6"/>
  <c r="M26" i="6"/>
  <c r="J26" i="6"/>
  <c r="N25" i="6"/>
  <c r="M25" i="6"/>
  <c r="J25" i="6"/>
  <c r="G25" i="6"/>
  <c r="G37" i="6" s="1"/>
  <c r="E37" i="6" s="1"/>
  <c r="N24" i="6"/>
  <c r="M24" i="6"/>
  <c r="P24" i="6" s="1"/>
  <c r="S24" i="6" s="1"/>
  <c r="T24" i="6" s="1"/>
  <c r="J24" i="6"/>
  <c r="G24" i="6"/>
  <c r="G36" i="6" s="1"/>
  <c r="G48" i="6" s="1"/>
  <c r="G60" i="6" s="1"/>
  <c r="N23" i="6"/>
  <c r="M23" i="6"/>
  <c r="P23" i="6" s="1"/>
  <c r="S23" i="6" s="1"/>
  <c r="T23" i="6" s="1"/>
  <c r="J23" i="6"/>
  <c r="G23" i="6"/>
  <c r="E23" i="6" s="1"/>
  <c r="N22" i="6"/>
  <c r="M22" i="6"/>
  <c r="P22" i="6" s="1"/>
  <c r="S22" i="6" s="1"/>
  <c r="J22" i="6"/>
  <c r="G22" i="6"/>
  <c r="G34" i="6" s="1"/>
  <c r="N21" i="6"/>
  <c r="M21" i="6"/>
  <c r="P21" i="6" s="1"/>
  <c r="S21" i="6" s="1"/>
  <c r="T21" i="6" s="1"/>
  <c r="J21" i="6"/>
  <c r="G21" i="6"/>
  <c r="G33" i="6" s="1"/>
  <c r="N20" i="6"/>
  <c r="M20" i="6"/>
  <c r="P20" i="6" s="1"/>
  <c r="S20" i="6" s="1"/>
  <c r="T20" i="6" s="1"/>
  <c r="J20" i="6"/>
  <c r="G20" i="6"/>
  <c r="G32" i="6" s="1"/>
  <c r="G44" i="6" s="1"/>
  <c r="G56" i="6" s="1"/>
  <c r="N19" i="6"/>
  <c r="M19" i="6"/>
  <c r="P19" i="6" s="1"/>
  <c r="S19" i="6" s="1"/>
  <c r="T19" i="6" s="1"/>
  <c r="J19" i="6"/>
  <c r="G19" i="6"/>
  <c r="N18" i="6"/>
  <c r="M18" i="6"/>
  <c r="P18" i="6" s="1"/>
  <c r="S18" i="6" s="1"/>
  <c r="T18" i="6" s="1"/>
  <c r="J18" i="6"/>
  <c r="G18" i="6"/>
  <c r="G30" i="6" s="1"/>
  <c r="N17" i="6"/>
  <c r="M17" i="6"/>
  <c r="P17" i="6" s="1"/>
  <c r="S17" i="6" s="1"/>
  <c r="T17" i="6" s="1"/>
  <c r="J17" i="6"/>
  <c r="G17" i="6"/>
  <c r="G29" i="6" s="1"/>
  <c r="N16" i="6"/>
  <c r="M16" i="6"/>
  <c r="P16" i="6" s="1"/>
  <c r="S16" i="6" s="1"/>
  <c r="T16" i="6" s="1"/>
  <c r="J16" i="6"/>
  <c r="G16" i="6"/>
  <c r="G28" i="6" s="1"/>
  <c r="N15" i="6"/>
  <c r="M15" i="6"/>
  <c r="P15" i="6" s="1"/>
  <c r="S15" i="6" s="1"/>
  <c r="T15" i="6" s="1"/>
  <c r="J15" i="6"/>
  <c r="G15" i="6"/>
  <c r="G27" i="6" s="1"/>
  <c r="E27" i="6" s="1"/>
  <c r="N14" i="6"/>
  <c r="M14" i="6"/>
  <c r="P14" i="6" s="1"/>
  <c r="S14" i="6" s="1"/>
  <c r="T14" i="6" s="1"/>
  <c r="J14" i="6"/>
  <c r="G14" i="6"/>
  <c r="G26" i="6" s="1"/>
  <c r="N13" i="6"/>
  <c r="M13" i="6"/>
  <c r="P13" i="6" s="1"/>
  <c r="S13" i="6" s="1"/>
  <c r="T13" i="6" s="1"/>
  <c r="J13" i="6"/>
  <c r="E13" i="6"/>
  <c r="N12" i="6"/>
  <c r="M12" i="6"/>
  <c r="J12" i="6"/>
  <c r="E12" i="6"/>
  <c r="N11" i="6"/>
  <c r="M11" i="6"/>
  <c r="J11" i="6"/>
  <c r="P11" i="6" s="1"/>
  <c r="S11" i="6" s="1"/>
  <c r="T11" i="6" s="1"/>
  <c r="E11" i="6"/>
  <c r="N10" i="6"/>
  <c r="M10" i="6"/>
  <c r="J10" i="6"/>
  <c r="E10" i="6"/>
  <c r="N9" i="6"/>
  <c r="M9" i="6"/>
  <c r="J9" i="6"/>
  <c r="E9" i="6"/>
  <c r="N8" i="6"/>
  <c r="M8" i="6"/>
  <c r="J8" i="6"/>
  <c r="E8" i="6"/>
  <c r="N7" i="6"/>
  <c r="M7" i="6"/>
  <c r="J7" i="6"/>
  <c r="E7" i="6"/>
  <c r="N6" i="6"/>
  <c r="M6" i="6"/>
  <c r="J6" i="6"/>
  <c r="E6" i="6"/>
  <c r="N5" i="6"/>
  <c r="M5" i="6"/>
  <c r="J5" i="6"/>
  <c r="E5" i="6"/>
  <c r="N4" i="6"/>
  <c r="M4" i="6"/>
  <c r="J4" i="6"/>
  <c r="E4" i="6"/>
  <c r="N3" i="6"/>
  <c r="M3" i="6"/>
  <c r="J3" i="6"/>
  <c r="E3" i="6"/>
  <c r="N2" i="6"/>
  <c r="M2" i="6"/>
  <c r="J2" i="6"/>
  <c r="E2" i="6"/>
  <c r="S219" i="8" l="1"/>
  <c r="Q219" i="8"/>
  <c r="S94" i="8"/>
  <c r="Q94" i="8"/>
  <c r="Q186" i="8"/>
  <c r="S178" i="8"/>
  <c r="Q178" i="8"/>
  <c r="S192" i="8"/>
  <c r="Q192" i="8"/>
  <c r="Q207" i="8"/>
  <c r="Q191" i="8"/>
  <c r="O221" i="8"/>
  <c r="P220" i="8"/>
  <c r="S196" i="8"/>
  <c r="Q196" i="8"/>
  <c r="Q170" i="8"/>
  <c r="S64" i="8"/>
  <c r="Q64" i="8"/>
  <c r="S86" i="8"/>
  <c r="Q86" i="8"/>
  <c r="Q36" i="8"/>
  <c r="G54" i="8"/>
  <c r="E42" i="8"/>
  <c r="G55" i="8"/>
  <c r="E43" i="8"/>
  <c r="AG85" i="7"/>
  <c r="AG86" i="7" s="1"/>
  <c r="AG87" i="7" s="1"/>
  <c r="AG88" i="7" s="1"/>
  <c r="S33" i="8"/>
  <c r="T33" i="8" s="1"/>
  <c r="W31" i="2" s="1"/>
  <c r="Q33" i="8"/>
  <c r="G53" i="8"/>
  <c r="E41" i="8"/>
  <c r="AY82" i="7"/>
  <c r="F82" i="7" s="1"/>
  <c r="AA67" i="7"/>
  <c r="S68" i="7"/>
  <c r="G55" i="7"/>
  <c r="Y54" i="7"/>
  <c r="Q195" i="8"/>
  <c r="AP85" i="7"/>
  <c r="AZ84" i="7"/>
  <c r="AP69" i="7"/>
  <c r="AZ68" i="7"/>
  <c r="M68" i="7"/>
  <c r="Z67" i="7"/>
  <c r="E67" i="7" s="1"/>
  <c r="D67" i="7" s="1"/>
  <c r="C67" i="7" s="1"/>
  <c r="Q211" i="8"/>
  <c r="E52" i="7"/>
  <c r="AP25" i="7"/>
  <c r="AZ24" i="7"/>
  <c r="Y8" i="7"/>
  <c r="G9" i="7"/>
  <c r="F36" i="7"/>
  <c r="Z53" i="7"/>
  <c r="AA38" i="7"/>
  <c r="S39" i="7"/>
  <c r="AP57" i="7"/>
  <c r="AZ56" i="7"/>
  <c r="AA8" i="7"/>
  <c r="S209" i="8"/>
  <c r="Q209" i="8"/>
  <c r="S90" i="8"/>
  <c r="Q90" i="8"/>
  <c r="S74" i="8"/>
  <c r="Q74" i="8"/>
  <c r="S58" i="8"/>
  <c r="Q58" i="8"/>
  <c r="AA7" i="7"/>
  <c r="Q218" i="8"/>
  <c r="Q198" i="8"/>
  <c r="Q213" i="8"/>
  <c r="Q204" i="8"/>
  <c r="Q163" i="8"/>
  <c r="S155" i="8"/>
  <c r="Q155" i="8"/>
  <c r="S201" i="8"/>
  <c r="Q201" i="8"/>
  <c r="Q171" i="8"/>
  <c r="Q162" i="8"/>
  <c r="S188" i="8"/>
  <c r="Q188" i="8"/>
  <c r="S62" i="8"/>
  <c r="T62" i="8" s="1"/>
  <c r="P34" i="2" s="1"/>
  <c r="Q62" i="8"/>
  <c r="Q217" i="8"/>
  <c r="S78" i="8"/>
  <c r="Q78" i="8"/>
  <c r="S35" i="8"/>
  <c r="T35" i="8" s="1"/>
  <c r="Y31" i="2" s="1"/>
  <c r="Q35" i="8"/>
  <c r="G58" i="8"/>
  <c r="E46" i="8"/>
  <c r="G59" i="8"/>
  <c r="E47" i="8"/>
  <c r="S30" i="8"/>
  <c r="T30" i="8" s="1"/>
  <c r="T31" i="2" s="1"/>
  <c r="Q30" i="8"/>
  <c r="G51" i="8"/>
  <c r="E39" i="8"/>
  <c r="AA82" i="7"/>
  <c r="S83" i="7"/>
  <c r="S29" i="8"/>
  <c r="T29" i="8" s="1"/>
  <c r="S31" i="2" s="1"/>
  <c r="Q29" i="8"/>
  <c r="G49" i="8"/>
  <c r="E37" i="8"/>
  <c r="G56" i="8"/>
  <c r="E44" i="8"/>
  <c r="G84" i="8"/>
  <c r="E72" i="8"/>
  <c r="AJ84" i="7"/>
  <c r="AJ85" i="7" s="1"/>
  <c r="AY83" i="7"/>
  <c r="F83" i="7" s="1"/>
  <c r="G57" i="8"/>
  <c r="E45" i="8"/>
  <c r="AY67" i="7"/>
  <c r="F67" i="7" s="1"/>
  <c r="F52" i="7"/>
  <c r="Q187" i="8"/>
  <c r="E81" i="7"/>
  <c r="D81" i="7" s="1"/>
  <c r="C81" i="7" s="1"/>
  <c r="M55" i="7"/>
  <c r="Z54" i="7"/>
  <c r="S55" i="7"/>
  <c r="AA54" i="7"/>
  <c r="BA37" i="7"/>
  <c r="F37" i="7" s="1"/>
  <c r="AS38" i="7"/>
  <c r="Q203" i="8"/>
  <c r="F21" i="7"/>
  <c r="E6" i="7"/>
  <c r="D6" i="7" s="1"/>
  <c r="C6" i="7" s="1"/>
  <c r="Z7" i="7"/>
  <c r="E7" i="7" s="1"/>
  <c r="M8" i="7"/>
  <c r="E22" i="7"/>
  <c r="F22" i="7"/>
  <c r="AY8" i="7"/>
  <c r="BA56" i="7"/>
  <c r="AS57" i="7"/>
  <c r="Q104" i="8"/>
  <c r="S104" i="8"/>
  <c r="S193" i="8"/>
  <c r="Q193" i="8"/>
  <c r="S82" i="8"/>
  <c r="Q82" i="8"/>
  <c r="S66" i="8"/>
  <c r="Q66" i="8"/>
  <c r="G86" i="7"/>
  <c r="O39" i="8"/>
  <c r="P38" i="8"/>
  <c r="BA68" i="7"/>
  <c r="AS69" i="7"/>
  <c r="M84" i="7"/>
  <c r="Z83" i="7"/>
  <c r="M26" i="7"/>
  <c r="Z25" i="7"/>
  <c r="S24" i="7"/>
  <c r="AA23" i="7"/>
  <c r="AZ7" i="7"/>
  <c r="F7" i="7" s="1"/>
  <c r="AP8" i="7"/>
  <c r="AP41" i="7"/>
  <c r="AZ40" i="7"/>
  <c r="G38" i="7"/>
  <c r="Y37" i="7"/>
  <c r="AS10" i="7"/>
  <c r="BA9" i="7"/>
  <c r="AN14" i="7"/>
  <c r="AN15" i="7" s="1"/>
  <c r="AN16" i="7" s="1"/>
  <c r="AN17" i="7" s="1"/>
  <c r="AN18" i="7" s="1"/>
  <c r="AN19" i="7" s="1"/>
  <c r="Q145" i="8"/>
  <c r="Q113" i="8"/>
  <c r="S215" i="8"/>
  <c r="Q215" i="8"/>
  <c r="Q199" i="8"/>
  <c r="Q183" i="8"/>
  <c r="S60" i="8"/>
  <c r="T60" i="8" s="1"/>
  <c r="Z33" i="2" s="1"/>
  <c r="Q60" i="8"/>
  <c r="T84" i="8"/>
  <c r="Z35" i="2" s="1"/>
  <c r="S70" i="8"/>
  <c r="Q70" i="8"/>
  <c r="S31" i="8"/>
  <c r="T31" i="8" s="1"/>
  <c r="U31" i="2" s="1"/>
  <c r="Q31" i="8"/>
  <c r="E62" i="8"/>
  <c r="G74" i="8"/>
  <c r="S34" i="8"/>
  <c r="T34" i="8" s="1"/>
  <c r="X31" i="2" s="1"/>
  <c r="Q34" i="8"/>
  <c r="G52" i="8"/>
  <c r="E40" i="8"/>
  <c r="S32" i="8"/>
  <c r="T32" i="8" s="1"/>
  <c r="V31" i="2" s="1"/>
  <c r="Q32" i="8"/>
  <c r="BA84" i="7"/>
  <c r="AS85" i="7"/>
  <c r="T37" i="8"/>
  <c r="AA31" i="2" s="1"/>
  <c r="G69" i="7"/>
  <c r="Y68" i="7"/>
  <c r="AJ69" i="7"/>
  <c r="AY68" i="7"/>
  <c r="E53" i="7"/>
  <c r="D53" i="7" s="1"/>
  <c r="C53" i="7" s="1"/>
  <c r="D21" i="7"/>
  <c r="C21" i="7" s="1"/>
  <c r="Q180" i="8"/>
  <c r="H83" i="7"/>
  <c r="Y82" i="7"/>
  <c r="E66" i="7"/>
  <c r="D66" i="7" s="1"/>
  <c r="C66" i="7" s="1"/>
  <c r="Z37" i="7"/>
  <c r="M38" i="7"/>
  <c r="AJ55" i="7"/>
  <c r="AY54" i="7"/>
  <c r="F54" i="7" s="1"/>
  <c r="AA10" i="7"/>
  <c r="S11" i="7"/>
  <c r="AJ39" i="7"/>
  <c r="AY38" i="7"/>
  <c r="G24" i="7"/>
  <c r="Y23" i="7"/>
  <c r="E36" i="7"/>
  <c r="D36" i="7" s="1"/>
  <c r="C36" i="7" s="1"/>
  <c r="AJ24" i="7"/>
  <c r="AY23" i="7"/>
  <c r="F23" i="7" s="1"/>
  <c r="AJ10" i="7"/>
  <c r="AY9" i="7"/>
  <c r="BA55" i="7"/>
  <c r="AA9" i="7"/>
  <c r="BA25" i="7"/>
  <c r="AS26" i="7"/>
  <c r="AY68" i="1"/>
  <c r="AJ69" i="1"/>
  <c r="AP85" i="1"/>
  <c r="AZ84" i="1"/>
  <c r="AZ37" i="1"/>
  <c r="AP38" i="1"/>
  <c r="AY25" i="1"/>
  <c r="AJ26" i="1"/>
  <c r="AY23" i="1"/>
  <c r="AJ84" i="1"/>
  <c r="AY83" i="1"/>
  <c r="BA68" i="1"/>
  <c r="AS69" i="1"/>
  <c r="BA10" i="1"/>
  <c r="AS11" i="1"/>
  <c r="BA85" i="1"/>
  <c r="AS86" i="1"/>
  <c r="AY37" i="1"/>
  <c r="AJ54" i="1"/>
  <c r="AY53" i="1"/>
  <c r="AI25" i="1"/>
  <c r="AI26" i="1" s="1"/>
  <c r="AI27" i="1" s="1"/>
  <c r="AI28" i="1" s="1"/>
  <c r="AI29" i="1" s="1"/>
  <c r="AI30" i="1" s="1"/>
  <c r="AI31" i="1" s="1"/>
  <c r="AI32" i="1" s="1"/>
  <c r="AI33" i="1" s="1"/>
  <c r="AI34" i="1" s="1"/>
  <c r="AY24" i="1"/>
  <c r="AZ52" i="1"/>
  <c r="AP53" i="1"/>
  <c r="BA24" i="1"/>
  <c r="AS25" i="1"/>
  <c r="AZ7" i="1"/>
  <c r="AP8" i="1"/>
  <c r="AY38" i="1"/>
  <c r="AJ39" i="1"/>
  <c r="BA40" i="1"/>
  <c r="AS41" i="1"/>
  <c r="AP68" i="1"/>
  <c r="AZ67" i="1"/>
  <c r="AJ10" i="1"/>
  <c r="AY9" i="1"/>
  <c r="AZ83" i="1"/>
  <c r="AP23" i="1"/>
  <c r="AZ22" i="1"/>
  <c r="AS55" i="1"/>
  <c r="BA54" i="1"/>
  <c r="E19" i="6"/>
  <c r="G31" i="6"/>
  <c r="T22" i="6"/>
  <c r="P9" i="6"/>
  <c r="S9" i="6" s="1"/>
  <c r="T9" i="6" s="1"/>
  <c r="P26" i="6"/>
  <c r="S26" i="6" s="1"/>
  <c r="T26" i="6" s="1"/>
  <c r="P112" i="6"/>
  <c r="S112" i="6" s="1"/>
  <c r="P113" i="6"/>
  <c r="S113" i="6" s="1"/>
  <c r="P25" i="6"/>
  <c r="S25" i="6" s="1"/>
  <c r="T25" i="6" s="1"/>
  <c r="P4" i="6"/>
  <c r="S4" i="6" s="1"/>
  <c r="T4" i="6" s="1"/>
  <c r="P6" i="6"/>
  <c r="S6" i="6" s="1"/>
  <c r="T6" i="6" s="1"/>
  <c r="P7" i="6"/>
  <c r="S7" i="6" s="1"/>
  <c r="T7" i="6" s="1"/>
  <c r="P8" i="6"/>
  <c r="P3" i="6"/>
  <c r="S3" i="6" s="1"/>
  <c r="T3" i="6" s="1"/>
  <c r="P58" i="6"/>
  <c r="S58" i="6" s="1"/>
  <c r="P62" i="6"/>
  <c r="S62" i="6" s="1"/>
  <c r="P66" i="6"/>
  <c r="S66" i="6" s="1"/>
  <c r="P70" i="6"/>
  <c r="S70" i="6" s="1"/>
  <c r="P74" i="6"/>
  <c r="S74" i="6" s="1"/>
  <c r="P100" i="6"/>
  <c r="S100" i="6" s="1"/>
  <c r="P101" i="6"/>
  <c r="S101" i="6" s="1"/>
  <c r="P116" i="6"/>
  <c r="S116" i="6" s="1"/>
  <c r="P117" i="6"/>
  <c r="S117" i="6" s="1"/>
  <c r="P120" i="6"/>
  <c r="S120" i="6" s="1"/>
  <c r="P121" i="6"/>
  <c r="S121" i="6" s="1"/>
  <c r="P5" i="6"/>
  <c r="S5" i="6" s="1"/>
  <c r="T5" i="6" s="1"/>
  <c r="P28" i="6"/>
  <c r="S28" i="6" s="1"/>
  <c r="T28" i="6" s="1"/>
  <c r="P10" i="6"/>
  <c r="S10" i="6" s="1"/>
  <c r="T10" i="6" s="1"/>
  <c r="P27" i="6"/>
  <c r="S27" i="6" s="1"/>
  <c r="T27" i="6" s="1"/>
  <c r="G35" i="6"/>
  <c r="E35" i="6" s="1"/>
  <c r="E36" i="6"/>
  <c r="P59" i="6"/>
  <c r="S59" i="6" s="1"/>
  <c r="P63" i="6"/>
  <c r="S63" i="6" s="1"/>
  <c r="P67" i="6"/>
  <c r="S67" i="6" s="1"/>
  <c r="P71" i="6"/>
  <c r="S71" i="6" s="1"/>
  <c r="P75" i="6"/>
  <c r="S75" i="6" s="1"/>
  <c r="P79" i="6"/>
  <c r="S79" i="6" s="1"/>
  <c r="P83" i="6"/>
  <c r="S83" i="6" s="1"/>
  <c r="P87" i="6"/>
  <c r="S87" i="6" s="1"/>
  <c r="P91" i="6"/>
  <c r="S91" i="6" s="1"/>
  <c r="P95" i="6"/>
  <c r="S95" i="6" s="1"/>
  <c r="P104" i="6"/>
  <c r="S104" i="6" s="1"/>
  <c r="P105" i="6"/>
  <c r="S105" i="6" s="1"/>
  <c r="P124" i="6"/>
  <c r="S124" i="6" s="1"/>
  <c r="P125" i="6"/>
  <c r="S125" i="6" s="1"/>
  <c r="P128" i="6"/>
  <c r="S128" i="6" s="1"/>
  <c r="P129" i="6"/>
  <c r="S129" i="6" s="1"/>
  <c r="P132" i="6"/>
  <c r="S132" i="6" s="1"/>
  <c r="P133" i="6"/>
  <c r="S133" i="6" s="1"/>
  <c r="P136" i="6"/>
  <c r="S136" i="6" s="1"/>
  <c r="P137" i="6"/>
  <c r="S137" i="6" s="1"/>
  <c r="P140" i="6"/>
  <c r="S140" i="6" s="1"/>
  <c r="P141" i="6"/>
  <c r="S141" i="6" s="1"/>
  <c r="P144" i="6"/>
  <c r="S144" i="6" s="1"/>
  <c r="P145" i="6"/>
  <c r="S145" i="6" s="1"/>
  <c r="P148" i="6"/>
  <c r="S148" i="6" s="1"/>
  <c r="P149" i="6"/>
  <c r="S149" i="6" s="1"/>
  <c r="P152" i="6"/>
  <c r="S152" i="6" s="1"/>
  <c r="P153" i="6"/>
  <c r="S153" i="6" s="1"/>
  <c r="P154" i="6"/>
  <c r="S154" i="6" s="1"/>
  <c r="P156" i="6"/>
  <c r="S156" i="6" s="1"/>
  <c r="P157" i="6"/>
  <c r="S157" i="6" s="1"/>
  <c r="P158" i="6"/>
  <c r="S158" i="6" s="1"/>
  <c r="P159" i="6"/>
  <c r="S159" i="6" s="1"/>
  <c r="P160" i="6"/>
  <c r="S160" i="6" s="1"/>
  <c r="P161" i="6"/>
  <c r="S161" i="6" s="1"/>
  <c r="P162" i="6"/>
  <c r="S162" i="6" s="1"/>
  <c r="P163" i="6"/>
  <c r="S163" i="6" s="1"/>
  <c r="P164" i="6"/>
  <c r="S164" i="6" s="1"/>
  <c r="P165" i="6"/>
  <c r="S165" i="6" s="1"/>
  <c r="P166" i="6"/>
  <c r="S166" i="6" s="1"/>
  <c r="P167" i="6"/>
  <c r="S167" i="6" s="1"/>
  <c r="P168" i="6"/>
  <c r="S168" i="6" s="1"/>
  <c r="P169" i="6"/>
  <c r="S169" i="6" s="1"/>
  <c r="P170" i="6"/>
  <c r="S170" i="6" s="1"/>
  <c r="P171" i="6"/>
  <c r="S171" i="6" s="1"/>
  <c r="P172" i="6"/>
  <c r="S172" i="6" s="1"/>
  <c r="P173" i="6"/>
  <c r="S173" i="6" s="1"/>
  <c r="P174" i="6"/>
  <c r="S174" i="6" s="1"/>
  <c r="P175" i="6"/>
  <c r="S175" i="6" s="1"/>
  <c r="P176" i="6"/>
  <c r="S176" i="6" s="1"/>
  <c r="P177" i="6"/>
  <c r="S177" i="6" s="1"/>
  <c r="P178" i="6"/>
  <c r="S178" i="6" s="1"/>
  <c r="P179" i="6"/>
  <c r="S179" i="6" s="1"/>
  <c r="P180" i="6"/>
  <c r="S180" i="6" s="1"/>
  <c r="P181" i="6"/>
  <c r="S181" i="6" s="1"/>
  <c r="P2" i="6"/>
  <c r="S2" i="6" s="1"/>
  <c r="T2" i="6" s="1"/>
  <c r="P12" i="6"/>
  <c r="S12" i="6" s="1"/>
  <c r="T12" i="6" s="1"/>
  <c r="Q58" i="6"/>
  <c r="Q70" i="6"/>
  <c r="P108" i="6"/>
  <c r="S108" i="6" s="1"/>
  <c r="P109" i="6"/>
  <c r="S109" i="6" s="1"/>
  <c r="G68" i="6"/>
  <c r="E56" i="6"/>
  <c r="Q67" i="6"/>
  <c r="Q5" i="6"/>
  <c r="Q19" i="6"/>
  <c r="G45" i="6"/>
  <c r="E33" i="6"/>
  <c r="O229" i="6"/>
  <c r="O230" i="6" s="1"/>
  <c r="O231" i="6" s="1"/>
  <c r="O232" i="6" s="1"/>
  <c r="O233" i="6" s="1"/>
  <c r="O234" i="6" s="1"/>
  <c r="P228" i="6"/>
  <c r="S228" i="6" s="1"/>
  <c r="Q11" i="6"/>
  <c r="G38" i="6"/>
  <c r="E26" i="6"/>
  <c r="Q16" i="6"/>
  <c r="G42" i="6"/>
  <c r="E30" i="6"/>
  <c r="Q20" i="6"/>
  <c r="G46" i="6"/>
  <c r="E34" i="6"/>
  <c r="Q24" i="6"/>
  <c r="G39" i="6"/>
  <c r="G47" i="6"/>
  <c r="Q74" i="6"/>
  <c r="Q77" i="6"/>
  <c r="Q81" i="6"/>
  <c r="Q85" i="6"/>
  <c r="Q89" i="6"/>
  <c r="Q93" i="6"/>
  <c r="Q97" i="6"/>
  <c r="Q105" i="6"/>
  <c r="Q113" i="6"/>
  <c r="Q162" i="6"/>
  <c r="Q170" i="6"/>
  <c r="Q15" i="6"/>
  <c r="Q62" i="6"/>
  <c r="Q66" i="6"/>
  <c r="Q71" i="6"/>
  <c r="Q73" i="6"/>
  <c r="Q132" i="6"/>
  <c r="Q6" i="6"/>
  <c r="Q7" i="6"/>
  <c r="Q13" i="6"/>
  <c r="Q17" i="6"/>
  <c r="Q21" i="6"/>
  <c r="Q25" i="6"/>
  <c r="Q28" i="6"/>
  <c r="E32" i="6"/>
  <c r="E48" i="6"/>
  <c r="G49" i="6"/>
  <c r="P61" i="6"/>
  <c r="S61" i="6" s="1"/>
  <c r="Q69" i="6"/>
  <c r="Q100" i="6"/>
  <c r="Q108" i="6"/>
  <c r="Q116" i="6"/>
  <c r="G41" i="6"/>
  <c r="E29" i="6"/>
  <c r="Q23" i="6"/>
  <c r="Q57" i="6"/>
  <c r="Q9" i="6"/>
  <c r="Q12" i="6"/>
  <c r="Q14" i="6"/>
  <c r="G40" i="6"/>
  <c r="E28" i="6"/>
  <c r="Q18" i="6"/>
  <c r="Q22" i="6"/>
  <c r="G72" i="6"/>
  <c r="E60" i="6"/>
  <c r="O29" i="6"/>
  <c r="P29" i="6" s="1"/>
  <c r="S29" i="6" s="1"/>
  <c r="T29" i="6" s="1"/>
  <c r="Q65" i="6"/>
  <c r="Q83" i="6"/>
  <c r="Q87" i="6"/>
  <c r="Q129" i="6"/>
  <c r="E14" i="6"/>
  <c r="E15" i="6"/>
  <c r="E16" i="6"/>
  <c r="E17" i="6"/>
  <c r="E18" i="6"/>
  <c r="E20" i="6"/>
  <c r="E21" i="6"/>
  <c r="E22" i="6"/>
  <c r="E24" i="6"/>
  <c r="E25" i="6"/>
  <c r="P64" i="6"/>
  <c r="S64" i="6" s="1"/>
  <c r="P72" i="6"/>
  <c r="S72" i="6" s="1"/>
  <c r="T72" i="6" s="1"/>
  <c r="P76" i="6"/>
  <c r="S76" i="6" s="1"/>
  <c r="P78" i="6"/>
  <c r="S78" i="6" s="1"/>
  <c r="P80" i="6"/>
  <c r="S80" i="6" s="1"/>
  <c r="P82" i="6"/>
  <c r="S82" i="6" s="1"/>
  <c r="P84" i="6"/>
  <c r="S84" i="6" s="1"/>
  <c r="P86" i="6"/>
  <c r="S86" i="6" s="1"/>
  <c r="P88" i="6"/>
  <c r="S88" i="6" s="1"/>
  <c r="P90" i="6"/>
  <c r="S90" i="6" s="1"/>
  <c r="P92" i="6"/>
  <c r="S92" i="6" s="1"/>
  <c r="P94" i="6"/>
  <c r="S94" i="6" s="1"/>
  <c r="P96" i="6"/>
  <c r="S96" i="6" s="1"/>
  <c r="P98" i="6"/>
  <c r="S98" i="6" s="1"/>
  <c r="P103" i="6"/>
  <c r="S103" i="6" s="1"/>
  <c r="P106" i="6"/>
  <c r="S106" i="6" s="1"/>
  <c r="P111" i="6"/>
  <c r="S111" i="6" s="1"/>
  <c r="P114" i="6"/>
  <c r="S114" i="6" s="1"/>
  <c r="P119" i="6"/>
  <c r="S119" i="6" s="1"/>
  <c r="P122" i="6"/>
  <c r="S122" i="6" s="1"/>
  <c r="P127" i="6"/>
  <c r="S127" i="6" s="1"/>
  <c r="P130" i="6"/>
  <c r="S130" i="6" s="1"/>
  <c r="P135" i="6"/>
  <c r="S135" i="6" s="1"/>
  <c r="P138" i="6"/>
  <c r="S138" i="6" s="1"/>
  <c r="P143" i="6"/>
  <c r="S143" i="6" s="1"/>
  <c r="P146" i="6"/>
  <c r="S146" i="6" s="1"/>
  <c r="Q164" i="6"/>
  <c r="Q174" i="6"/>
  <c r="Q178" i="6"/>
  <c r="Q137" i="6"/>
  <c r="Q104" i="6"/>
  <c r="Q109" i="6"/>
  <c r="Q112" i="6"/>
  <c r="Q117" i="6"/>
  <c r="Q120" i="6"/>
  <c r="Q128" i="6"/>
  <c r="Q133" i="6"/>
  <c r="Q136" i="6"/>
  <c r="Q144" i="6"/>
  <c r="Q149" i="6"/>
  <c r="Q152" i="6"/>
  <c r="Q166" i="6"/>
  <c r="Q145" i="6"/>
  <c r="Q148" i="6"/>
  <c r="P60" i="6"/>
  <c r="S60" i="6" s="1"/>
  <c r="T60" i="6" s="1"/>
  <c r="P68" i="6"/>
  <c r="S68" i="6" s="1"/>
  <c r="P99" i="6"/>
  <c r="S99" i="6" s="1"/>
  <c r="P102" i="6"/>
  <c r="S102" i="6" s="1"/>
  <c r="P107" i="6"/>
  <c r="S107" i="6" s="1"/>
  <c r="P110" i="6"/>
  <c r="S110" i="6" s="1"/>
  <c r="P115" i="6"/>
  <c r="S115" i="6" s="1"/>
  <c r="P118" i="6"/>
  <c r="S118" i="6" s="1"/>
  <c r="P123" i="6"/>
  <c r="S123" i="6" s="1"/>
  <c r="P126" i="6"/>
  <c r="S126" i="6" s="1"/>
  <c r="P131" i="6"/>
  <c r="S131" i="6" s="1"/>
  <c r="P134" i="6"/>
  <c r="S134" i="6" s="1"/>
  <c r="P139" i="6"/>
  <c r="S139" i="6" s="1"/>
  <c r="P142" i="6"/>
  <c r="S142" i="6" s="1"/>
  <c r="P147" i="6"/>
  <c r="S147" i="6" s="1"/>
  <c r="P150" i="6"/>
  <c r="S150" i="6" s="1"/>
  <c r="Q158" i="6"/>
  <c r="P151" i="6"/>
  <c r="S151" i="6" s="1"/>
  <c r="P185" i="6"/>
  <c r="S185" i="6" s="1"/>
  <c r="P189" i="6"/>
  <c r="S189" i="6" s="1"/>
  <c r="P193" i="6"/>
  <c r="S193" i="6" s="1"/>
  <c r="P197" i="6"/>
  <c r="S197" i="6" s="1"/>
  <c r="P201" i="6"/>
  <c r="S201" i="6" s="1"/>
  <c r="P205" i="6"/>
  <c r="S205" i="6" s="1"/>
  <c r="P209" i="6"/>
  <c r="S209" i="6" s="1"/>
  <c r="P213" i="6"/>
  <c r="S213" i="6" s="1"/>
  <c r="P217" i="6"/>
  <c r="S217" i="6" s="1"/>
  <c r="P221" i="6"/>
  <c r="S221" i="6" s="1"/>
  <c r="P186" i="6"/>
  <c r="S186" i="6" s="1"/>
  <c r="P190" i="6"/>
  <c r="S190" i="6" s="1"/>
  <c r="P194" i="6"/>
  <c r="S194" i="6" s="1"/>
  <c r="P198" i="6"/>
  <c r="S198" i="6" s="1"/>
  <c r="P202" i="6"/>
  <c r="S202" i="6" s="1"/>
  <c r="P206" i="6"/>
  <c r="S206" i="6" s="1"/>
  <c r="P210" i="6"/>
  <c r="S210" i="6" s="1"/>
  <c r="P214" i="6"/>
  <c r="S214" i="6" s="1"/>
  <c r="P218" i="6"/>
  <c r="S218" i="6" s="1"/>
  <c r="P222" i="6"/>
  <c r="S222" i="6" s="1"/>
  <c r="P155" i="6"/>
  <c r="S155" i="6" s="1"/>
  <c r="Q157" i="6"/>
  <c r="Q165" i="6"/>
  <c r="Q173" i="6"/>
  <c r="Q181" i="6"/>
  <c r="P183" i="6"/>
  <c r="S183" i="6" s="1"/>
  <c r="P187" i="6"/>
  <c r="S187" i="6" s="1"/>
  <c r="P191" i="6"/>
  <c r="S191" i="6" s="1"/>
  <c r="P195" i="6"/>
  <c r="S195" i="6" s="1"/>
  <c r="P199" i="6"/>
  <c r="S199" i="6" s="1"/>
  <c r="P203" i="6"/>
  <c r="S203" i="6" s="1"/>
  <c r="P207" i="6"/>
  <c r="S207" i="6" s="1"/>
  <c r="P211" i="6"/>
  <c r="S211" i="6" s="1"/>
  <c r="P215" i="6"/>
  <c r="S215" i="6" s="1"/>
  <c r="P219" i="6"/>
  <c r="S219" i="6" s="1"/>
  <c r="P223" i="6"/>
  <c r="S223" i="6" s="1"/>
  <c r="P184" i="6"/>
  <c r="S184" i="6" s="1"/>
  <c r="P188" i="6"/>
  <c r="S188" i="6" s="1"/>
  <c r="P192" i="6"/>
  <c r="S192" i="6" s="1"/>
  <c r="P196" i="6"/>
  <c r="S196" i="6" s="1"/>
  <c r="P200" i="6"/>
  <c r="S200" i="6" s="1"/>
  <c r="P204" i="6"/>
  <c r="S204" i="6" s="1"/>
  <c r="P208" i="6"/>
  <c r="S208" i="6" s="1"/>
  <c r="P212" i="6"/>
  <c r="S212" i="6" s="1"/>
  <c r="P216" i="6"/>
  <c r="S216" i="6" s="1"/>
  <c r="P220" i="6"/>
  <c r="S220" i="6" s="1"/>
  <c r="P224" i="6"/>
  <c r="S224" i="6" s="1"/>
  <c r="P226" i="6"/>
  <c r="S226" i="6" s="1"/>
  <c r="P229" i="6"/>
  <c r="S229" i="6" s="1"/>
  <c r="P230" i="6"/>
  <c r="S230" i="6" s="1"/>
  <c r="P225" i="6"/>
  <c r="S225" i="6" s="1"/>
  <c r="P227" i="6"/>
  <c r="S227" i="6" s="1"/>
  <c r="Q313" i="6"/>
  <c r="AD81" i="1"/>
  <c r="AD82" i="1" s="1"/>
  <c r="AD83" i="1" s="1"/>
  <c r="AD84" i="1" s="1"/>
  <c r="AD85" i="1" s="1"/>
  <c r="AD86" i="1" s="1"/>
  <c r="AD87" i="1" s="1"/>
  <c r="AD88" i="1" s="1"/>
  <c r="AD89" i="1" s="1"/>
  <c r="AD90" i="1" s="1"/>
  <c r="AD91" i="1" s="1"/>
  <c r="AD92" i="1" s="1"/>
  <c r="AD93" i="1" s="1"/>
  <c r="AD94" i="1" s="1"/>
  <c r="AD95" i="1" s="1"/>
  <c r="AD96" i="1" s="1"/>
  <c r="AD97" i="1" s="1"/>
  <c r="AD98" i="1" s="1"/>
  <c r="AD99" i="1" s="1"/>
  <c r="AD100" i="1" s="1"/>
  <c r="AD101" i="1" s="1"/>
  <c r="AD102" i="1" s="1"/>
  <c r="AD103" i="1" s="1"/>
  <c r="AD104" i="1" s="1"/>
  <c r="AD105" i="1" s="1"/>
  <c r="AC81" i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B81" i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X81" i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W81" i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V81" i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U81" i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T81" i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S81" i="1"/>
  <c r="S82" i="1" s="1"/>
  <c r="R81" i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Q81" i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P81" i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O81" i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  <c r="O104" i="1" s="1"/>
  <c r="O105" i="1" s="1"/>
  <c r="N81" i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M81" i="1"/>
  <c r="M82" i="1" s="1"/>
  <c r="L81" i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K81" i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J81" i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I81" i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H81" i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G81" i="1"/>
  <c r="G82" i="1" s="1"/>
  <c r="F80" i="1"/>
  <c r="AA80" i="1"/>
  <c r="Z80" i="1"/>
  <c r="Y80" i="1"/>
  <c r="E80" i="1" s="1"/>
  <c r="AD66" i="1"/>
  <c r="AD67" i="1" s="1"/>
  <c r="AD68" i="1" s="1"/>
  <c r="AD69" i="1" s="1"/>
  <c r="AD70" i="1" s="1"/>
  <c r="AD71" i="1" s="1"/>
  <c r="AD72" i="1" s="1"/>
  <c r="AD73" i="1" s="1"/>
  <c r="AD74" i="1" s="1"/>
  <c r="AD75" i="1" s="1"/>
  <c r="AD76" i="1" s="1"/>
  <c r="AD77" i="1" s="1"/>
  <c r="AD78" i="1" s="1"/>
  <c r="AD79" i="1" s="1"/>
  <c r="AC66" i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B66" i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X66" i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W66" i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V66" i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U66" i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T66" i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S66" i="1"/>
  <c r="S67" i="1" s="1"/>
  <c r="R66" i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Q66" i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P66" i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O66" i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N66" i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M66" i="1"/>
  <c r="Z66" i="1" s="1"/>
  <c r="L66" i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K66" i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J66" i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I66" i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H66" i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G66" i="1"/>
  <c r="G67" i="1" s="1"/>
  <c r="F65" i="1"/>
  <c r="AA65" i="1"/>
  <c r="Z65" i="1"/>
  <c r="E65" i="1" s="1"/>
  <c r="Y65" i="1"/>
  <c r="AD51" i="1"/>
  <c r="AD52" i="1" s="1"/>
  <c r="AD53" i="1" s="1"/>
  <c r="AD54" i="1" s="1"/>
  <c r="AD55" i="1" s="1"/>
  <c r="AD56" i="1" s="1"/>
  <c r="AD57" i="1" s="1"/>
  <c r="AD58" i="1" s="1"/>
  <c r="AD59" i="1" s="1"/>
  <c r="AD60" i="1" s="1"/>
  <c r="AD61" i="1" s="1"/>
  <c r="AD62" i="1" s="1"/>
  <c r="AD63" i="1" s="1"/>
  <c r="AD64" i="1" s="1"/>
  <c r="AC51" i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B51" i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X51" i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W51" i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V51" i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U51" i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T51" i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S51" i="1"/>
  <c r="S52" i="1" s="1"/>
  <c r="R51" i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Q51" i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P51" i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O51" i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N51" i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M51" i="1"/>
  <c r="M52" i="1" s="1"/>
  <c r="L51" i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K51" i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J51" i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I51" i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H51" i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G51" i="1"/>
  <c r="G52" i="1" s="1"/>
  <c r="F50" i="1"/>
  <c r="AA50" i="1"/>
  <c r="Z50" i="1"/>
  <c r="Y50" i="1"/>
  <c r="E50" i="1"/>
  <c r="AD36" i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C36" i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B36" i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Z36" i="1"/>
  <c r="X36" i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W36" i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V36" i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U36" i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T36" i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S36" i="1"/>
  <c r="S37" i="1" s="1"/>
  <c r="R36" i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Q36" i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P36" i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O36" i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N36" i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M36" i="1"/>
  <c r="M37" i="1" s="1"/>
  <c r="L36" i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K36" i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J36" i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I36" i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H36" i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G36" i="1"/>
  <c r="G37" i="1" s="1"/>
  <c r="F35" i="1"/>
  <c r="AA35" i="1"/>
  <c r="E35" i="1" s="1"/>
  <c r="Z35" i="1"/>
  <c r="Y35" i="1"/>
  <c r="AC22" i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U22" i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Q22" i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M22" i="1"/>
  <c r="M23" i="1" s="1"/>
  <c r="I22" i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F21" i="1"/>
  <c r="AD21" i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C21" i="1"/>
  <c r="AB21" i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X21" i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W21" i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V21" i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U21" i="1"/>
  <c r="T21" i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S21" i="1"/>
  <c r="AA21" i="1" s="1"/>
  <c r="R21" i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Q21" i="1"/>
  <c r="P21" i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O21" i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N21" i="1"/>
  <c r="Z21" i="1" s="1"/>
  <c r="M21" i="1"/>
  <c r="L21" i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K21" i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J21" i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I21" i="1"/>
  <c r="H21" i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G21" i="1"/>
  <c r="G22" i="1" s="1"/>
  <c r="AA20" i="1"/>
  <c r="Z20" i="1"/>
  <c r="Y20" i="1"/>
  <c r="E20" i="1" s="1"/>
  <c r="F20" i="1"/>
  <c r="AC7" i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F6" i="1"/>
  <c r="AD6" i="1"/>
  <c r="AD7" i="1" s="1"/>
  <c r="AD8" i="1" s="1"/>
  <c r="AD9" i="1" s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C6" i="1"/>
  <c r="AB6" i="1"/>
  <c r="AB7" i="1" s="1"/>
  <c r="AB8" i="1" s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X6" i="1"/>
  <c r="X7" i="1" s="1"/>
  <c r="X8" i="1" s="1"/>
  <c r="X9" i="1" s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W6" i="1"/>
  <c r="W7" i="1" s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V6" i="1"/>
  <c r="V7" i="1" s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U6" i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T6" i="1"/>
  <c r="T7" i="1" s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S6" i="1"/>
  <c r="AA6" i="1" s="1"/>
  <c r="R6" i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Q6" i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P6" i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O6" i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N6" i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M6" i="1"/>
  <c r="M7" i="1" s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K6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J6" i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I6" i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H6" i="1"/>
  <c r="Y6" i="1" s="1"/>
  <c r="G6" i="1"/>
  <c r="G7" i="1" s="1"/>
  <c r="F5" i="1"/>
  <c r="AA5" i="1"/>
  <c r="Z5" i="1"/>
  <c r="Y5" i="1"/>
  <c r="E5" i="1" s="1"/>
  <c r="D5" i="1" s="1"/>
  <c r="C5" i="1" s="1"/>
  <c r="AS39" i="7" l="1"/>
  <c r="BA38" i="7"/>
  <c r="G69" i="8"/>
  <c r="E57" i="8"/>
  <c r="T57" i="8"/>
  <c r="W33" i="2" s="1"/>
  <c r="G96" i="8"/>
  <c r="E84" i="8"/>
  <c r="E58" i="8"/>
  <c r="G70" i="8"/>
  <c r="T58" i="8"/>
  <c r="X33" i="2" s="1"/>
  <c r="AZ69" i="7"/>
  <c r="AP70" i="7"/>
  <c r="S69" i="7"/>
  <c r="AA68" i="7"/>
  <c r="G65" i="8"/>
  <c r="E53" i="8"/>
  <c r="AG89" i="7"/>
  <c r="AG90" i="7" s="1"/>
  <c r="AG91" i="7" s="1"/>
  <c r="AG92" i="7" s="1"/>
  <c r="AG93" i="7" s="1"/>
  <c r="AG94" i="7" s="1"/>
  <c r="AG95" i="7" s="1"/>
  <c r="AG96" i="7" s="1"/>
  <c r="AG97" i="7" s="1"/>
  <c r="AG98" i="7" s="1"/>
  <c r="AG99" i="7" s="1"/>
  <c r="AG100" i="7" s="1"/>
  <c r="AG101" i="7" s="1"/>
  <c r="AG102" i="7" s="1"/>
  <c r="AG103" i="7" s="1"/>
  <c r="AG104" i="7" s="1"/>
  <c r="AG105" i="7" s="1"/>
  <c r="O222" i="8"/>
  <c r="P221" i="8"/>
  <c r="AY55" i="7"/>
  <c r="F55" i="7" s="1"/>
  <c r="AJ56" i="7"/>
  <c r="E52" i="8"/>
  <c r="G64" i="8"/>
  <c r="S38" i="8"/>
  <c r="T38" i="8" s="1"/>
  <c r="P32" i="2" s="1"/>
  <c r="Q38" i="8"/>
  <c r="AJ11" i="7"/>
  <c r="AY10" i="7"/>
  <c r="E23" i="7"/>
  <c r="D23" i="7" s="1"/>
  <c r="C23" i="7" s="1"/>
  <c r="S12" i="7"/>
  <c r="AA11" i="7"/>
  <c r="M39" i="7"/>
  <c r="Z38" i="7"/>
  <c r="E82" i="7"/>
  <c r="D82" i="7" s="1"/>
  <c r="C82" i="7" s="1"/>
  <c r="G70" i="7"/>
  <c r="Y69" i="7"/>
  <c r="BA10" i="7"/>
  <c r="AS11" i="7"/>
  <c r="AP42" i="7"/>
  <c r="AZ41" i="7"/>
  <c r="AA24" i="7"/>
  <c r="S25" i="7"/>
  <c r="O40" i="8"/>
  <c r="P39" i="8"/>
  <c r="BA57" i="7"/>
  <c r="AS58" i="7"/>
  <c r="D22" i="7"/>
  <c r="C22" i="7" s="1"/>
  <c r="M56" i="7"/>
  <c r="Z55" i="7"/>
  <c r="G61" i="8"/>
  <c r="E49" i="8"/>
  <c r="G63" i="8"/>
  <c r="E51" i="8"/>
  <c r="G71" i="8"/>
  <c r="E59" i="8"/>
  <c r="T59" i="8"/>
  <c r="Y33" i="2" s="1"/>
  <c r="T64" i="8"/>
  <c r="R34" i="2" s="1"/>
  <c r="AS27" i="7"/>
  <c r="BA26" i="7"/>
  <c r="G25" i="7"/>
  <c r="Y24" i="7"/>
  <c r="H84" i="7"/>
  <c r="Y83" i="7"/>
  <c r="F68" i="7"/>
  <c r="E37" i="7"/>
  <c r="D37" i="7" s="1"/>
  <c r="C37" i="7" s="1"/>
  <c r="AP9" i="7"/>
  <c r="AZ8" i="7"/>
  <c r="Z84" i="7"/>
  <c r="M85" i="7"/>
  <c r="BA69" i="7"/>
  <c r="AS70" i="7"/>
  <c r="M9" i="7"/>
  <c r="Z8" i="7"/>
  <c r="E8" i="7" s="1"/>
  <c r="D8" i="7" s="1"/>
  <c r="C8" i="7" s="1"/>
  <c r="AY85" i="7"/>
  <c r="F85" i="7" s="1"/>
  <c r="AJ86" i="7"/>
  <c r="AA83" i="7"/>
  <c r="S84" i="7"/>
  <c r="T74" i="8"/>
  <c r="P35" i="2" s="1"/>
  <c r="AP58" i="7"/>
  <c r="AZ57" i="7"/>
  <c r="AP26" i="7"/>
  <c r="AZ25" i="7"/>
  <c r="Z68" i="7"/>
  <c r="M69" i="7"/>
  <c r="AP86" i="7"/>
  <c r="AZ85" i="7"/>
  <c r="E54" i="7"/>
  <c r="D54" i="7" s="1"/>
  <c r="C54" i="7" s="1"/>
  <c r="G67" i="8"/>
  <c r="E55" i="8"/>
  <c r="E54" i="8"/>
  <c r="G66" i="8"/>
  <c r="AJ40" i="7"/>
  <c r="AY39" i="7"/>
  <c r="E68" i="7"/>
  <c r="D68" i="7" s="1"/>
  <c r="C68" i="7" s="1"/>
  <c r="D7" i="7"/>
  <c r="C7" i="7" s="1"/>
  <c r="AJ25" i="7"/>
  <c r="AY24" i="7"/>
  <c r="F24" i="7" s="1"/>
  <c r="F38" i="7"/>
  <c r="AJ70" i="7"/>
  <c r="AY69" i="7"/>
  <c r="F69" i="7" s="1"/>
  <c r="BA85" i="7"/>
  <c r="AS86" i="7"/>
  <c r="E74" i="8"/>
  <c r="G86" i="8"/>
  <c r="T70" i="8"/>
  <c r="X34" i="2" s="1"/>
  <c r="G39" i="7"/>
  <c r="Y38" i="7"/>
  <c r="E38" i="7" s="1"/>
  <c r="M27" i="7"/>
  <c r="Z26" i="7"/>
  <c r="G87" i="7"/>
  <c r="F8" i="7"/>
  <c r="AA55" i="7"/>
  <c r="S56" i="7"/>
  <c r="G68" i="8"/>
  <c r="E56" i="8"/>
  <c r="AA39" i="7"/>
  <c r="S40" i="7"/>
  <c r="Y9" i="7"/>
  <c r="G10" i="7"/>
  <c r="D52" i="7"/>
  <c r="C52" i="7" s="1"/>
  <c r="Y55" i="7"/>
  <c r="G56" i="7"/>
  <c r="AY84" i="7"/>
  <c r="F84" i="7" s="1"/>
  <c r="S220" i="8"/>
  <c r="Q220" i="8"/>
  <c r="BA55" i="1"/>
  <c r="AS56" i="1"/>
  <c r="BA41" i="1"/>
  <c r="AS42" i="1"/>
  <c r="AP54" i="1"/>
  <c r="AZ53" i="1"/>
  <c r="AJ11" i="1"/>
  <c r="AY10" i="1"/>
  <c r="AJ55" i="1"/>
  <c r="AY54" i="1"/>
  <c r="AZ85" i="1"/>
  <c r="AP86" i="1"/>
  <c r="D35" i="1"/>
  <c r="C35" i="1" s="1"/>
  <c r="D80" i="1"/>
  <c r="C80" i="1" s="1"/>
  <c r="AP24" i="1"/>
  <c r="AZ23" i="1"/>
  <c r="AY39" i="1"/>
  <c r="AJ40" i="1"/>
  <c r="BA25" i="1"/>
  <c r="AS26" i="1"/>
  <c r="AJ85" i="1"/>
  <c r="AY84" i="1"/>
  <c r="AP39" i="1"/>
  <c r="AZ38" i="1"/>
  <c r="AJ70" i="1"/>
  <c r="AY69" i="1"/>
  <c r="AP9" i="1"/>
  <c r="AZ8" i="1"/>
  <c r="AY26" i="1"/>
  <c r="AJ27" i="1"/>
  <c r="D50" i="1"/>
  <c r="C50" i="1" s="1"/>
  <c r="BA11" i="1"/>
  <c r="AS12" i="1"/>
  <c r="D20" i="1"/>
  <c r="C20" i="1" s="1"/>
  <c r="D65" i="1"/>
  <c r="C65" i="1" s="1"/>
  <c r="AZ68" i="1"/>
  <c r="AP69" i="1"/>
  <c r="AS87" i="1"/>
  <c r="BA86" i="1"/>
  <c r="AS70" i="1"/>
  <c r="BA69" i="1"/>
  <c r="P231" i="6"/>
  <c r="S231" i="6" s="1"/>
  <c r="Q180" i="6"/>
  <c r="Q172" i="6"/>
  <c r="Q79" i="6"/>
  <c r="Q27" i="6"/>
  <c r="S8" i="6"/>
  <c r="T8" i="6" s="1"/>
  <c r="Q8" i="6"/>
  <c r="T84" i="6"/>
  <c r="P233" i="6"/>
  <c r="S233" i="6" s="1"/>
  <c r="P232" i="6"/>
  <c r="S232" i="6" s="1"/>
  <c r="Q160" i="6"/>
  <c r="Q156" i="6"/>
  <c r="Q141" i="6"/>
  <c r="Q125" i="6"/>
  <c r="Q176" i="6"/>
  <c r="Q95" i="6"/>
  <c r="Q26" i="6"/>
  <c r="Q4" i="6"/>
  <c r="Q63" i="6"/>
  <c r="E31" i="6"/>
  <c r="G43" i="6"/>
  <c r="Q168" i="6"/>
  <c r="T68" i="6"/>
  <c r="Q3" i="6"/>
  <c r="Q161" i="6"/>
  <c r="Q175" i="6"/>
  <c r="Q59" i="6"/>
  <c r="Q121" i="6"/>
  <c r="Q124" i="6"/>
  <c r="Q171" i="6"/>
  <c r="Q153" i="6"/>
  <c r="Q167" i="6"/>
  <c r="Q140" i="6"/>
  <c r="Q101" i="6"/>
  <c r="Q169" i="6"/>
  <c r="Q227" i="6"/>
  <c r="Q179" i="6"/>
  <c r="Q159" i="6"/>
  <c r="Q154" i="6"/>
  <c r="Q91" i="6"/>
  <c r="Q75" i="6"/>
  <c r="Q10" i="6"/>
  <c r="Q2" i="6"/>
  <c r="Q177" i="6"/>
  <c r="Q163" i="6"/>
  <c r="Q29" i="6"/>
  <c r="Q196" i="6"/>
  <c r="Q207" i="6"/>
  <c r="Q225" i="6"/>
  <c r="Q197" i="6"/>
  <c r="Q142" i="6"/>
  <c r="Q110" i="6"/>
  <c r="Q146" i="6"/>
  <c r="Q114" i="6"/>
  <c r="Q90" i="6"/>
  <c r="G52" i="6"/>
  <c r="E40" i="6"/>
  <c r="Q72" i="6"/>
  <c r="E49" i="6"/>
  <c r="G61" i="6"/>
  <c r="T61" i="6" s="1"/>
  <c r="E39" i="6"/>
  <c r="G51" i="6"/>
  <c r="Q229" i="6"/>
  <c r="Q232" i="6"/>
  <c r="Q224" i="6"/>
  <c r="Q208" i="6"/>
  <c r="Q192" i="6"/>
  <c r="Q219" i="6"/>
  <c r="Q203" i="6"/>
  <c r="Q187" i="6"/>
  <c r="Q222" i="6"/>
  <c r="Q206" i="6"/>
  <c r="Q190" i="6"/>
  <c r="Q209" i="6"/>
  <c r="Q193" i="6"/>
  <c r="Q155" i="6"/>
  <c r="Q139" i="6"/>
  <c r="Q123" i="6"/>
  <c r="Q107" i="6"/>
  <c r="Q60" i="6"/>
  <c r="Q143" i="6"/>
  <c r="Q127" i="6"/>
  <c r="Q111" i="6"/>
  <c r="Q96" i="6"/>
  <c r="Q88" i="6"/>
  <c r="Q80" i="6"/>
  <c r="Q61" i="6"/>
  <c r="E45" i="6"/>
  <c r="G57" i="6"/>
  <c r="T57" i="6" s="1"/>
  <c r="Q226" i="6"/>
  <c r="Q191" i="6"/>
  <c r="Q210" i="6"/>
  <c r="Q213" i="6"/>
  <c r="G53" i="6"/>
  <c r="E41" i="6"/>
  <c r="Q233" i="6"/>
  <c r="Q230" i="6"/>
  <c r="Q220" i="6"/>
  <c r="Q204" i="6"/>
  <c r="Q188" i="6"/>
  <c r="Q215" i="6"/>
  <c r="Q199" i="6"/>
  <c r="Q183" i="6"/>
  <c r="Q218" i="6"/>
  <c r="Q202" i="6"/>
  <c r="Q186" i="6"/>
  <c r="Q221" i="6"/>
  <c r="Q205" i="6"/>
  <c r="Q189" i="6"/>
  <c r="Q151" i="6"/>
  <c r="Q150" i="6"/>
  <c r="Q134" i="6"/>
  <c r="Q118" i="6"/>
  <c r="Q102" i="6"/>
  <c r="Q138" i="6"/>
  <c r="Q122" i="6"/>
  <c r="Q106" i="6"/>
  <c r="Q94" i="6"/>
  <c r="Q86" i="6"/>
  <c r="Q78" i="6"/>
  <c r="Q64" i="6"/>
  <c r="O30" i="6"/>
  <c r="G84" i="6"/>
  <c r="E72" i="6"/>
  <c r="E47" i="6"/>
  <c r="G59" i="6"/>
  <c r="T59" i="6" s="1"/>
  <c r="E46" i="6"/>
  <c r="G58" i="6"/>
  <c r="T58" i="6" s="1"/>
  <c r="G54" i="6"/>
  <c r="E42" i="6"/>
  <c r="E38" i="6"/>
  <c r="G50" i="6"/>
  <c r="Q228" i="6"/>
  <c r="G80" i="6"/>
  <c r="T80" i="6" s="1"/>
  <c r="E68" i="6"/>
  <c r="Q212" i="6"/>
  <c r="Q223" i="6"/>
  <c r="Q194" i="6"/>
  <c r="Q126" i="6"/>
  <c r="Q68" i="6"/>
  <c r="Q130" i="6"/>
  <c r="Q98" i="6"/>
  <c r="Q82" i="6"/>
  <c r="Q216" i="6"/>
  <c r="Q200" i="6"/>
  <c r="Q184" i="6"/>
  <c r="Q211" i="6"/>
  <c r="Q195" i="6"/>
  <c r="Q214" i="6"/>
  <c r="Q198" i="6"/>
  <c r="Q217" i="6"/>
  <c r="Q201" i="6"/>
  <c r="Q185" i="6"/>
  <c r="Q147" i="6"/>
  <c r="Q131" i="6"/>
  <c r="Q115" i="6"/>
  <c r="Q99" i="6"/>
  <c r="Q135" i="6"/>
  <c r="Q119" i="6"/>
  <c r="Q103" i="6"/>
  <c r="Q92" i="6"/>
  <c r="Q84" i="6"/>
  <c r="Q76" i="6"/>
  <c r="O235" i="6"/>
  <c r="P234" i="6"/>
  <c r="S234" i="6" s="1"/>
  <c r="Z7" i="1"/>
  <c r="M8" i="1"/>
  <c r="Y22" i="1"/>
  <c r="G23" i="1"/>
  <c r="G8" i="1"/>
  <c r="M24" i="1"/>
  <c r="Z6" i="1"/>
  <c r="E6" i="1" s="1"/>
  <c r="D6" i="1" s="1"/>
  <c r="C6" i="1" s="1"/>
  <c r="S7" i="1"/>
  <c r="Y21" i="1"/>
  <c r="E21" i="1" s="1"/>
  <c r="D21" i="1" s="1"/>
  <c r="C21" i="1" s="1"/>
  <c r="N22" i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Z22" i="1"/>
  <c r="H7" i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S22" i="1"/>
  <c r="G38" i="1"/>
  <c r="Y37" i="1"/>
  <c r="S38" i="1"/>
  <c r="AA37" i="1"/>
  <c r="Z37" i="1"/>
  <c r="M38" i="1"/>
  <c r="Y36" i="1"/>
  <c r="E36" i="1" s="1"/>
  <c r="Z52" i="1"/>
  <c r="M53" i="1"/>
  <c r="Z51" i="1"/>
  <c r="AA36" i="1"/>
  <c r="G53" i="1"/>
  <c r="Y52" i="1"/>
  <c r="E52" i="1" s="1"/>
  <c r="S53" i="1"/>
  <c r="AA52" i="1"/>
  <c r="F36" i="1"/>
  <c r="Y51" i="1"/>
  <c r="G68" i="1"/>
  <c r="Y67" i="1"/>
  <c r="S68" i="1"/>
  <c r="AA67" i="1"/>
  <c r="AA51" i="1"/>
  <c r="F51" i="1"/>
  <c r="AA66" i="1"/>
  <c r="M83" i="1"/>
  <c r="Z82" i="1"/>
  <c r="Y66" i="1"/>
  <c r="E66" i="1" s="1"/>
  <c r="M67" i="1"/>
  <c r="G83" i="1"/>
  <c r="Y82" i="1"/>
  <c r="Y81" i="1"/>
  <c r="Z81" i="1"/>
  <c r="S83" i="1"/>
  <c r="AA82" i="1"/>
  <c r="AA81" i="1"/>
  <c r="F81" i="1"/>
  <c r="AZ86" i="7" l="1"/>
  <c r="AP87" i="7"/>
  <c r="AP27" i="7"/>
  <c r="AZ26" i="7"/>
  <c r="H85" i="7"/>
  <c r="Y84" i="7"/>
  <c r="O41" i="8"/>
  <c r="P40" i="8"/>
  <c r="G71" i="7"/>
  <c r="Y70" i="7"/>
  <c r="AJ12" i="7"/>
  <c r="AY11" i="7"/>
  <c r="O223" i="8"/>
  <c r="P222" i="8"/>
  <c r="AP71" i="7"/>
  <c r="AZ70" i="7"/>
  <c r="G81" i="8"/>
  <c r="E69" i="8"/>
  <c r="T69" i="8"/>
  <c r="W34" i="2" s="1"/>
  <c r="G57" i="7"/>
  <c r="Y56" i="7"/>
  <c r="AJ71" i="7"/>
  <c r="AY70" i="7"/>
  <c r="G79" i="8"/>
  <c r="E67" i="8"/>
  <c r="T67" i="8"/>
  <c r="U34" i="2" s="1"/>
  <c r="M70" i="7"/>
  <c r="Z69" i="7"/>
  <c r="S85" i="7"/>
  <c r="AA84" i="7"/>
  <c r="Z85" i="7"/>
  <c r="M86" i="7"/>
  <c r="E24" i="7"/>
  <c r="D24" i="7" s="1"/>
  <c r="C24" i="7" s="1"/>
  <c r="G75" i="8"/>
  <c r="E63" i="8"/>
  <c r="T63" i="8"/>
  <c r="Q34" i="2" s="1"/>
  <c r="Z56" i="7"/>
  <c r="M57" i="7"/>
  <c r="S26" i="7"/>
  <c r="AA25" i="7"/>
  <c r="AS12" i="7"/>
  <c r="BA11" i="7"/>
  <c r="AA12" i="7"/>
  <c r="S13" i="7"/>
  <c r="AJ57" i="7"/>
  <c r="AY56" i="7"/>
  <c r="F56" i="7" s="1"/>
  <c r="G77" i="8"/>
  <c r="E65" i="8"/>
  <c r="T65" i="8"/>
  <c r="S34" i="2" s="1"/>
  <c r="G108" i="8"/>
  <c r="E96" i="8"/>
  <c r="T96" i="8"/>
  <c r="Z36" i="2" s="1"/>
  <c r="G11" i="7"/>
  <c r="Y10" i="7"/>
  <c r="G88" i="7"/>
  <c r="E86" i="8"/>
  <c r="G98" i="8"/>
  <c r="AY25" i="7"/>
  <c r="F25" i="7" s="1"/>
  <c r="AJ26" i="7"/>
  <c r="AJ41" i="7"/>
  <c r="AY40" i="7"/>
  <c r="E55" i="7"/>
  <c r="D55" i="7" s="1"/>
  <c r="C55" i="7" s="1"/>
  <c r="S41" i="7"/>
  <c r="AA40" i="7"/>
  <c r="G80" i="8"/>
  <c r="E68" i="8"/>
  <c r="T68" i="8"/>
  <c r="V34" i="2" s="1"/>
  <c r="M28" i="7"/>
  <c r="Z27" i="7"/>
  <c r="AS87" i="7"/>
  <c r="BA86" i="7"/>
  <c r="E66" i="8"/>
  <c r="G78" i="8"/>
  <c r="AZ58" i="7"/>
  <c r="AP59" i="7"/>
  <c r="Z9" i="7"/>
  <c r="E9" i="7" s="1"/>
  <c r="D9" i="7" s="1"/>
  <c r="C9" i="7" s="1"/>
  <c r="M10" i="7"/>
  <c r="G26" i="7"/>
  <c r="Y25" i="7"/>
  <c r="E25" i="7" s="1"/>
  <c r="T86" i="8"/>
  <c r="P36" i="2" s="1"/>
  <c r="T66" i="8"/>
  <c r="T34" i="2" s="1"/>
  <c r="E70" i="8"/>
  <c r="G82" i="8"/>
  <c r="BA39" i="7"/>
  <c r="AS40" i="7"/>
  <c r="Y39" i="7"/>
  <c r="G40" i="7"/>
  <c r="AZ9" i="7"/>
  <c r="F9" i="7" s="1"/>
  <c r="AP10" i="7"/>
  <c r="BA27" i="7"/>
  <c r="AS28" i="7"/>
  <c r="AZ42" i="7"/>
  <c r="AP43" i="7"/>
  <c r="S57" i="7"/>
  <c r="AA56" i="7"/>
  <c r="D38" i="7"/>
  <c r="C38" i="7" s="1"/>
  <c r="F39" i="7"/>
  <c r="AJ87" i="7"/>
  <c r="AY86" i="7"/>
  <c r="AS71" i="7"/>
  <c r="BA70" i="7"/>
  <c r="E83" i="7"/>
  <c r="D83" i="7" s="1"/>
  <c r="C83" i="7" s="1"/>
  <c r="G83" i="8"/>
  <c r="E71" i="8"/>
  <c r="T71" i="8"/>
  <c r="Y34" i="2" s="1"/>
  <c r="G73" i="8"/>
  <c r="E61" i="8"/>
  <c r="T61" i="8"/>
  <c r="AA33" i="2" s="1"/>
  <c r="AS59" i="7"/>
  <c r="BA58" i="7"/>
  <c r="S39" i="8"/>
  <c r="T39" i="8" s="1"/>
  <c r="Q32" i="2" s="1"/>
  <c r="Q39" i="8"/>
  <c r="E69" i="7"/>
  <c r="D69" i="7" s="1"/>
  <c r="C69" i="7" s="1"/>
  <c r="M40" i="7"/>
  <c r="Z39" i="7"/>
  <c r="G76" i="8"/>
  <c r="E64" i="8"/>
  <c r="S221" i="8"/>
  <c r="Q221" i="8"/>
  <c r="S70" i="7"/>
  <c r="AA69" i="7"/>
  <c r="BA70" i="1"/>
  <c r="AS71" i="1"/>
  <c r="AS43" i="1"/>
  <c r="BA42" i="1"/>
  <c r="AP10" i="1"/>
  <c r="AZ9" i="1"/>
  <c r="AP40" i="1"/>
  <c r="AZ39" i="1"/>
  <c r="AZ24" i="1"/>
  <c r="AP25" i="1"/>
  <c r="AY11" i="1"/>
  <c r="AJ12" i="1"/>
  <c r="BA87" i="1"/>
  <c r="AS88" i="1"/>
  <c r="AJ28" i="1"/>
  <c r="AY27" i="1"/>
  <c r="AJ41" i="1"/>
  <c r="AY40" i="1"/>
  <c r="AS57" i="1"/>
  <c r="BA56" i="1"/>
  <c r="AS27" i="1"/>
  <c r="BA26" i="1"/>
  <c r="AP87" i="1"/>
  <c r="AZ86" i="1"/>
  <c r="AZ69" i="1"/>
  <c r="AP70" i="1"/>
  <c r="AS13" i="1"/>
  <c r="BA12" i="1"/>
  <c r="AY70" i="1"/>
  <c r="AJ71" i="1"/>
  <c r="AJ86" i="1"/>
  <c r="AY85" i="1"/>
  <c r="AY55" i="1"/>
  <c r="AJ56" i="1"/>
  <c r="AP55" i="1"/>
  <c r="AZ54" i="1"/>
  <c r="G55" i="6"/>
  <c r="E43" i="6"/>
  <c r="Q231" i="6"/>
  <c r="P30" i="6"/>
  <c r="S30" i="6" s="1"/>
  <c r="T30" i="6" s="1"/>
  <c r="O31" i="6"/>
  <c r="E52" i="6"/>
  <c r="G64" i="6"/>
  <c r="T64" i="6" s="1"/>
  <c r="Q234" i="6"/>
  <c r="G92" i="6"/>
  <c r="T92" i="6" s="1"/>
  <c r="E80" i="6"/>
  <c r="G62" i="6"/>
  <c r="T62" i="6" s="1"/>
  <c r="E50" i="6"/>
  <c r="G70" i="6"/>
  <c r="T70" i="6" s="1"/>
  <c r="E58" i="6"/>
  <c r="E51" i="6"/>
  <c r="G63" i="6"/>
  <c r="T63" i="6" s="1"/>
  <c r="G66" i="6"/>
  <c r="T66" i="6" s="1"/>
  <c r="E54" i="6"/>
  <c r="E61" i="6"/>
  <c r="G73" i="6"/>
  <c r="T73" i="6" s="1"/>
  <c r="O236" i="6"/>
  <c r="P235" i="6"/>
  <c r="S235" i="6" s="1"/>
  <c r="E53" i="6"/>
  <c r="G65" i="6"/>
  <c r="T65" i="6" s="1"/>
  <c r="E59" i="6"/>
  <c r="G71" i="6"/>
  <c r="T71" i="6" s="1"/>
  <c r="G96" i="6"/>
  <c r="T96" i="6" s="1"/>
  <c r="E84" i="6"/>
  <c r="E57" i="6"/>
  <c r="G69" i="6"/>
  <c r="T69" i="6" s="1"/>
  <c r="E81" i="1"/>
  <c r="D81" i="1" s="1"/>
  <c r="C81" i="1" s="1"/>
  <c r="S69" i="1"/>
  <c r="AA68" i="1"/>
  <c r="S54" i="1"/>
  <c r="AA53" i="1"/>
  <c r="E37" i="1"/>
  <c r="AA22" i="1"/>
  <c r="S23" i="1"/>
  <c r="G9" i="1"/>
  <c r="Y8" i="1"/>
  <c r="E82" i="1"/>
  <c r="M68" i="1"/>
  <c r="Z67" i="1"/>
  <c r="Z83" i="1"/>
  <c r="M84" i="1"/>
  <c r="E67" i="1"/>
  <c r="E51" i="1"/>
  <c r="D51" i="1" s="1"/>
  <c r="C51" i="1" s="1"/>
  <c r="F37" i="1"/>
  <c r="G39" i="1"/>
  <c r="Y38" i="1"/>
  <c r="Z24" i="1"/>
  <c r="M25" i="1"/>
  <c r="G24" i="1"/>
  <c r="Y23" i="1"/>
  <c r="Z8" i="1"/>
  <c r="M9" i="1"/>
  <c r="S84" i="1"/>
  <c r="AA83" i="1"/>
  <c r="G84" i="1"/>
  <c r="Y83" i="1"/>
  <c r="E83" i="1" s="1"/>
  <c r="F66" i="1"/>
  <c r="G69" i="1"/>
  <c r="Y68" i="1"/>
  <c r="F68" i="1"/>
  <c r="F52" i="1"/>
  <c r="D52" i="1" s="1"/>
  <c r="C52" i="1" s="1"/>
  <c r="G54" i="1"/>
  <c r="Y53" i="1"/>
  <c r="D36" i="1"/>
  <c r="C36" i="1" s="1"/>
  <c r="Z23" i="1"/>
  <c r="E22" i="1"/>
  <c r="F82" i="1"/>
  <c r="D66" i="1"/>
  <c r="C66" i="1" s="1"/>
  <c r="F67" i="1"/>
  <c r="Z53" i="1"/>
  <c r="M54" i="1"/>
  <c r="Z38" i="1"/>
  <c r="M39" i="1"/>
  <c r="S39" i="1"/>
  <c r="AA38" i="1"/>
  <c r="S8" i="1"/>
  <c r="AA7" i="1"/>
  <c r="Y7" i="1"/>
  <c r="F7" i="1"/>
  <c r="E39" i="7" l="1"/>
  <c r="D39" i="7" s="1"/>
  <c r="C39" i="7" s="1"/>
  <c r="E56" i="7"/>
  <c r="BA87" i="7"/>
  <c r="AS88" i="7"/>
  <c r="S40" i="8"/>
  <c r="T40" i="8" s="1"/>
  <c r="R32" i="2" s="1"/>
  <c r="Q40" i="8"/>
  <c r="BA71" i="7"/>
  <c r="AS72" i="7"/>
  <c r="AP44" i="7"/>
  <c r="AZ43" i="7"/>
  <c r="AZ10" i="7"/>
  <c r="F10" i="7" s="1"/>
  <c r="AP11" i="7"/>
  <c r="BA40" i="7"/>
  <c r="F40" i="7" s="1"/>
  <c r="AS41" i="7"/>
  <c r="M11" i="7"/>
  <c r="Z10" i="7"/>
  <c r="E78" i="8"/>
  <c r="G90" i="8"/>
  <c r="T78" i="8"/>
  <c r="T35" i="2" s="1"/>
  <c r="G92" i="8"/>
  <c r="E80" i="8"/>
  <c r="T80" i="8"/>
  <c r="V35" i="2" s="1"/>
  <c r="G110" i="8"/>
  <c r="E98" i="8"/>
  <c r="T98" i="8"/>
  <c r="P37" i="2" s="1"/>
  <c r="E10" i="7"/>
  <c r="D10" i="7" s="1"/>
  <c r="C10" i="7" s="1"/>
  <c r="E108" i="8"/>
  <c r="G120" i="8"/>
  <c r="T108" i="8"/>
  <c r="Z37" i="2" s="1"/>
  <c r="Z57" i="7"/>
  <c r="M58" i="7"/>
  <c r="G87" i="8"/>
  <c r="E75" i="8"/>
  <c r="T75" i="8"/>
  <c r="Q35" i="2" s="1"/>
  <c r="AJ72" i="7"/>
  <c r="AY71" i="7"/>
  <c r="AP72" i="7"/>
  <c r="AZ71" i="7"/>
  <c r="AJ13" i="7"/>
  <c r="AY12" i="7"/>
  <c r="O42" i="8"/>
  <c r="P41" i="8"/>
  <c r="AP28" i="7"/>
  <c r="AZ27" i="7"/>
  <c r="BA59" i="7"/>
  <c r="AS60" i="7"/>
  <c r="G27" i="7"/>
  <c r="Y26" i="7"/>
  <c r="F70" i="7"/>
  <c r="G95" i="8"/>
  <c r="E83" i="8"/>
  <c r="T83" i="8"/>
  <c r="Y35" i="2" s="1"/>
  <c r="F86" i="7"/>
  <c r="M29" i="7"/>
  <c r="Z28" i="7"/>
  <c r="AY41" i="7"/>
  <c r="AJ42" i="7"/>
  <c r="G12" i="7"/>
  <c r="Y11" i="7"/>
  <c r="AY57" i="7"/>
  <c r="F57" i="7" s="1"/>
  <c r="AJ58" i="7"/>
  <c r="BA12" i="7"/>
  <c r="AS13" i="7"/>
  <c r="AA85" i="7"/>
  <c r="S86" i="7"/>
  <c r="S222" i="8"/>
  <c r="Q222" i="8"/>
  <c r="E84" i="7"/>
  <c r="D84" i="7" s="1"/>
  <c r="C84" i="7" s="1"/>
  <c r="AP88" i="7"/>
  <c r="AZ87" i="7"/>
  <c r="AA70" i="7"/>
  <c r="S71" i="7"/>
  <c r="G88" i="8"/>
  <c r="E76" i="8"/>
  <c r="T76" i="8"/>
  <c r="R35" i="2" s="1"/>
  <c r="G89" i="8"/>
  <c r="E77" i="8"/>
  <c r="T77" i="8"/>
  <c r="S35" i="2" s="1"/>
  <c r="AA26" i="7"/>
  <c r="S27" i="7"/>
  <c r="M71" i="7"/>
  <c r="Z70" i="7"/>
  <c r="E70" i="7" s="1"/>
  <c r="D70" i="7" s="1"/>
  <c r="C70" i="7" s="1"/>
  <c r="G58" i="7"/>
  <c r="Y57" i="7"/>
  <c r="Z40" i="7"/>
  <c r="M41" i="7"/>
  <c r="G85" i="8"/>
  <c r="E73" i="8"/>
  <c r="T73" i="8"/>
  <c r="AA34" i="2" s="1"/>
  <c r="AJ88" i="7"/>
  <c r="AY87" i="7"/>
  <c r="AA57" i="7"/>
  <c r="S58" i="7"/>
  <c r="AS29" i="7"/>
  <c r="BA28" i="7"/>
  <c r="G41" i="7"/>
  <c r="Y40" i="7"/>
  <c r="E40" i="7" s="1"/>
  <c r="E82" i="8"/>
  <c r="G94" i="8"/>
  <c r="T82" i="8"/>
  <c r="X35" i="2" s="1"/>
  <c r="D25" i="7"/>
  <c r="C25" i="7" s="1"/>
  <c r="AP60" i="7"/>
  <c r="AZ59" i="7"/>
  <c r="AA41" i="7"/>
  <c r="S42" i="7"/>
  <c r="AJ27" i="7"/>
  <c r="AY26" i="7"/>
  <c r="F26" i="7" s="1"/>
  <c r="G89" i="7"/>
  <c r="S14" i="7"/>
  <c r="AA13" i="7"/>
  <c r="M87" i="7"/>
  <c r="Z86" i="7"/>
  <c r="G91" i="8"/>
  <c r="E79" i="8"/>
  <c r="T79" i="8"/>
  <c r="U35" i="2" s="1"/>
  <c r="D56" i="7"/>
  <c r="C56" i="7" s="1"/>
  <c r="G93" i="8"/>
  <c r="E81" i="8"/>
  <c r="T81" i="8"/>
  <c r="W35" i="2" s="1"/>
  <c r="O224" i="8"/>
  <c r="P223" i="8"/>
  <c r="Y71" i="7"/>
  <c r="G72" i="7"/>
  <c r="H86" i="7"/>
  <c r="Y85" i="7"/>
  <c r="E85" i="7" s="1"/>
  <c r="D85" i="7" s="1"/>
  <c r="C85" i="7" s="1"/>
  <c r="AP56" i="1"/>
  <c r="AZ55" i="1"/>
  <c r="AJ87" i="1"/>
  <c r="AY86" i="1"/>
  <c r="AS14" i="1"/>
  <c r="BA13" i="1"/>
  <c r="AP88" i="1"/>
  <c r="AZ87" i="1"/>
  <c r="BA57" i="1"/>
  <c r="AS58" i="1"/>
  <c r="AY28" i="1"/>
  <c r="AJ29" i="1"/>
  <c r="AP41" i="1"/>
  <c r="AZ40" i="1"/>
  <c r="BA43" i="1"/>
  <c r="AS44" i="1"/>
  <c r="AJ57" i="1"/>
  <c r="AY56" i="1"/>
  <c r="AJ72" i="1"/>
  <c r="AY71" i="1"/>
  <c r="AP71" i="1"/>
  <c r="AZ70" i="1"/>
  <c r="AS89" i="1"/>
  <c r="BA88" i="1"/>
  <c r="AZ25" i="1"/>
  <c r="AP26" i="1"/>
  <c r="AS72" i="1"/>
  <c r="BA71" i="1"/>
  <c r="AY12" i="1"/>
  <c r="AJ13" i="1"/>
  <c r="AS28" i="1"/>
  <c r="BA27" i="1"/>
  <c r="AJ42" i="1"/>
  <c r="AY41" i="1"/>
  <c r="AZ10" i="1"/>
  <c r="AP11" i="1"/>
  <c r="E55" i="6"/>
  <c r="G67" i="6"/>
  <c r="E69" i="6"/>
  <c r="G81" i="6"/>
  <c r="T81" i="6" s="1"/>
  <c r="G82" i="6"/>
  <c r="T82" i="6" s="1"/>
  <c r="E70" i="6"/>
  <c r="G104" i="6"/>
  <c r="T104" i="6" s="1"/>
  <c r="E92" i="6"/>
  <c r="G76" i="6"/>
  <c r="T76" i="6" s="1"/>
  <c r="E64" i="6"/>
  <c r="P31" i="6"/>
  <c r="S31" i="6" s="1"/>
  <c r="T31" i="6" s="1"/>
  <c r="O32" i="6"/>
  <c r="G108" i="6"/>
  <c r="T108" i="6" s="1"/>
  <c r="E96" i="6"/>
  <c r="Q235" i="6"/>
  <c r="E63" i="6"/>
  <c r="G75" i="6"/>
  <c r="T75" i="6" s="1"/>
  <c r="Q30" i="6"/>
  <c r="E73" i="6"/>
  <c r="G85" i="6"/>
  <c r="T85" i="6" s="1"/>
  <c r="G78" i="6"/>
  <c r="T78" i="6" s="1"/>
  <c r="E66" i="6"/>
  <c r="E71" i="6"/>
  <c r="G83" i="6"/>
  <c r="T83" i="6" s="1"/>
  <c r="E65" i="6"/>
  <c r="G77" i="6"/>
  <c r="T77" i="6" s="1"/>
  <c r="O237" i="6"/>
  <c r="P236" i="6"/>
  <c r="S236" i="6" s="1"/>
  <c r="G74" i="6"/>
  <c r="T74" i="6" s="1"/>
  <c r="E62" i="6"/>
  <c r="E7" i="1"/>
  <c r="D7" i="1" s="1"/>
  <c r="C7" i="1" s="1"/>
  <c r="E53" i="1"/>
  <c r="G40" i="1"/>
  <c r="Y39" i="1"/>
  <c r="F8" i="1"/>
  <c r="F23" i="1"/>
  <c r="D37" i="1"/>
  <c r="C37" i="1" s="1"/>
  <c r="S55" i="1"/>
  <c r="AA54" i="1"/>
  <c r="AA8" i="1"/>
  <c r="S9" i="1"/>
  <c r="Z39" i="1"/>
  <c r="M40" i="1"/>
  <c r="F22" i="1"/>
  <c r="D22" i="1" s="1"/>
  <c r="C22" i="1" s="1"/>
  <c r="S40" i="1"/>
  <c r="AA39" i="1"/>
  <c r="G55" i="1"/>
  <c r="Y54" i="1"/>
  <c r="S85" i="1"/>
  <c r="AA84" i="1"/>
  <c r="G25" i="1"/>
  <c r="Y24" i="1"/>
  <c r="F9" i="1"/>
  <c r="F83" i="1"/>
  <c r="Z54" i="1"/>
  <c r="M55" i="1"/>
  <c r="Y69" i="1"/>
  <c r="G70" i="1"/>
  <c r="D83" i="1"/>
  <c r="C83" i="1" s="1"/>
  <c r="M10" i="1"/>
  <c r="Z9" i="1"/>
  <c r="F53" i="1"/>
  <c r="D67" i="1"/>
  <c r="C67" i="1" s="1"/>
  <c r="M69" i="1"/>
  <c r="Z68" i="1"/>
  <c r="E68" i="1" s="1"/>
  <c r="D68" i="1" s="1"/>
  <c r="C68" i="1" s="1"/>
  <c r="E8" i="1"/>
  <c r="S24" i="1"/>
  <c r="AA23" i="1"/>
  <c r="E23" i="1" s="1"/>
  <c r="D23" i="1" s="1"/>
  <c r="C23" i="1" s="1"/>
  <c r="F38" i="1"/>
  <c r="AA69" i="1"/>
  <c r="S70" i="1"/>
  <c r="F84" i="1"/>
  <c r="G85" i="1"/>
  <c r="Y84" i="1"/>
  <c r="M26" i="1"/>
  <c r="Z25" i="1"/>
  <c r="E38" i="1"/>
  <c r="Z84" i="1"/>
  <c r="M85" i="1"/>
  <c r="D82" i="1"/>
  <c r="C82" i="1" s="1"/>
  <c r="G10" i="1"/>
  <c r="Y9" i="1"/>
  <c r="AA42" i="7" l="1"/>
  <c r="S43" i="7"/>
  <c r="D40" i="7"/>
  <c r="C40" i="7" s="1"/>
  <c r="AA58" i="7"/>
  <c r="S59" i="7"/>
  <c r="M72" i="7"/>
  <c r="Z71" i="7"/>
  <c r="E71" i="7" s="1"/>
  <c r="D71" i="7" s="1"/>
  <c r="C71" i="7" s="1"/>
  <c r="G100" i="8"/>
  <c r="E88" i="8"/>
  <c r="T88" i="8"/>
  <c r="R36" i="2" s="1"/>
  <c r="AP89" i="7"/>
  <c r="AZ88" i="7"/>
  <c r="G13" i="7"/>
  <c r="Y12" i="7"/>
  <c r="M30" i="7"/>
  <c r="Z29" i="7"/>
  <c r="G107" i="8"/>
  <c r="E95" i="8"/>
  <c r="T95" i="8"/>
  <c r="Y36" i="2" s="1"/>
  <c r="E26" i="7"/>
  <c r="D26" i="7" s="1"/>
  <c r="C26" i="7" s="1"/>
  <c r="F71" i="7"/>
  <c r="G99" i="8"/>
  <c r="E87" i="8"/>
  <c r="T87" i="8"/>
  <c r="Q36" i="2" s="1"/>
  <c r="G132" i="8"/>
  <c r="E120" i="8"/>
  <c r="T120" i="8"/>
  <c r="Z38" i="2" s="1"/>
  <c r="G104" i="8"/>
  <c r="E92" i="8"/>
  <c r="T92" i="8"/>
  <c r="V36" i="2" s="1"/>
  <c r="AP12" i="7"/>
  <c r="AZ11" i="7"/>
  <c r="F11" i="7" s="1"/>
  <c r="BA72" i="7"/>
  <c r="AS73" i="7"/>
  <c r="G105" i="8"/>
  <c r="E93" i="8"/>
  <c r="T93" i="8"/>
  <c r="W36" i="2" s="1"/>
  <c r="Z41" i="7"/>
  <c r="M42" i="7"/>
  <c r="O43" i="8"/>
  <c r="P42" i="8"/>
  <c r="AP73" i="7"/>
  <c r="AZ72" i="7"/>
  <c r="AP45" i="7"/>
  <c r="AZ44" i="7"/>
  <c r="H87" i="7"/>
  <c r="Y86" i="7"/>
  <c r="O225" i="8"/>
  <c r="P224" i="8"/>
  <c r="G73" i="7"/>
  <c r="Y72" i="7"/>
  <c r="M88" i="7"/>
  <c r="Z87" i="7"/>
  <c r="G90" i="7"/>
  <c r="G42" i="7"/>
  <c r="Y41" i="7"/>
  <c r="E41" i="7" s="1"/>
  <c r="E57" i="7"/>
  <c r="D57" i="7" s="1"/>
  <c r="C57" i="7" s="1"/>
  <c r="S28" i="7"/>
  <c r="AA27" i="7"/>
  <c r="G101" i="8"/>
  <c r="E89" i="8"/>
  <c r="T89" i="8"/>
  <c r="S36" i="2" s="1"/>
  <c r="S72" i="7"/>
  <c r="AA71" i="7"/>
  <c r="AA86" i="7"/>
  <c r="S87" i="7"/>
  <c r="AJ59" i="7"/>
  <c r="AY58" i="7"/>
  <c r="F58" i="7" s="1"/>
  <c r="AJ43" i="7"/>
  <c r="AY42" i="7"/>
  <c r="G28" i="7"/>
  <c r="Y27" i="7"/>
  <c r="E27" i="7" s="1"/>
  <c r="AP29" i="7"/>
  <c r="AZ28" i="7"/>
  <c r="AJ14" i="7"/>
  <c r="AY13" i="7"/>
  <c r="AJ73" i="7"/>
  <c r="AY72" i="7"/>
  <c r="M59" i="7"/>
  <c r="Z58" i="7"/>
  <c r="G122" i="8"/>
  <c r="E110" i="8"/>
  <c r="T110" i="8"/>
  <c r="P38" i="2" s="1"/>
  <c r="Z11" i="7"/>
  <c r="E11" i="7" s="1"/>
  <c r="D11" i="7" s="1"/>
  <c r="C11" i="7" s="1"/>
  <c r="M12" i="7"/>
  <c r="AS89" i="7"/>
  <c r="BA88" i="7"/>
  <c r="S223" i="8"/>
  <c r="Q223" i="8"/>
  <c r="G103" i="8"/>
  <c r="E91" i="8"/>
  <c r="T91" i="8"/>
  <c r="U36" i="2" s="1"/>
  <c r="AA14" i="7"/>
  <c r="S15" i="7"/>
  <c r="AJ28" i="7"/>
  <c r="AY27" i="7"/>
  <c r="F27" i="7" s="1"/>
  <c r="AP61" i="7"/>
  <c r="AZ60" i="7"/>
  <c r="BA29" i="7"/>
  <c r="AS30" i="7"/>
  <c r="AJ89" i="7"/>
  <c r="AY88" i="7"/>
  <c r="AS14" i="7"/>
  <c r="BA13" i="7"/>
  <c r="G106" i="8"/>
  <c r="E94" i="8"/>
  <c r="T94" i="8"/>
  <c r="X36" i="2" s="1"/>
  <c r="F87" i="7"/>
  <c r="G97" i="8"/>
  <c r="E85" i="8"/>
  <c r="T85" i="8"/>
  <c r="AA35" i="2" s="1"/>
  <c r="G59" i="7"/>
  <c r="Y58" i="7"/>
  <c r="BA60" i="7"/>
  <c r="AS61" i="7"/>
  <c r="S41" i="8"/>
  <c r="T41" i="8" s="1"/>
  <c r="S32" i="2" s="1"/>
  <c r="Q41" i="8"/>
  <c r="E90" i="8"/>
  <c r="G102" i="8"/>
  <c r="T90" i="8"/>
  <c r="T36" i="2" s="1"/>
  <c r="BA41" i="7"/>
  <c r="F41" i="7" s="1"/>
  <c r="AS42" i="7"/>
  <c r="AZ11" i="1"/>
  <c r="AP12" i="1"/>
  <c r="BA44" i="1"/>
  <c r="AS45" i="1"/>
  <c r="AJ30" i="1"/>
  <c r="AY29" i="1"/>
  <c r="BA72" i="1"/>
  <c r="AS73" i="1"/>
  <c r="BA89" i="1"/>
  <c r="AS90" i="1"/>
  <c r="AP89" i="1"/>
  <c r="AZ88" i="1"/>
  <c r="D8" i="1"/>
  <c r="C8" i="1" s="1"/>
  <c r="AJ14" i="1"/>
  <c r="AY13" i="1"/>
  <c r="AP27" i="1"/>
  <c r="AZ26" i="1"/>
  <c r="AS59" i="1"/>
  <c r="BA58" i="1"/>
  <c r="BA28" i="1"/>
  <c r="AS29" i="1"/>
  <c r="AJ73" i="1"/>
  <c r="AY72" i="1"/>
  <c r="AY87" i="1"/>
  <c r="AJ88" i="1"/>
  <c r="AJ43" i="1"/>
  <c r="AY42" i="1"/>
  <c r="AZ71" i="1"/>
  <c r="AP72" i="1"/>
  <c r="AJ58" i="1"/>
  <c r="AY57" i="1"/>
  <c r="AP42" i="1"/>
  <c r="AZ41" i="1"/>
  <c r="BA14" i="1"/>
  <c r="AS15" i="1"/>
  <c r="AZ56" i="1"/>
  <c r="AP57" i="1"/>
  <c r="T67" i="6"/>
  <c r="E67" i="6"/>
  <c r="G79" i="6"/>
  <c r="Q236" i="6"/>
  <c r="O238" i="6"/>
  <c r="P237" i="6"/>
  <c r="S237" i="6" s="1"/>
  <c r="E75" i="6"/>
  <c r="G87" i="6"/>
  <c r="T87" i="6" s="1"/>
  <c r="G116" i="6"/>
  <c r="T116" i="6" s="1"/>
  <c r="E104" i="6"/>
  <c r="E85" i="6"/>
  <c r="G97" i="6"/>
  <c r="T97" i="6" s="1"/>
  <c r="Q31" i="6"/>
  <c r="G94" i="6"/>
  <c r="T94" i="6" s="1"/>
  <c r="E82" i="6"/>
  <c r="E83" i="6"/>
  <c r="G95" i="6"/>
  <c r="T95" i="6" s="1"/>
  <c r="G90" i="6"/>
  <c r="T90" i="6" s="1"/>
  <c r="E78" i="6"/>
  <c r="G120" i="6"/>
  <c r="T120" i="6" s="1"/>
  <c r="E108" i="6"/>
  <c r="E81" i="6"/>
  <c r="G93" i="6"/>
  <c r="T93" i="6" s="1"/>
  <c r="G86" i="6"/>
  <c r="T86" i="6" s="1"/>
  <c r="E74" i="6"/>
  <c r="E77" i="6"/>
  <c r="G89" i="6"/>
  <c r="T89" i="6" s="1"/>
  <c r="P32" i="6"/>
  <c r="S32" i="6" s="1"/>
  <c r="T32" i="6" s="1"/>
  <c r="O33" i="6"/>
  <c r="G88" i="6"/>
  <c r="T88" i="6" s="1"/>
  <c r="E76" i="6"/>
  <c r="Z85" i="1"/>
  <c r="M86" i="1"/>
  <c r="D38" i="1"/>
  <c r="C38" i="1" s="1"/>
  <c r="G86" i="1"/>
  <c r="Y85" i="1"/>
  <c r="Z55" i="1"/>
  <c r="M56" i="1"/>
  <c r="E54" i="1"/>
  <c r="Z40" i="1"/>
  <c r="M41" i="1"/>
  <c r="AA9" i="1"/>
  <c r="E9" i="1" s="1"/>
  <c r="D9" i="1" s="1"/>
  <c r="C9" i="1" s="1"/>
  <c r="S10" i="1"/>
  <c r="D53" i="1"/>
  <c r="C53" i="1" s="1"/>
  <c r="G56" i="1"/>
  <c r="Y55" i="1"/>
  <c r="E55" i="1" s="1"/>
  <c r="S56" i="1"/>
  <c r="AA55" i="1"/>
  <c r="E39" i="1"/>
  <c r="Y10" i="1"/>
  <c r="G11" i="1"/>
  <c r="M27" i="1"/>
  <c r="Z26" i="1"/>
  <c r="M70" i="1"/>
  <c r="Z69" i="1"/>
  <c r="M11" i="1"/>
  <c r="Z10" i="1"/>
  <c r="Y70" i="1"/>
  <c r="G71" i="1"/>
  <c r="F39" i="1"/>
  <c r="F54" i="1"/>
  <c r="G26" i="1"/>
  <c r="Y25" i="1"/>
  <c r="S86" i="1"/>
  <c r="AA85" i="1"/>
  <c r="S41" i="1"/>
  <c r="AA40" i="1"/>
  <c r="G41" i="1"/>
  <c r="Y40" i="1"/>
  <c r="E40" i="1" s="1"/>
  <c r="F69" i="1"/>
  <c r="E84" i="1"/>
  <c r="D84" i="1" s="1"/>
  <c r="C84" i="1" s="1"/>
  <c r="S71" i="1"/>
  <c r="AA70" i="1"/>
  <c r="AA24" i="1"/>
  <c r="E24" i="1" s="1"/>
  <c r="D24" i="1" s="1"/>
  <c r="C24" i="1" s="1"/>
  <c r="S25" i="1"/>
  <c r="E69" i="1"/>
  <c r="F24" i="1"/>
  <c r="AS43" i="7" l="1"/>
  <c r="BA42" i="7"/>
  <c r="AJ29" i="7"/>
  <c r="AY28" i="7"/>
  <c r="F28" i="7" s="1"/>
  <c r="AJ60" i="7"/>
  <c r="AY59" i="7"/>
  <c r="F59" i="7" s="1"/>
  <c r="AS31" i="7"/>
  <c r="BA30" i="7"/>
  <c r="D27" i="7"/>
  <c r="C27" i="7" s="1"/>
  <c r="E101" i="8"/>
  <c r="G113" i="8"/>
  <c r="T101" i="8"/>
  <c r="S37" i="2" s="1"/>
  <c r="S42" i="8"/>
  <c r="T42" i="8" s="1"/>
  <c r="T32" i="2" s="1"/>
  <c r="Q42" i="8"/>
  <c r="G111" i="8"/>
  <c r="E99" i="8"/>
  <c r="T99" i="8"/>
  <c r="Q37" i="2" s="1"/>
  <c r="M31" i="7"/>
  <c r="Z30" i="7"/>
  <c r="M60" i="7"/>
  <c r="Z59" i="7"/>
  <c r="AJ15" i="7"/>
  <c r="AY14" i="7"/>
  <c r="G29" i="7"/>
  <c r="Y28" i="7"/>
  <c r="S73" i="7"/>
  <c r="AA72" i="7"/>
  <c r="O226" i="8"/>
  <c r="P225" i="8"/>
  <c r="AP46" i="7"/>
  <c r="AZ45" i="7"/>
  <c r="AZ89" i="7"/>
  <c r="AP90" i="7"/>
  <c r="E58" i="7"/>
  <c r="D58" i="7" s="1"/>
  <c r="C58" i="7" s="1"/>
  <c r="G109" i="8"/>
  <c r="E97" i="8"/>
  <c r="T97" i="8"/>
  <c r="AA36" i="2" s="1"/>
  <c r="G118" i="8"/>
  <c r="E106" i="8"/>
  <c r="T106" i="8"/>
  <c r="X37" i="2" s="1"/>
  <c r="G115" i="8"/>
  <c r="E103" i="8"/>
  <c r="T103" i="8"/>
  <c r="U37" i="2" s="1"/>
  <c r="AS90" i="7"/>
  <c r="BA89" i="7"/>
  <c r="E86" i="7"/>
  <c r="D86" i="7" s="1"/>
  <c r="C86" i="7" s="1"/>
  <c r="G116" i="8"/>
  <c r="E104" i="8"/>
  <c r="T104" i="8"/>
  <c r="V37" i="2" s="1"/>
  <c r="G119" i="8"/>
  <c r="E107" i="8"/>
  <c r="T107" i="8"/>
  <c r="Y37" i="2" s="1"/>
  <c r="G14" i="7"/>
  <c r="Y13" i="7"/>
  <c r="Z72" i="7"/>
  <c r="E72" i="7" s="1"/>
  <c r="D72" i="7" s="1"/>
  <c r="C72" i="7" s="1"/>
  <c r="M73" i="7"/>
  <c r="AA43" i="7"/>
  <c r="S44" i="7"/>
  <c r="D41" i="7"/>
  <c r="C41" i="7" s="1"/>
  <c r="S224" i="8"/>
  <c r="Q224" i="8"/>
  <c r="AS74" i="7"/>
  <c r="BA73" i="7"/>
  <c r="G112" i="8"/>
  <c r="E100" i="8"/>
  <c r="T100" i="8"/>
  <c r="R37" i="2" s="1"/>
  <c r="BA14" i="7"/>
  <c r="AS15" i="7"/>
  <c r="G43" i="7"/>
  <c r="Y42" i="7"/>
  <c r="Z88" i="7"/>
  <c r="M89" i="7"/>
  <c r="O44" i="8"/>
  <c r="P43" i="8"/>
  <c r="E132" i="8"/>
  <c r="G144" i="8"/>
  <c r="T132" i="8"/>
  <c r="Z39" i="2" s="1"/>
  <c r="F88" i="7"/>
  <c r="S16" i="7"/>
  <c r="AA15" i="7"/>
  <c r="F72" i="7"/>
  <c r="F42" i="7"/>
  <c r="AA87" i="7"/>
  <c r="S88" i="7"/>
  <c r="AA28" i="7"/>
  <c r="S29" i="7"/>
  <c r="G114" i="8"/>
  <c r="E102" i="8"/>
  <c r="T102" i="8"/>
  <c r="T37" i="2" s="1"/>
  <c r="BA61" i="7"/>
  <c r="AS62" i="7"/>
  <c r="Y59" i="7"/>
  <c r="G60" i="7"/>
  <c r="AJ90" i="7"/>
  <c r="AY89" i="7"/>
  <c r="F89" i="7" s="1"/>
  <c r="AP62" i="7"/>
  <c r="AZ61" i="7"/>
  <c r="M13" i="7"/>
  <c r="Z12" i="7"/>
  <c r="E12" i="7" s="1"/>
  <c r="D12" i="7" s="1"/>
  <c r="C12" i="7" s="1"/>
  <c r="G134" i="8"/>
  <c r="E122" i="8"/>
  <c r="T122" i="8"/>
  <c r="P39" i="2" s="1"/>
  <c r="AY73" i="7"/>
  <c r="AJ74" i="7"/>
  <c r="AP30" i="7"/>
  <c r="AZ29" i="7"/>
  <c r="AJ44" i="7"/>
  <c r="AY43" i="7"/>
  <c r="G91" i="7"/>
  <c r="G74" i="7"/>
  <c r="Y73" i="7"/>
  <c r="H88" i="7"/>
  <c r="Y87" i="7"/>
  <c r="E87" i="7" s="1"/>
  <c r="D87" i="7" s="1"/>
  <c r="C87" i="7" s="1"/>
  <c r="AP74" i="7"/>
  <c r="AZ73" i="7"/>
  <c r="M43" i="7"/>
  <c r="Z42" i="7"/>
  <c r="G117" i="8"/>
  <c r="E105" i="8"/>
  <c r="T105" i="8"/>
  <c r="W37" i="2" s="1"/>
  <c r="AP13" i="7"/>
  <c r="AZ12" i="7"/>
  <c r="F12" i="7" s="1"/>
  <c r="AA59" i="7"/>
  <c r="S60" i="7"/>
  <c r="AP28" i="1"/>
  <c r="AZ27" i="1"/>
  <c r="AS74" i="1"/>
  <c r="BA73" i="1"/>
  <c r="BA15" i="1"/>
  <c r="AS16" i="1"/>
  <c r="AJ59" i="1"/>
  <c r="AY58" i="1"/>
  <c r="AJ44" i="1"/>
  <c r="AY43" i="1"/>
  <c r="AJ74" i="1"/>
  <c r="AY73" i="1"/>
  <c r="BA59" i="1"/>
  <c r="AS60" i="1"/>
  <c r="AY14" i="1"/>
  <c r="AJ15" i="1"/>
  <c r="BA90" i="1"/>
  <c r="AS91" i="1"/>
  <c r="AP13" i="1"/>
  <c r="AZ12" i="1"/>
  <c r="AP43" i="1"/>
  <c r="AZ42" i="1"/>
  <c r="AS46" i="1"/>
  <c r="BA45" i="1"/>
  <c r="AZ89" i="1"/>
  <c r="AP90" i="1"/>
  <c r="D69" i="1"/>
  <c r="C69" i="1" s="1"/>
  <c r="AP58" i="1"/>
  <c r="AZ57" i="1"/>
  <c r="AP73" i="1"/>
  <c r="AZ72" i="1"/>
  <c r="AJ89" i="1"/>
  <c r="AY88" i="1"/>
  <c r="AS30" i="1"/>
  <c r="BA29" i="1"/>
  <c r="AY30" i="1"/>
  <c r="AJ31" i="1"/>
  <c r="T79" i="6"/>
  <c r="G91" i="6"/>
  <c r="E79" i="6"/>
  <c r="E93" i="6"/>
  <c r="G105" i="6"/>
  <c r="T105" i="6" s="1"/>
  <c r="G132" i="6"/>
  <c r="T132" i="6" s="1"/>
  <c r="E120" i="6"/>
  <c r="G106" i="6"/>
  <c r="T106" i="6" s="1"/>
  <c r="E94" i="6"/>
  <c r="E97" i="6"/>
  <c r="G109" i="6"/>
  <c r="T109" i="6" s="1"/>
  <c r="G128" i="6"/>
  <c r="T128" i="6" s="1"/>
  <c r="E116" i="6"/>
  <c r="Q237" i="6"/>
  <c r="G100" i="6"/>
  <c r="T100" i="6" s="1"/>
  <c r="E88" i="6"/>
  <c r="E89" i="6"/>
  <c r="G101" i="6"/>
  <c r="T101" i="6" s="1"/>
  <c r="G98" i="6"/>
  <c r="T98" i="6" s="1"/>
  <c r="E86" i="6"/>
  <c r="E95" i="6"/>
  <c r="G107" i="6"/>
  <c r="T107" i="6" s="1"/>
  <c r="O239" i="6"/>
  <c r="P238" i="6"/>
  <c r="S238" i="6" s="1"/>
  <c r="O34" i="6"/>
  <c r="P33" i="6"/>
  <c r="S33" i="6" s="1"/>
  <c r="T33" i="6" s="1"/>
  <c r="E87" i="6"/>
  <c r="G99" i="6"/>
  <c r="T99" i="6" s="1"/>
  <c r="Q32" i="6"/>
  <c r="G102" i="6"/>
  <c r="T102" i="6" s="1"/>
  <c r="E90" i="6"/>
  <c r="F85" i="1"/>
  <c r="G12" i="1"/>
  <c r="Y11" i="1"/>
  <c r="D39" i="1"/>
  <c r="C39" i="1" s="1"/>
  <c r="G57" i="1"/>
  <c r="Y56" i="1"/>
  <c r="Z41" i="1"/>
  <c r="M42" i="1"/>
  <c r="D54" i="1"/>
  <c r="C54" i="1" s="1"/>
  <c r="G87" i="1"/>
  <c r="Y86" i="1"/>
  <c r="AA71" i="1"/>
  <c r="S72" i="1"/>
  <c r="G42" i="1"/>
  <c r="Y41" i="1"/>
  <c r="S87" i="1"/>
  <c r="AA86" i="1"/>
  <c r="F10" i="1"/>
  <c r="Z11" i="1"/>
  <c r="M12" i="1"/>
  <c r="F40" i="1"/>
  <c r="D40" i="1" s="1"/>
  <c r="C40" i="1" s="1"/>
  <c r="Z56" i="1"/>
  <c r="M57" i="1"/>
  <c r="F70" i="1"/>
  <c r="AA25" i="1"/>
  <c r="S26" i="1"/>
  <c r="E25" i="1"/>
  <c r="Y71" i="1"/>
  <c r="G72" i="1"/>
  <c r="S57" i="1"/>
  <c r="AA56" i="1"/>
  <c r="AA10" i="1"/>
  <c r="E10" i="1" s="1"/>
  <c r="D10" i="1" s="1"/>
  <c r="C10" i="1" s="1"/>
  <c r="S11" i="1"/>
  <c r="Z86" i="1"/>
  <c r="M87" i="1"/>
  <c r="F71" i="1"/>
  <c r="S42" i="1"/>
  <c r="AA41" i="1"/>
  <c r="Y26" i="1"/>
  <c r="G27" i="1"/>
  <c r="M71" i="1"/>
  <c r="Z70" i="1"/>
  <c r="E70" i="1" s="1"/>
  <c r="Z27" i="1"/>
  <c r="M28" i="1"/>
  <c r="F55" i="1"/>
  <c r="D55" i="1" s="1"/>
  <c r="C55" i="1" s="1"/>
  <c r="F25" i="1"/>
  <c r="E85" i="1"/>
  <c r="D85" i="1" s="1"/>
  <c r="C85" i="1" s="1"/>
  <c r="E59" i="7" l="1"/>
  <c r="D59" i="7" s="1"/>
  <c r="C59" i="7" s="1"/>
  <c r="S89" i="7"/>
  <c r="AA88" i="7"/>
  <c r="S45" i="7"/>
  <c r="AA44" i="7"/>
  <c r="E109" i="8"/>
  <c r="G121" i="8"/>
  <c r="T109" i="8"/>
  <c r="AA37" i="2" s="1"/>
  <c r="G123" i="8"/>
  <c r="E111" i="8"/>
  <c r="T111" i="8"/>
  <c r="Q38" i="2" s="1"/>
  <c r="E113" i="8"/>
  <c r="G125" i="8"/>
  <c r="T113" i="8"/>
  <c r="S38" i="2" s="1"/>
  <c r="BA31" i="7"/>
  <c r="AS32" i="7"/>
  <c r="E117" i="8"/>
  <c r="G129" i="8"/>
  <c r="T117" i="8"/>
  <c r="W38" i="2" s="1"/>
  <c r="AZ74" i="7"/>
  <c r="AP75" i="7"/>
  <c r="G75" i="7"/>
  <c r="Y74" i="7"/>
  <c r="AJ45" i="7"/>
  <c r="AY44" i="7"/>
  <c r="F73" i="7"/>
  <c r="AS63" i="7"/>
  <c r="BA62" i="7"/>
  <c r="G126" i="8"/>
  <c r="E114" i="8"/>
  <c r="T114" i="8"/>
  <c r="T38" i="2" s="1"/>
  <c r="AA16" i="7"/>
  <c r="S17" i="7"/>
  <c r="Y14" i="7"/>
  <c r="G15" i="7"/>
  <c r="G130" i="8"/>
  <c r="E118" i="8"/>
  <c r="T118" i="8"/>
  <c r="X38" i="2" s="1"/>
  <c r="AZ46" i="7"/>
  <c r="AP47" i="7"/>
  <c r="AA73" i="7"/>
  <c r="S74" i="7"/>
  <c r="AJ16" i="7"/>
  <c r="AY15" i="7"/>
  <c r="M32" i="7"/>
  <c r="Z31" i="7"/>
  <c r="AY29" i="7"/>
  <c r="F29" i="7" s="1"/>
  <c r="AJ30" i="7"/>
  <c r="G146" i="8"/>
  <c r="E134" i="8"/>
  <c r="T134" i="8"/>
  <c r="P40" i="2" s="1"/>
  <c r="G156" i="8"/>
  <c r="E144" i="8"/>
  <c r="T144" i="8"/>
  <c r="Z40" i="2" s="1"/>
  <c r="AS16" i="7"/>
  <c r="BA15" i="7"/>
  <c r="G124" i="8"/>
  <c r="E112" i="8"/>
  <c r="T112" i="8"/>
  <c r="R38" i="2" s="1"/>
  <c r="Z13" i="7"/>
  <c r="E13" i="7" s="1"/>
  <c r="D13" i="7" s="1"/>
  <c r="C13" i="7" s="1"/>
  <c r="M14" i="7"/>
  <c r="AJ91" i="7"/>
  <c r="AY90" i="7"/>
  <c r="S30" i="7"/>
  <c r="AA29" i="7"/>
  <c r="E42" i="7"/>
  <c r="D42" i="7" s="1"/>
  <c r="C42" i="7" s="1"/>
  <c r="AS75" i="7"/>
  <c r="BA74" i="7"/>
  <c r="Z73" i="7"/>
  <c r="E73" i="7" s="1"/>
  <c r="D73" i="7" s="1"/>
  <c r="C73" i="7" s="1"/>
  <c r="M74" i="7"/>
  <c r="G127" i="8"/>
  <c r="E115" i="8"/>
  <c r="T115" i="8"/>
  <c r="U38" i="2" s="1"/>
  <c r="AP91" i="7"/>
  <c r="AZ90" i="7"/>
  <c r="S225" i="8"/>
  <c r="Q225" i="8"/>
  <c r="E28" i="7"/>
  <c r="D28" i="7" s="1"/>
  <c r="C28" i="7" s="1"/>
  <c r="AJ75" i="7"/>
  <c r="AY74" i="7"/>
  <c r="F74" i="7" s="1"/>
  <c r="AZ62" i="7"/>
  <c r="AP63" i="7"/>
  <c r="M90" i="7"/>
  <c r="Z89" i="7"/>
  <c r="G131" i="8"/>
  <c r="E119" i="8"/>
  <c r="T119" i="8"/>
  <c r="Y38" i="2" s="1"/>
  <c r="AP14" i="7"/>
  <c r="AZ13" i="7"/>
  <c r="F13" i="7" s="1"/>
  <c r="G92" i="7"/>
  <c r="S43" i="8"/>
  <c r="T43" i="8" s="1"/>
  <c r="U32" i="2" s="1"/>
  <c r="Q43" i="8"/>
  <c r="S61" i="7"/>
  <c r="AA60" i="7"/>
  <c r="M44" i="7"/>
  <c r="Z43" i="7"/>
  <c r="H89" i="7"/>
  <c r="Y88" i="7"/>
  <c r="E88" i="7" s="1"/>
  <c r="D88" i="7" s="1"/>
  <c r="C88" i="7" s="1"/>
  <c r="AP31" i="7"/>
  <c r="AZ30" i="7"/>
  <c r="G61" i="7"/>
  <c r="Y60" i="7"/>
  <c r="O45" i="8"/>
  <c r="P44" i="8"/>
  <c r="Y43" i="7"/>
  <c r="E43" i="7" s="1"/>
  <c r="G44" i="7"/>
  <c r="E116" i="8"/>
  <c r="G128" i="8"/>
  <c r="T116" i="8"/>
  <c r="V38" i="2" s="1"/>
  <c r="BA90" i="7"/>
  <c r="AS91" i="7"/>
  <c r="O227" i="8"/>
  <c r="P226" i="8"/>
  <c r="G30" i="7"/>
  <c r="Y29" i="7"/>
  <c r="Z60" i="7"/>
  <c r="M61" i="7"/>
  <c r="AJ61" i="7"/>
  <c r="AY60" i="7"/>
  <c r="F60" i="7" s="1"/>
  <c r="BA43" i="7"/>
  <c r="F43" i="7" s="1"/>
  <c r="AS44" i="7"/>
  <c r="AS47" i="1"/>
  <c r="BA46" i="1"/>
  <c r="AP14" i="1"/>
  <c r="AZ13" i="1"/>
  <c r="AY74" i="1"/>
  <c r="AJ75" i="1"/>
  <c r="AJ60" i="1"/>
  <c r="AY59" i="1"/>
  <c r="BA74" i="1"/>
  <c r="AS75" i="1"/>
  <c r="AJ90" i="1"/>
  <c r="AY89" i="1"/>
  <c r="AP59" i="1"/>
  <c r="AZ58" i="1"/>
  <c r="AS31" i="1"/>
  <c r="BA30" i="1"/>
  <c r="AP74" i="1"/>
  <c r="AZ73" i="1"/>
  <c r="AP91" i="1"/>
  <c r="AZ90" i="1"/>
  <c r="AS92" i="1"/>
  <c r="BA91" i="1"/>
  <c r="AS61" i="1"/>
  <c r="BA60" i="1"/>
  <c r="AS17" i="1"/>
  <c r="BA16" i="1"/>
  <c r="AY15" i="1"/>
  <c r="AJ16" i="1"/>
  <c r="D70" i="1"/>
  <c r="C70" i="1" s="1"/>
  <c r="AJ32" i="1"/>
  <c r="AY31" i="1"/>
  <c r="AP44" i="1"/>
  <c r="AZ43" i="1"/>
  <c r="AY44" i="1"/>
  <c r="AJ45" i="1"/>
  <c r="AP29" i="1"/>
  <c r="AZ28" i="1"/>
  <c r="T91" i="6"/>
  <c r="E91" i="6"/>
  <c r="G103" i="6"/>
  <c r="O35" i="6"/>
  <c r="P34" i="6"/>
  <c r="S34" i="6" s="1"/>
  <c r="T34" i="6" s="1"/>
  <c r="E107" i="6"/>
  <c r="G119" i="6"/>
  <c r="T119" i="6" s="1"/>
  <c r="G110" i="6"/>
  <c r="T110" i="6" s="1"/>
  <c r="E98" i="6"/>
  <c r="G140" i="6"/>
  <c r="T140" i="6" s="1"/>
  <c r="E128" i="6"/>
  <c r="G114" i="6"/>
  <c r="T114" i="6" s="1"/>
  <c r="E102" i="6"/>
  <c r="E99" i="6"/>
  <c r="G111" i="6"/>
  <c r="T111" i="6" s="1"/>
  <c r="Q238" i="6"/>
  <c r="E109" i="6"/>
  <c r="G121" i="6"/>
  <c r="T121" i="6" s="1"/>
  <c r="G118" i="6"/>
  <c r="T118" i="6" s="1"/>
  <c r="E106" i="6"/>
  <c r="E105" i="6"/>
  <c r="G117" i="6"/>
  <c r="T117" i="6" s="1"/>
  <c r="Q33" i="6"/>
  <c r="G144" i="6"/>
  <c r="T144" i="6" s="1"/>
  <c r="E132" i="6"/>
  <c r="O240" i="6"/>
  <c r="P239" i="6"/>
  <c r="S239" i="6" s="1"/>
  <c r="E101" i="6"/>
  <c r="G113" i="6"/>
  <c r="T113" i="6" s="1"/>
  <c r="G112" i="6"/>
  <c r="T112" i="6" s="1"/>
  <c r="E100" i="6"/>
  <c r="S58" i="1"/>
  <c r="AA57" i="1"/>
  <c r="E41" i="1"/>
  <c r="S73" i="1"/>
  <c r="AA72" i="1"/>
  <c r="F26" i="1"/>
  <c r="G58" i="1"/>
  <c r="Y57" i="1"/>
  <c r="M72" i="1"/>
  <c r="Z71" i="1"/>
  <c r="E71" i="1" s="1"/>
  <c r="D71" i="1" s="1"/>
  <c r="C71" i="1" s="1"/>
  <c r="M88" i="1"/>
  <c r="Z87" i="1"/>
  <c r="F11" i="1"/>
  <c r="Z12" i="1"/>
  <c r="M13" i="1"/>
  <c r="G43" i="1"/>
  <c r="Y42" i="1"/>
  <c r="Z28" i="1"/>
  <c r="M29" i="1"/>
  <c r="S43" i="1"/>
  <c r="AA42" i="1"/>
  <c r="F56" i="1"/>
  <c r="AA26" i="1"/>
  <c r="E26" i="1" s="1"/>
  <c r="S27" i="1"/>
  <c r="E86" i="1"/>
  <c r="F41" i="1"/>
  <c r="G28" i="1"/>
  <c r="Y27" i="1"/>
  <c r="S12" i="1"/>
  <c r="AA11" i="1"/>
  <c r="E11" i="1" s="1"/>
  <c r="D11" i="1" s="1"/>
  <c r="C11" i="1" s="1"/>
  <c r="Y72" i="1"/>
  <c r="G73" i="1"/>
  <c r="D25" i="1"/>
  <c r="C25" i="1" s="1"/>
  <c r="Z57" i="1"/>
  <c r="M58" i="1"/>
  <c r="F86" i="1"/>
  <c r="S88" i="1"/>
  <c r="AA87" i="1"/>
  <c r="G88" i="1"/>
  <c r="Y87" i="1"/>
  <c r="Z42" i="1"/>
  <c r="M43" i="1"/>
  <c r="E56" i="1"/>
  <c r="G13" i="1"/>
  <c r="Y12" i="1"/>
  <c r="BA44" i="7" l="1"/>
  <c r="AS45" i="7"/>
  <c r="Z61" i="7"/>
  <c r="M62" i="7"/>
  <c r="S226" i="8"/>
  <c r="Q226" i="8"/>
  <c r="D43" i="7"/>
  <c r="C43" i="7" s="1"/>
  <c r="G62" i="7"/>
  <c r="Y61" i="7"/>
  <c r="H90" i="7"/>
  <c r="Y89" i="7"/>
  <c r="AA61" i="7"/>
  <c r="S62" i="7"/>
  <c r="G93" i="7"/>
  <c r="M91" i="7"/>
  <c r="Z90" i="7"/>
  <c r="AJ76" i="7"/>
  <c r="AY75" i="7"/>
  <c r="AA30" i="7"/>
  <c r="S31" i="7"/>
  <c r="G168" i="8"/>
  <c r="E156" i="8"/>
  <c r="T156" i="8"/>
  <c r="Z41" i="2" s="1"/>
  <c r="M33" i="7"/>
  <c r="Z32" i="7"/>
  <c r="S18" i="7"/>
  <c r="AA17" i="7"/>
  <c r="G138" i="8"/>
  <c r="E126" i="8"/>
  <c r="T126" i="8"/>
  <c r="T39" i="2" s="1"/>
  <c r="F44" i="7"/>
  <c r="AP76" i="7"/>
  <c r="AZ75" i="7"/>
  <c r="E125" i="8"/>
  <c r="G137" i="8"/>
  <c r="T125" i="8"/>
  <c r="S39" i="2" s="1"/>
  <c r="G135" i="8"/>
  <c r="E123" i="8"/>
  <c r="T123" i="8"/>
  <c r="Q39" i="2" s="1"/>
  <c r="AY61" i="7"/>
  <c r="F61" i="7" s="1"/>
  <c r="AJ62" i="7"/>
  <c r="G31" i="7"/>
  <c r="Y30" i="7"/>
  <c r="E30" i="7" s="1"/>
  <c r="G45" i="7"/>
  <c r="Y44" i="7"/>
  <c r="E60" i="7"/>
  <c r="D60" i="7" s="1"/>
  <c r="C60" i="7" s="1"/>
  <c r="M15" i="7"/>
  <c r="Z14" i="7"/>
  <c r="AA74" i="7"/>
  <c r="S75" i="7"/>
  <c r="O228" i="8"/>
  <c r="P227" i="8"/>
  <c r="G140" i="8"/>
  <c r="E128" i="8"/>
  <c r="T128" i="8"/>
  <c r="V39" i="2" s="1"/>
  <c r="S44" i="8"/>
  <c r="T44" i="8" s="1"/>
  <c r="V32" i="2" s="1"/>
  <c r="Q44" i="8"/>
  <c r="G143" i="8"/>
  <c r="E131" i="8"/>
  <c r="T131" i="8"/>
  <c r="Y39" i="2" s="1"/>
  <c r="AP64" i="7"/>
  <c r="AZ64" i="7" s="1"/>
  <c r="AZ63" i="7"/>
  <c r="G139" i="8"/>
  <c r="E127" i="8"/>
  <c r="T127" i="8"/>
  <c r="U39" i="2" s="1"/>
  <c r="BA75" i="7"/>
  <c r="AS76" i="7"/>
  <c r="F90" i="7"/>
  <c r="BA16" i="7"/>
  <c r="AS17" i="7"/>
  <c r="AJ31" i="7"/>
  <c r="AY30" i="7"/>
  <c r="F30" i="7" s="1"/>
  <c r="AP48" i="7"/>
  <c r="AZ47" i="7"/>
  <c r="G142" i="8"/>
  <c r="E130" i="8"/>
  <c r="T130" i="8"/>
  <c r="X39" i="2" s="1"/>
  <c r="AY45" i="7"/>
  <c r="AJ46" i="7"/>
  <c r="AS33" i="7"/>
  <c r="BA32" i="7"/>
  <c r="AA89" i="7"/>
  <c r="S90" i="7"/>
  <c r="E124" i="8"/>
  <c r="G136" i="8"/>
  <c r="T124" i="8"/>
  <c r="R39" i="2" s="1"/>
  <c r="G158" i="8"/>
  <c r="E146" i="8"/>
  <c r="T146" i="8"/>
  <c r="P41" i="2" s="1"/>
  <c r="E14" i="7"/>
  <c r="Y75" i="7"/>
  <c r="G76" i="7"/>
  <c r="E129" i="8"/>
  <c r="G141" i="8"/>
  <c r="T129" i="8"/>
  <c r="W39" i="2" s="1"/>
  <c r="E121" i="8"/>
  <c r="G133" i="8"/>
  <c r="T121" i="8"/>
  <c r="AA38" i="2" s="1"/>
  <c r="E29" i="7"/>
  <c r="D29" i="7" s="1"/>
  <c r="C29" i="7" s="1"/>
  <c r="BA91" i="7"/>
  <c r="AS92" i="7"/>
  <c r="O46" i="8"/>
  <c r="P45" i="8"/>
  <c r="AP32" i="7"/>
  <c r="AZ31" i="7"/>
  <c r="Z44" i="7"/>
  <c r="M45" i="7"/>
  <c r="AP15" i="7"/>
  <c r="AZ14" i="7"/>
  <c r="F14" i="7" s="1"/>
  <c r="AP92" i="7"/>
  <c r="AZ91" i="7"/>
  <c r="M75" i="7"/>
  <c r="Z74" i="7"/>
  <c r="E74" i="7" s="1"/>
  <c r="D74" i="7" s="1"/>
  <c r="C74" i="7" s="1"/>
  <c r="AJ92" i="7"/>
  <c r="AY91" i="7"/>
  <c r="AJ17" i="7"/>
  <c r="AY16" i="7"/>
  <c r="G16" i="7"/>
  <c r="Y15" i="7"/>
  <c r="BA63" i="7"/>
  <c r="AS64" i="7"/>
  <c r="BA64" i="7" s="1"/>
  <c r="AA45" i="7"/>
  <c r="S46" i="7"/>
  <c r="AP45" i="1"/>
  <c r="AZ44" i="1"/>
  <c r="D56" i="1"/>
  <c r="C56" i="1" s="1"/>
  <c r="D26" i="1"/>
  <c r="C26" i="1" s="1"/>
  <c r="AY45" i="1"/>
  <c r="AJ46" i="1"/>
  <c r="BA61" i="1"/>
  <c r="AS62" i="1"/>
  <c r="AP92" i="1"/>
  <c r="AZ91" i="1"/>
  <c r="AS32" i="1"/>
  <c r="BA31" i="1"/>
  <c r="AJ91" i="1"/>
  <c r="AY90" i="1"/>
  <c r="AJ61" i="1"/>
  <c r="AY60" i="1"/>
  <c r="AZ14" i="1"/>
  <c r="AP15" i="1"/>
  <c r="AJ33" i="1"/>
  <c r="AY32" i="1"/>
  <c r="AS76" i="1"/>
  <c r="BA75" i="1"/>
  <c r="AJ76" i="1"/>
  <c r="AY75" i="1"/>
  <c r="AZ29" i="1"/>
  <c r="AP30" i="1"/>
  <c r="AY16" i="1"/>
  <c r="AJ17" i="1"/>
  <c r="AS18" i="1"/>
  <c r="BA17" i="1"/>
  <c r="BA92" i="1"/>
  <c r="AS93" i="1"/>
  <c r="AP75" i="1"/>
  <c r="AZ74" i="1"/>
  <c r="AP60" i="1"/>
  <c r="AZ59" i="1"/>
  <c r="BA47" i="1"/>
  <c r="AS48" i="1"/>
  <c r="T103" i="6"/>
  <c r="E103" i="6"/>
  <c r="G115" i="6"/>
  <c r="G126" i="6"/>
  <c r="T126" i="6" s="1"/>
  <c r="E114" i="6"/>
  <c r="E119" i="6"/>
  <c r="G131" i="6"/>
  <c r="T131" i="6" s="1"/>
  <c r="G124" i="6"/>
  <c r="T124" i="6" s="1"/>
  <c r="E112" i="6"/>
  <c r="Q239" i="6"/>
  <c r="G156" i="6"/>
  <c r="T156" i="6" s="1"/>
  <c r="E144" i="6"/>
  <c r="E117" i="6"/>
  <c r="G129" i="6"/>
  <c r="T129" i="6" s="1"/>
  <c r="G130" i="6"/>
  <c r="T130" i="6" s="1"/>
  <c r="E118" i="6"/>
  <c r="E111" i="6"/>
  <c r="G123" i="6"/>
  <c r="T123" i="6" s="1"/>
  <c r="O241" i="6"/>
  <c r="P240" i="6"/>
  <c r="S240" i="6" s="1"/>
  <c r="E140" i="6"/>
  <c r="G152" i="6"/>
  <c r="T152" i="6" s="1"/>
  <c r="G122" i="6"/>
  <c r="T122" i="6" s="1"/>
  <c r="E110" i="6"/>
  <c r="Q34" i="6"/>
  <c r="E113" i="6"/>
  <c r="G125" i="6"/>
  <c r="T125" i="6" s="1"/>
  <c r="E121" i="6"/>
  <c r="G133" i="6"/>
  <c r="T133" i="6" s="1"/>
  <c r="O36" i="6"/>
  <c r="P35" i="6"/>
  <c r="S35" i="6" s="1"/>
  <c r="T35" i="6" s="1"/>
  <c r="S89" i="1"/>
  <c r="AA88" i="1"/>
  <c r="M59" i="1"/>
  <c r="Z58" i="1"/>
  <c r="G29" i="1"/>
  <c r="Y28" i="1"/>
  <c r="F12" i="1"/>
  <c r="S44" i="1"/>
  <c r="AA43" i="1"/>
  <c r="F42" i="1"/>
  <c r="G44" i="1"/>
  <c r="Y43" i="1"/>
  <c r="G14" i="1"/>
  <c r="Y13" i="1"/>
  <c r="E87" i="1"/>
  <c r="M30" i="1"/>
  <c r="Z29" i="1"/>
  <c r="F27" i="1"/>
  <c r="M14" i="1"/>
  <c r="Z13" i="1"/>
  <c r="M89" i="1"/>
  <c r="Z88" i="1"/>
  <c r="F87" i="1"/>
  <c r="F72" i="1"/>
  <c r="G89" i="1"/>
  <c r="Y88" i="1"/>
  <c r="AA12" i="1"/>
  <c r="E12" i="1" s="1"/>
  <c r="D12" i="1" s="1"/>
  <c r="C12" i="1" s="1"/>
  <c r="S13" i="1"/>
  <c r="S28" i="1"/>
  <c r="AA27" i="1"/>
  <c r="F28" i="1"/>
  <c r="E57" i="1"/>
  <c r="AA73" i="1"/>
  <c r="S74" i="1"/>
  <c r="S59" i="1"/>
  <c r="AA58" i="1"/>
  <c r="Z43" i="1"/>
  <c r="M44" i="1"/>
  <c r="Y73" i="1"/>
  <c r="G74" i="1"/>
  <c r="E27" i="1"/>
  <c r="D86" i="1"/>
  <c r="C86" i="1" s="1"/>
  <c r="F43" i="1"/>
  <c r="E42" i="1"/>
  <c r="F57" i="1"/>
  <c r="M73" i="1"/>
  <c r="Z72" i="1"/>
  <c r="E72" i="1" s="1"/>
  <c r="D72" i="1" s="1"/>
  <c r="C72" i="1" s="1"/>
  <c r="G59" i="1"/>
  <c r="Y58" i="1"/>
  <c r="E58" i="1" s="1"/>
  <c r="D41" i="1"/>
  <c r="C41" i="1" s="1"/>
  <c r="AZ48" i="7" l="1"/>
  <c r="AP49" i="7"/>
  <c r="AZ49" i="7" s="1"/>
  <c r="AS18" i="7"/>
  <c r="BA17" i="7"/>
  <c r="G155" i="8"/>
  <c r="E143" i="8"/>
  <c r="T143" i="8"/>
  <c r="Y40" i="2" s="1"/>
  <c r="AJ18" i="7"/>
  <c r="AY17" i="7"/>
  <c r="AP33" i="7"/>
  <c r="AZ32" i="7"/>
  <c r="G77" i="7"/>
  <c r="Y76" i="7"/>
  <c r="E140" i="8"/>
  <c r="G152" i="8"/>
  <c r="T140" i="8"/>
  <c r="V40" i="2" s="1"/>
  <c r="E44" i="7"/>
  <c r="D44" i="7" s="1"/>
  <c r="C44" i="7" s="1"/>
  <c r="AJ63" i="7"/>
  <c r="AY62" i="7"/>
  <c r="F62" i="7" s="1"/>
  <c r="G147" i="8"/>
  <c r="E135" i="8"/>
  <c r="T135" i="8"/>
  <c r="Q40" i="2" s="1"/>
  <c r="E168" i="8"/>
  <c r="G180" i="8"/>
  <c r="T168" i="8"/>
  <c r="Z42" i="2" s="1"/>
  <c r="F75" i="7"/>
  <c r="E89" i="7"/>
  <c r="D89" i="7" s="1"/>
  <c r="C89" i="7" s="1"/>
  <c r="AS93" i="7"/>
  <c r="BA92" i="7"/>
  <c r="G32" i="7"/>
  <c r="Y31" i="7"/>
  <c r="AA18" i="7"/>
  <c r="S19" i="7"/>
  <c r="AA19" i="7" s="1"/>
  <c r="Z91" i="7"/>
  <c r="M92" i="7"/>
  <c r="M63" i="7"/>
  <c r="Z62" i="7"/>
  <c r="AA46" i="7"/>
  <c r="S47" i="7"/>
  <c r="BA33" i="7"/>
  <c r="AS34" i="7"/>
  <c r="BA34" i="7" s="1"/>
  <c r="F91" i="7"/>
  <c r="Z45" i="7"/>
  <c r="M46" i="7"/>
  <c r="S45" i="8"/>
  <c r="T45" i="8" s="1"/>
  <c r="W32" i="2" s="1"/>
  <c r="Q45" i="8"/>
  <c r="G170" i="8"/>
  <c r="E158" i="8"/>
  <c r="T158" i="8"/>
  <c r="P42" i="2" s="1"/>
  <c r="S91" i="7"/>
  <c r="AA90" i="7"/>
  <c r="AJ47" i="7"/>
  <c r="AY46" i="7"/>
  <c r="G154" i="8"/>
  <c r="E142" i="8"/>
  <c r="T142" i="8"/>
  <c r="X40" i="2" s="1"/>
  <c r="S227" i="8"/>
  <c r="Q227" i="8"/>
  <c r="G46" i="7"/>
  <c r="Y45" i="7"/>
  <c r="AP77" i="7"/>
  <c r="AZ76" i="7"/>
  <c r="G150" i="8"/>
  <c r="E138" i="8"/>
  <c r="T138" i="8"/>
  <c r="T40" i="2" s="1"/>
  <c r="M34" i="7"/>
  <c r="Z34" i="7" s="1"/>
  <c r="Z33" i="7"/>
  <c r="S32" i="7"/>
  <c r="AA31" i="7"/>
  <c r="AJ77" i="7"/>
  <c r="AY76" i="7"/>
  <c r="G94" i="7"/>
  <c r="H91" i="7"/>
  <c r="Y90" i="7"/>
  <c r="E90" i="7" s="1"/>
  <c r="D90" i="7" s="1"/>
  <c r="C90" i="7" s="1"/>
  <c r="BA45" i="7"/>
  <c r="AS46" i="7"/>
  <c r="E133" i="8"/>
  <c r="G145" i="8"/>
  <c r="T133" i="8"/>
  <c r="AA39" i="2" s="1"/>
  <c r="G148" i="8"/>
  <c r="E136" i="8"/>
  <c r="T136" i="8"/>
  <c r="R40" i="2" s="1"/>
  <c r="AA75" i="7"/>
  <c r="S76" i="7"/>
  <c r="G63" i="7"/>
  <c r="Y62" i="7"/>
  <c r="M76" i="7"/>
  <c r="Z75" i="7"/>
  <c r="E75" i="7" s="1"/>
  <c r="D75" i="7" s="1"/>
  <c r="C75" i="7" s="1"/>
  <c r="AZ15" i="7"/>
  <c r="F15" i="7" s="1"/>
  <c r="AP16" i="7"/>
  <c r="Y16" i="7"/>
  <c r="G17" i="7"/>
  <c r="AY92" i="7"/>
  <c r="F92" i="7" s="1"/>
  <c r="AJ93" i="7"/>
  <c r="AP93" i="7"/>
  <c r="AZ92" i="7"/>
  <c r="O47" i="8"/>
  <c r="P46" i="8"/>
  <c r="E141" i="8"/>
  <c r="G153" i="8"/>
  <c r="T141" i="8"/>
  <c r="W40" i="2" s="1"/>
  <c r="D14" i="7"/>
  <c r="C14" i="7" s="1"/>
  <c r="F45" i="7"/>
  <c r="AJ32" i="7"/>
  <c r="AY31" i="7"/>
  <c r="F31" i="7" s="1"/>
  <c r="BA76" i="7"/>
  <c r="AS77" i="7"/>
  <c r="G151" i="8"/>
  <c r="E139" i="8"/>
  <c r="T139" i="8"/>
  <c r="U40" i="2" s="1"/>
  <c r="O229" i="8"/>
  <c r="P228" i="8"/>
  <c r="Z15" i="7"/>
  <c r="E15" i="7" s="1"/>
  <c r="D15" i="7" s="1"/>
  <c r="C15" i="7" s="1"/>
  <c r="M16" i="7"/>
  <c r="D30" i="7"/>
  <c r="C30" i="7" s="1"/>
  <c r="E137" i="8"/>
  <c r="G149" i="8"/>
  <c r="T137" i="8"/>
  <c r="S40" i="2" s="1"/>
  <c r="AA62" i="7"/>
  <c r="S63" i="7"/>
  <c r="E61" i="7"/>
  <c r="D61" i="7" s="1"/>
  <c r="C61" i="7" s="1"/>
  <c r="AJ18" i="1"/>
  <c r="AY17" i="1"/>
  <c r="AZ60" i="1"/>
  <c r="AP61" i="1"/>
  <c r="AS94" i="1"/>
  <c r="BA93" i="1"/>
  <c r="AS49" i="1"/>
  <c r="BA49" i="1" s="1"/>
  <c r="BA48" i="1"/>
  <c r="AP31" i="1"/>
  <c r="AZ30" i="1"/>
  <c r="AZ15" i="1"/>
  <c r="AP16" i="1"/>
  <c r="AY46" i="1"/>
  <c r="AJ47" i="1"/>
  <c r="AS63" i="1"/>
  <c r="BA62" i="1"/>
  <c r="AJ77" i="1"/>
  <c r="AY76" i="1"/>
  <c r="AJ34" i="1"/>
  <c r="AY34" i="1" s="1"/>
  <c r="AY33" i="1"/>
  <c r="AJ62" i="1"/>
  <c r="AY61" i="1"/>
  <c r="BA32" i="1"/>
  <c r="AS33" i="1"/>
  <c r="D27" i="1"/>
  <c r="C27" i="1" s="1"/>
  <c r="D42" i="1"/>
  <c r="C42" i="1" s="1"/>
  <c r="AZ75" i="1"/>
  <c r="AP76" i="1"/>
  <c r="BA18" i="1"/>
  <c r="AS19" i="1"/>
  <c r="BA19" i="1" s="1"/>
  <c r="BA76" i="1"/>
  <c r="AS77" i="1"/>
  <c r="AJ92" i="1"/>
  <c r="AY91" i="1"/>
  <c r="AZ92" i="1"/>
  <c r="AP93" i="1"/>
  <c r="AZ45" i="1"/>
  <c r="AP46" i="1"/>
  <c r="T115" i="6"/>
  <c r="E115" i="6"/>
  <c r="G127" i="6"/>
  <c r="O242" i="6"/>
  <c r="P241" i="6"/>
  <c r="S241" i="6" s="1"/>
  <c r="G168" i="6"/>
  <c r="T168" i="6" s="1"/>
  <c r="E156" i="6"/>
  <c r="E125" i="6"/>
  <c r="G137" i="6"/>
  <c r="T137" i="6" s="1"/>
  <c r="G164" i="6"/>
  <c r="T164" i="6" s="1"/>
  <c r="E152" i="6"/>
  <c r="G136" i="6"/>
  <c r="T136" i="6" s="1"/>
  <c r="E124" i="6"/>
  <c r="P36" i="6"/>
  <c r="S36" i="6" s="1"/>
  <c r="T36" i="6" s="1"/>
  <c r="O37" i="6"/>
  <c r="E129" i="6"/>
  <c r="G141" i="6"/>
  <c r="T141" i="6" s="1"/>
  <c r="E133" i="6"/>
  <c r="G145" i="6"/>
  <c r="T145" i="6" s="1"/>
  <c r="E123" i="6"/>
  <c r="G135" i="6"/>
  <c r="T135" i="6" s="1"/>
  <c r="G142" i="6"/>
  <c r="T142" i="6" s="1"/>
  <c r="E130" i="6"/>
  <c r="Q35" i="6"/>
  <c r="G134" i="6"/>
  <c r="T134" i="6" s="1"/>
  <c r="E122" i="6"/>
  <c r="Q240" i="6"/>
  <c r="E131" i="6"/>
  <c r="G143" i="6"/>
  <c r="T143" i="6" s="1"/>
  <c r="G138" i="6"/>
  <c r="T138" i="6" s="1"/>
  <c r="E126" i="6"/>
  <c r="M74" i="1"/>
  <c r="Z73" i="1"/>
  <c r="AA13" i="1"/>
  <c r="S14" i="1"/>
  <c r="E13" i="1"/>
  <c r="F88" i="1"/>
  <c r="E43" i="1"/>
  <c r="D43" i="1" s="1"/>
  <c r="C43" i="1" s="1"/>
  <c r="S45" i="1"/>
  <c r="AA44" i="1"/>
  <c r="M60" i="1"/>
  <c r="Z59" i="1"/>
  <c r="Y74" i="1"/>
  <c r="G75" i="1"/>
  <c r="S75" i="1"/>
  <c r="AA74" i="1"/>
  <c r="F58" i="1"/>
  <c r="D58" i="1" s="1"/>
  <c r="C58" i="1" s="1"/>
  <c r="AA28" i="1"/>
  <c r="E28" i="1" s="1"/>
  <c r="D28" i="1" s="1"/>
  <c r="C28" i="1" s="1"/>
  <c r="S29" i="1"/>
  <c r="M90" i="1"/>
  <c r="Z89" i="1"/>
  <c r="F13" i="1"/>
  <c r="Y14" i="1"/>
  <c r="G15" i="1"/>
  <c r="G45" i="1"/>
  <c r="Y44" i="1"/>
  <c r="G30" i="1"/>
  <c r="Y29" i="1"/>
  <c r="G60" i="1"/>
  <c r="Y59" i="1"/>
  <c r="E73" i="1"/>
  <c r="S60" i="1"/>
  <c r="AA59" i="1"/>
  <c r="E88" i="1"/>
  <c r="D88" i="1" s="1"/>
  <c r="C88" i="1" s="1"/>
  <c r="M31" i="1"/>
  <c r="Z30" i="1"/>
  <c r="F14" i="1"/>
  <c r="S90" i="1"/>
  <c r="AA89" i="1"/>
  <c r="Z44" i="1"/>
  <c r="M45" i="1"/>
  <c r="F73" i="1"/>
  <c r="D57" i="1"/>
  <c r="C57" i="1" s="1"/>
  <c r="F29" i="1"/>
  <c r="Y89" i="1"/>
  <c r="E89" i="1" s="1"/>
  <c r="G90" i="1"/>
  <c r="M15" i="1"/>
  <c r="Z14" i="1"/>
  <c r="D87" i="1"/>
  <c r="C87" i="1" s="1"/>
  <c r="E45" i="7" l="1"/>
  <c r="G161" i="8"/>
  <c r="E149" i="8"/>
  <c r="T149" i="8"/>
  <c r="S41" i="2" s="1"/>
  <c r="O48" i="8"/>
  <c r="P47" i="8"/>
  <c r="Y63" i="7"/>
  <c r="G64" i="7"/>
  <c r="Y64" i="7" s="1"/>
  <c r="AA63" i="7"/>
  <c r="S64" i="7"/>
  <c r="AA64" i="7" s="1"/>
  <c r="S228" i="8"/>
  <c r="Q228" i="8"/>
  <c r="G163" i="8"/>
  <c r="E151" i="8"/>
  <c r="T151" i="8"/>
  <c r="U41" i="2" s="1"/>
  <c r="AJ33" i="7"/>
  <c r="AY32" i="7"/>
  <c r="F32" i="7" s="1"/>
  <c r="G165" i="8"/>
  <c r="E153" i="8"/>
  <c r="T153" i="8"/>
  <c r="W41" i="2" s="1"/>
  <c r="G18" i="7"/>
  <c r="Y17" i="7"/>
  <c r="S77" i="7"/>
  <c r="AA76" i="7"/>
  <c r="G160" i="8"/>
  <c r="E148" i="8"/>
  <c r="T148" i="8"/>
  <c r="R41" i="2" s="1"/>
  <c r="H92" i="7"/>
  <c r="Y91" i="7"/>
  <c r="AY77" i="7"/>
  <c r="AJ78" i="7"/>
  <c r="G166" i="8"/>
  <c r="E154" i="8"/>
  <c r="T154" i="8"/>
  <c r="X41" i="2" s="1"/>
  <c r="S92" i="7"/>
  <c r="AA91" i="7"/>
  <c r="M64" i="7"/>
  <c r="Z64" i="7" s="1"/>
  <c r="Z63" i="7"/>
  <c r="AS94" i="7"/>
  <c r="BA93" i="7"/>
  <c r="G192" i="8"/>
  <c r="E180" i="8"/>
  <c r="T180" i="8"/>
  <c r="Z43" i="2" s="1"/>
  <c r="G159" i="8"/>
  <c r="E147" i="8"/>
  <c r="T147" i="8"/>
  <c r="Q41" i="2" s="1"/>
  <c r="G78" i="7"/>
  <c r="Y77" i="7"/>
  <c r="AJ19" i="7"/>
  <c r="AY19" i="7" s="1"/>
  <c r="AY18" i="7"/>
  <c r="O230" i="8"/>
  <c r="P229" i="8"/>
  <c r="BA77" i="7"/>
  <c r="AS78" i="7"/>
  <c r="AZ93" i="7"/>
  <c r="AP94" i="7"/>
  <c r="Z76" i="7"/>
  <c r="M77" i="7"/>
  <c r="AS47" i="7"/>
  <c r="BA46" i="7"/>
  <c r="AP78" i="7"/>
  <c r="AZ77" i="7"/>
  <c r="F46" i="7"/>
  <c r="S48" i="7"/>
  <c r="AA47" i="7"/>
  <c r="Z92" i="7"/>
  <c r="M93" i="7"/>
  <c r="E31" i="7"/>
  <c r="D31" i="7" s="1"/>
  <c r="C31" i="7" s="1"/>
  <c r="G164" i="8"/>
  <c r="E152" i="8"/>
  <c r="T152" i="8"/>
  <c r="V41" i="2" s="1"/>
  <c r="BA18" i="7"/>
  <c r="AS19" i="7"/>
  <c r="BA19" i="7" s="1"/>
  <c r="M17" i="7"/>
  <c r="Z16" i="7"/>
  <c r="E16" i="7" s="1"/>
  <c r="D16" i="7" s="1"/>
  <c r="C16" i="7" s="1"/>
  <c r="S46" i="8"/>
  <c r="T46" i="8" s="1"/>
  <c r="X32" i="2" s="1"/>
  <c r="Q46" i="8"/>
  <c r="AJ94" i="7"/>
  <c r="AY93" i="7"/>
  <c r="F93" i="7" s="1"/>
  <c r="AP17" i="7"/>
  <c r="AZ16" i="7"/>
  <c r="F16" i="7" s="1"/>
  <c r="E62" i="7"/>
  <c r="D62" i="7" s="1"/>
  <c r="C62" i="7" s="1"/>
  <c r="G157" i="8"/>
  <c r="E145" i="8"/>
  <c r="T145" i="8"/>
  <c r="AA40" i="2" s="1"/>
  <c r="G95" i="7"/>
  <c r="AA32" i="7"/>
  <c r="S33" i="7"/>
  <c r="D45" i="7"/>
  <c r="C45" i="7" s="1"/>
  <c r="AJ48" i="7"/>
  <c r="AY47" i="7"/>
  <c r="G33" i="7"/>
  <c r="Y32" i="7"/>
  <c r="AJ64" i="7"/>
  <c r="AY64" i="7" s="1"/>
  <c r="F64" i="7" s="1"/>
  <c r="AY63" i="7"/>
  <c r="F63" i="7" s="1"/>
  <c r="AP34" i="7"/>
  <c r="AZ34" i="7" s="1"/>
  <c r="AZ33" i="7"/>
  <c r="F76" i="7"/>
  <c r="G162" i="8"/>
  <c r="E150" i="8"/>
  <c r="T150" i="8"/>
  <c r="T41" i="2" s="1"/>
  <c r="G47" i="7"/>
  <c r="Y46" i="7"/>
  <c r="G182" i="8"/>
  <c r="E170" i="8"/>
  <c r="T170" i="8"/>
  <c r="P43" i="2" s="1"/>
  <c r="M47" i="7"/>
  <c r="Z46" i="7"/>
  <c r="E76" i="7"/>
  <c r="D76" i="7" s="1"/>
  <c r="C76" i="7" s="1"/>
  <c r="G167" i="8"/>
  <c r="E155" i="8"/>
  <c r="T155" i="8"/>
  <c r="Y41" i="2" s="1"/>
  <c r="AP94" i="1"/>
  <c r="AZ93" i="1"/>
  <c r="AS78" i="1"/>
  <c r="BA77" i="1"/>
  <c r="AP77" i="1"/>
  <c r="AZ76" i="1"/>
  <c r="AS34" i="1"/>
  <c r="BA34" i="1" s="1"/>
  <c r="BA33" i="1"/>
  <c r="AP17" i="1"/>
  <c r="AZ16" i="1"/>
  <c r="AP62" i="1"/>
  <c r="AZ61" i="1"/>
  <c r="BA63" i="1"/>
  <c r="AS64" i="1"/>
  <c r="BA64" i="1" s="1"/>
  <c r="AJ48" i="1"/>
  <c r="AY47" i="1"/>
  <c r="AP47" i="1"/>
  <c r="AZ46" i="1"/>
  <c r="AJ93" i="1"/>
  <c r="AY92" i="1"/>
  <c r="AJ63" i="1"/>
  <c r="AY62" i="1"/>
  <c r="AJ78" i="1"/>
  <c r="AY77" i="1"/>
  <c r="AZ31" i="1"/>
  <c r="AP32" i="1"/>
  <c r="BA94" i="1"/>
  <c r="AS95" i="1"/>
  <c r="AJ19" i="1"/>
  <c r="AY19" i="1" s="1"/>
  <c r="AY18" i="1"/>
  <c r="T127" i="6"/>
  <c r="E127" i="6"/>
  <c r="G139" i="6"/>
  <c r="G150" i="6"/>
  <c r="T150" i="6" s="1"/>
  <c r="E138" i="6"/>
  <c r="G146" i="6"/>
  <c r="T146" i="6" s="1"/>
  <c r="E134" i="6"/>
  <c r="E135" i="6"/>
  <c r="G147" i="6"/>
  <c r="T147" i="6" s="1"/>
  <c r="Q36" i="6"/>
  <c r="E137" i="6"/>
  <c r="G149" i="6"/>
  <c r="T149" i="6" s="1"/>
  <c r="G180" i="6"/>
  <c r="T180" i="6" s="1"/>
  <c r="E168" i="6"/>
  <c r="E145" i="6"/>
  <c r="G157" i="6"/>
  <c r="T157" i="6" s="1"/>
  <c r="G148" i="6"/>
  <c r="T148" i="6" s="1"/>
  <c r="E136" i="6"/>
  <c r="Q241" i="6"/>
  <c r="O38" i="6"/>
  <c r="P37" i="6"/>
  <c r="S37" i="6" s="1"/>
  <c r="T37" i="6" s="1"/>
  <c r="E143" i="6"/>
  <c r="G155" i="6"/>
  <c r="T155" i="6" s="1"/>
  <c r="G154" i="6"/>
  <c r="T154" i="6" s="1"/>
  <c r="E142" i="6"/>
  <c r="E141" i="6"/>
  <c r="G153" i="6"/>
  <c r="T153" i="6" s="1"/>
  <c r="G176" i="6"/>
  <c r="T176" i="6" s="1"/>
  <c r="E164" i="6"/>
  <c r="O243" i="6"/>
  <c r="P242" i="6"/>
  <c r="S242" i="6" s="1"/>
  <c r="Y90" i="1"/>
  <c r="G91" i="1"/>
  <c r="S91" i="1"/>
  <c r="AA90" i="1"/>
  <c r="D73" i="1"/>
  <c r="C73" i="1" s="1"/>
  <c r="G61" i="1"/>
  <c r="Y60" i="1"/>
  <c r="G46" i="1"/>
  <c r="Y45" i="1"/>
  <c r="AA75" i="1"/>
  <c r="S76" i="1"/>
  <c r="S46" i="1"/>
  <c r="AA45" i="1"/>
  <c r="AA14" i="1"/>
  <c r="E14" i="1" s="1"/>
  <c r="D14" i="1" s="1"/>
  <c r="C14" i="1" s="1"/>
  <c r="S15" i="1"/>
  <c r="F74" i="1"/>
  <c r="Z15" i="1"/>
  <c r="M16" i="1"/>
  <c r="S61" i="1"/>
  <c r="AA60" i="1"/>
  <c r="F89" i="1"/>
  <c r="D89" i="1" s="1"/>
  <c r="C89" i="1" s="1"/>
  <c r="M91" i="1"/>
  <c r="Z90" i="1"/>
  <c r="Y75" i="1"/>
  <c r="G76" i="1"/>
  <c r="Z60" i="1"/>
  <c r="M61" i="1"/>
  <c r="F75" i="1"/>
  <c r="F44" i="1"/>
  <c r="Z31" i="1"/>
  <c r="M32" i="1"/>
  <c r="Y30" i="1"/>
  <c r="G31" i="1"/>
  <c r="AA29" i="1"/>
  <c r="E29" i="1" s="1"/>
  <c r="D29" i="1" s="1"/>
  <c r="C29" i="1" s="1"/>
  <c r="S30" i="1"/>
  <c r="F59" i="1"/>
  <c r="M46" i="1"/>
  <c r="Z45" i="1"/>
  <c r="E59" i="1"/>
  <c r="D59" i="1" s="1"/>
  <c r="C59" i="1" s="1"/>
  <c r="E44" i="1"/>
  <c r="G16" i="1"/>
  <c r="Y15" i="1"/>
  <c r="D13" i="1"/>
  <c r="C13" i="1" s="1"/>
  <c r="F60" i="1"/>
  <c r="M75" i="1"/>
  <c r="Z74" i="1"/>
  <c r="E74" i="1" s="1"/>
  <c r="D74" i="1" s="1"/>
  <c r="C74" i="1" s="1"/>
  <c r="E46" i="7" l="1"/>
  <c r="D46" i="7" s="1"/>
  <c r="C46" i="7" s="1"/>
  <c r="Z47" i="7"/>
  <c r="M48" i="7"/>
  <c r="Y47" i="7"/>
  <c r="G48" i="7"/>
  <c r="AJ49" i="7"/>
  <c r="AY49" i="7" s="1"/>
  <c r="AY48" i="7"/>
  <c r="G96" i="7"/>
  <c r="G169" i="8"/>
  <c r="E157" i="8"/>
  <c r="T157" i="8"/>
  <c r="AA41" i="2" s="1"/>
  <c r="M94" i="7"/>
  <c r="Z93" i="7"/>
  <c r="G204" i="8"/>
  <c r="E192" i="8"/>
  <c r="T192" i="8"/>
  <c r="Z44" i="2" s="1"/>
  <c r="E91" i="7"/>
  <c r="D91" i="7" s="1"/>
  <c r="C91" i="7" s="1"/>
  <c r="E160" i="8"/>
  <c r="G172" i="8"/>
  <c r="T160" i="8"/>
  <c r="R42" i="2" s="1"/>
  <c r="G19" i="7"/>
  <c r="Y19" i="7" s="1"/>
  <c r="Y18" i="7"/>
  <c r="G175" i="8"/>
  <c r="E163" i="8"/>
  <c r="T163" i="8"/>
  <c r="U42" i="2" s="1"/>
  <c r="O49" i="8"/>
  <c r="P48" i="8"/>
  <c r="G179" i="8"/>
  <c r="E167" i="8"/>
  <c r="T167" i="8"/>
  <c r="Y42" i="2" s="1"/>
  <c r="E32" i="7"/>
  <c r="D32" i="7" s="1"/>
  <c r="C32" i="7" s="1"/>
  <c r="AJ95" i="7"/>
  <c r="AY94" i="7"/>
  <c r="Z17" i="7"/>
  <c r="M18" i="7"/>
  <c r="BA47" i="7"/>
  <c r="AS48" i="7"/>
  <c r="AP95" i="7"/>
  <c r="AZ94" i="7"/>
  <c r="S229" i="8"/>
  <c r="Q229" i="8"/>
  <c r="G171" i="8"/>
  <c r="E159" i="8"/>
  <c r="T159" i="8"/>
  <c r="Q42" i="2" s="1"/>
  <c r="G178" i="8"/>
  <c r="E166" i="8"/>
  <c r="T166" i="8"/>
  <c r="X42" i="2" s="1"/>
  <c r="H93" i="7"/>
  <c r="Y92" i="7"/>
  <c r="AY33" i="7"/>
  <c r="F33" i="7" s="1"/>
  <c r="AJ34" i="7"/>
  <c r="AY34" i="7" s="1"/>
  <c r="F34" i="7" s="1"/>
  <c r="E64" i="7"/>
  <c r="D64" i="7" s="1"/>
  <c r="C64" i="7" s="1"/>
  <c r="G194" i="8"/>
  <c r="E182" i="8"/>
  <c r="T182" i="8"/>
  <c r="P44" i="2" s="1"/>
  <c r="G34" i="7"/>
  <c r="Y34" i="7" s="1"/>
  <c r="E34" i="7" s="1"/>
  <c r="D34" i="7" s="1"/>
  <c r="C34" i="7" s="1"/>
  <c r="Y33" i="7"/>
  <c r="S34" i="7"/>
  <c r="AA34" i="7" s="1"/>
  <c r="AA33" i="7"/>
  <c r="E164" i="8"/>
  <c r="G176" i="8"/>
  <c r="T164" i="8"/>
  <c r="V42" i="2" s="1"/>
  <c r="Z77" i="7"/>
  <c r="E77" i="7" s="1"/>
  <c r="D77" i="7" s="1"/>
  <c r="C77" i="7" s="1"/>
  <c r="M78" i="7"/>
  <c r="O231" i="8"/>
  <c r="P230" i="8"/>
  <c r="G79" i="7"/>
  <c r="Y79" i="7" s="1"/>
  <c r="Y78" i="7"/>
  <c r="BA94" i="7"/>
  <c r="AS95" i="7"/>
  <c r="AA92" i="7"/>
  <c r="S93" i="7"/>
  <c r="AJ79" i="7"/>
  <c r="AY79" i="7" s="1"/>
  <c r="AY78" i="7"/>
  <c r="AA77" i="7"/>
  <c r="S78" i="7"/>
  <c r="E63" i="7"/>
  <c r="D63" i="7" s="1"/>
  <c r="C63" i="7" s="1"/>
  <c r="G174" i="8"/>
  <c r="E162" i="8"/>
  <c r="T162" i="8"/>
  <c r="T42" i="2" s="1"/>
  <c r="F47" i="7"/>
  <c r="AZ17" i="7"/>
  <c r="F17" i="7" s="1"/>
  <c r="AP18" i="7"/>
  <c r="S49" i="7"/>
  <c r="AA49" i="7" s="1"/>
  <c r="AA48" i="7"/>
  <c r="AZ78" i="7"/>
  <c r="AP79" i="7"/>
  <c r="AZ79" i="7" s="1"/>
  <c r="AS79" i="7"/>
  <c r="BA79" i="7" s="1"/>
  <c r="BA78" i="7"/>
  <c r="F77" i="7"/>
  <c r="E17" i="7"/>
  <c r="G177" i="8"/>
  <c r="E165" i="8"/>
  <c r="T165" i="8"/>
  <c r="W42" i="2" s="1"/>
  <c r="S47" i="8"/>
  <c r="T47" i="8" s="1"/>
  <c r="Y32" i="2" s="1"/>
  <c r="Q47" i="8"/>
  <c r="G173" i="8"/>
  <c r="E161" i="8"/>
  <c r="T161" i="8"/>
  <c r="S42" i="2" s="1"/>
  <c r="AJ49" i="1"/>
  <c r="AY49" i="1" s="1"/>
  <c r="AY48" i="1"/>
  <c r="AS96" i="1"/>
  <c r="BA95" i="1"/>
  <c r="AJ79" i="1"/>
  <c r="AY79" i="1" s="1"/>
  <c r="AY78" i="1"/>
  <c r="AJ94" i="1"/>
  <c r="AY93" i="1"/>
  <c r="AP63" i="1"/>
  <c r="AZ62" i="1"/>
  <c r="AP33" i="1"/>
  <c r="AZ32" i="1"/>
  <c r="BA78" i="1"/>
  <c r="AS79" i="1"/>
  <c r="BA79" i="1" s="1"/>
  <c r="D44" i="1"/>
  <c r="C44" i="1" s="1"/>
  <c r="AJ64" i="1"/>
  <c r="AY64" i="1" s="1"/>
  <c r="AY63" i="1"/>
  <c r="AZ47" i="1"/>
  <c r="AP48" i="1"/>
  <c r="AP18" i="1"/>
  <c r="AZ17" i="1"/>
  <c r="AP78" i="1"/>
  <c r="AZ77" i="1"/>
  <c r="AP95" i="1"/>
  <c r="AZ94" i="1"/>
  <c r="T139" i="6"/>
  <c r="E139" i="6"/>
  <c r="G151" i="6"/>
  <c r="G159" i="6"/>
  <c r="T159" i="6" s="1"/>
  <c r="E147" i="6"/>
  <c r="G158" i="6"/>
  <c r="T158" i="6" s="1"/>
  <c r="E146" i="6"/>
  <c r="G165" i="6"/>
  <c r="T165" i="6" s="1"/>
  <c r="E153" i="6"/>
  <c r="G166" i="6"/>
  <c r="T166" i="6" s="1"/>
  <c r="E154" i="6"/>
  <c r="Q37" i="6"/>
  <c r="G169" i="6"/>
  <c r="T169" i="6" s="1"/>
  <c r="E157" i="6"/>
  <c r="G192" i="6"/>
  <c r="T192" i="6" s="1"/>
  <c r="E180" i="6"/>
  <c r="P38" i="6"/>
  <c r="S38" i="6" s="1"/>
  <c r="T38" i="6" s="1"/>
  <c r="O39" i="6"/>
  <c r="O244" i="6"/>
  <c r="P243" i="6"/>
  <c r="S243" i="6" s="1"/>
  <c r="Q242" i="6"/>
  <c r="G188" i="6"/>
  <c r="T188" i="6" s="1"/>
  <c r="E176" i="6"/>
  <c r="G167" i="6"/>
  <c r="T167" i="6" s="1"/>
  <c r="E155" i="6"/>
  <c r="G160" i="6"/>
  <c r="T160" i="6" s="1"/>
  <c r="E148" i="6"/>
  <c r="G161" i="6"/>
  <c r="T161" i="6" s="1"/>
  <c r="E149" i="6"/>
  <c r="G162" i="6"/>
  <c r="T162" i="6" s="1"/>
  <c r="E150" i="6"/>
  <c r="G17" i="1"/>
  <c r="Y16" i="1"/>
  <c r="Z46" i="1"/>
  <c r="M47" i="1"/>
  <c r="F30" i="1"/>
  <c r="Y76" i="1"/>
  <c r="G77" i="1"/>
  <c r="S16" i="1"/>
  <c r="AA15" i="1"/>
  <c r="G62" i="1"/>
  <c r="Y61" i="1"/>
  <c r="Y91" i="1"/>
  <c r="G92" i="1"/>
  <c r="M76" i="1"/>
  <c r="Z75" i="1"/>
  <c r="E75" i="1" s="1"/>
  <c r="D75" i="1" s="1"/>
  <c r="C75" i="1" s="1"/>
  <c r="G32" i="1"/>
  <c r="Y31" i="1"/>
  <c r="M33" i="1"/>
  <c r="Z32" i="1"/>
  <c r="M92" i="1"/>
  <c r="Z91" i="1"/>
  <c r="Z16" i="1"/>
  <c r="M17" i="1"/>
  <c r="S47" i="1"/>
  <c r="AA46" i="1"/>
  <c r="E45" i="1"/>
  <c r="S92" i="1"/>
  <c r="AA91" i="1"/>
  <c r="E90" i="1"/>
  <c r="E30" i="1"/>
  <c r="D30" i="1" s="1"/>
  <c r="C30" i="1" s="1"/>
  <c r="Z61" i="1"/>
  <c r="M62" i="1"/>
  <c r="F46" i="1"/>
  <c r="S77" i="1"/>
  <c r="AA76" i="1"/>
  <c r="G47" i="1"/>
  <c r="Y46" i="1"/>
  <c r="E46" i="1" s="1"/>
  <c r="F15" i="1"/>
  <c r="F61" i="1"/>
  <c r="E15" i="1"/>
  <c r="D15" i="1" s="1"/>
  <c r="C15" i="1" s="1"/>
  <c r="AA30" i="1"/>
  <c r="S31" i="1"/>
  <c r="F90" i="1"/>
  <c r="S62" i="1"/>
  <c r="AA61" i="1"/>
  <c r="F45" i="1"/>
  <c r="E60" i="1"/>
  <c r="D60" i="1" s="1"/>
  <c r="C60" i="1" s="1"/>
  <c r="F16" i="1"/>
  <c r="G186" i="8" l="1"/>
  <c r="E174" i="8"/>
  <c r="T174" i="8"/>
  <c r="T43" i="2" s="1"/>
  <c r="G189" i="8"/>
  <c r="E177" i="8"/>
  <c r="T177" i="8"/>
  <c r="W43" i="2" s="1"/>
  <c r="F78" i="7"/>
  <c r="BA95" i="7"/>
  <c r="AS96" i="7"/>
  <c r="S230" i="8"/>
  <c r="Q230" i="8"/>
  <c r="G183" i="8"/>
  <c r="E171" i="8"/>
  <c r="T171" i="8"/>
  <c r="Q43" i="2" s="1"/>
  <c r="M19" i="7"/>
  <c r="Z19" i="7" s="1"/>
  <c r="Z18" i="7"/>
  <c r="S48" i="8"/>
  <c r="T48" i="8" s="1"/>
  <c r="Z32" i="2" s="1"/>
  <c r="Q48" i="8"/>
  <c r="E175" i="8"/>
  <c r="G187" i="8"/>
  <c r="T175" i="8"/>
  <c r="U43" i="2" s="1"/>
  <c r="G184" i="8"/>
  <c r="E172" i="8"/>
  <c r="T172" i="8"/>
  <c r="R43" i="2" s="1"/>
  <c r="M95" i="7"/>
  <c r="Z94" i="7"/>
  <c r="G49" i="7"/>
  <c r="Y49" i="7" s="1"/>
  <c r="Y48" i="7"/>
  <c r="D17" i="7"/>
  <c r="C17" i="7" s="1"/>
  <c r="F79" i="7"/>
  <c r="O232" i="8"/>
  <c r="P231" i="8"/>
  <c r="G188" i="8"/>
  <c r="E176" i="8"/>
  <c r="T176" i="8"/>
  <c r="V43" i="2" s="1"/>
  <c r="E33" i="7"/>
  <c r="D33" i="7" s="1"/>
  <c r="C33" i="7" s="1"/>
  <c r="G206" i="8"/>
  <c r="E194" i="8"/>
  <c r="T194" i="8"/>
  <c r="P45" i="2" s="1"/>
  <c r="E92" i="7"/>
  <c r="D92" i="7" s="1"/>
  <c r="C92" i="7" s="1"/>
  <c r="G190" i="8"/>
  <c r="E178" i="8"/>
  <c r="T178" i="8"/>
  <c r="X43" i="2" s="1"/>
  <c r="AP96" i="7"/>
  <c r="AZ95" i="7"/>
  <c r="P49" i="8"/>
  <c r="O50" i="8"/>
  <c r="E18" i="7"/>
  <c r="G216" i="8"/>
  <c r="E204" i="8"/>
  <c r="T204" i="8"/>
  <c r="Z45" i="2" s="1"/>
  <c r="G97" i="7"/>
  <c r="E47" i="7"/>
  <c r="D47" i="7" s="1"/>
  <c r="C47" i="7" s="1"/>
  <c r="AP19" i="7"/>
  <c r="AZ19" i="7" s="1"/>
  <c r="F19" i="7" s="1"/>
  <c r="AZ18" i="7"/>
  <c r="F18" i="7" s="1"/>
  <c r="AA78" i="7"/>
  <c r="S79" i="7"/>
  <c r="AA79" i="7" s="1"/>
  <c r="AA93" i="7"/>
  <c r="S94" i="7"/>
  <c r="M79" i="7"/>
  <c r="Z79" i="7" s="1"/>
  <c r="Z78" i="7"/>
  <c r="E78" i="7" s="1"/>
  <c r="D78" i="7" s="1"/>
  <c r="C78" i="7" s="1"/>
  <c r="H94" i="7"/>
  <c r="Y93" i="7"/>
  <c r="AS49" i="7"/>
  <c r="BA49" i="7" s="1"/>
  <c r="BA48" i="7"/>
  <c r="F48" i="7" s="1"/>
  <c r="F94" i="7"/>
  <c r="E19" i="7"/>
  <c r="D19" i="7" s="1"/>
  <c r="C19" i="7" s="1"/>
  <c r="Z48" i="7"/>
  <c r="M49" i="7"/>
  <c r="Z49" i="7" s="1"/>
  <c r="G185" i="8"/>
  <c r="E173" i="8"/>
  <c r="T173" i="8"/>
  <c r="S43" i="2" s="1"/>
  <c r="E79" i="7"/>
  <c r="D79" i="7" s="1"/>
  <c r="C79" i="7" s="1"/>
  <c r="AJ96" i="7"/>
  <c r="AY95" i="7"/>
  <c r="F95" i="7" s="1"/>
  <c r="E179" i="8"/>
  <c r="G191" i="8"/>
  <c r="T179" i="8"/>
  <c r="Y43" i="2" s="1"/>
  <c r="G181" i="8"/>
  <c r="E169" i="8"/>
  <c r="T169" i="8"/>
  <c r="AA42" i="2" s="1"/>
  <c r="F49" i="7"/>
  <c r="AP49" i="1"/>
  <c r="AZ49" i="1" s="1"/>
  <c r="AZ48" i="1"/>
  <c r="AP34" i="1"/>
  <c r="AZ34" i="1" s="1"/>
  <c r="AZ33" i="1"/>
  <c r="AY94" i="1"/>
  <c r="AJ95" i="1"/>
  <c r="BA96" i="1"/>
  <c r="AS97" i="1"/>
  <c r="AP79" i="1"/>
  <c r="AZ79" i="1" s="1"/>
  <c r="AZ78" i="1"/>
  <c r="AP96" i="1"/>
  <c r="AZ95" i="1"/>
  <c r="AZ18" i="1"/>
  <c r="AP19" i="1"/>
  <c r="AZ19" i="1" s="1"/>
  <c r="AP64" i="1"/>
  <c r="AZ64" i="1" s="1"/>
  <c r="AZ63" i="1"/>
  <c r="T151" i="6"/>
  <c r="E151" i="6"/>
  <c r="G163" i="6"/>
  <c r="G170" i="6"/>
  <c r="T170" i="6" s="1"/>
  <c r="E158" i="6"/>
  <c r="G174" i="6"/>
  <c r="T174" i="6" s="1"/>
  <c r="E162" i="6"/>
  <c r="G179" i="6"/>
  <c r="T179" i="6" s="1"/>
  <c r="E167" i="6"/>
  <c r="P39" i="6"/>
  <c r="S39" i="6" s="1"/>
  <c r="T39" i="6" s="1"/>
  <c r="O40" i="6"/>
  <c r="G181" i="6"/>
  <c r="T181" i="6" s="1"/>
  <c r="E169" i="6"/>
  <c r="G177" i="6"/>
  <c r="T177" i="6" s="1"/>
  <c r="E165" i="6"/>
  <c r="G173" i="6"/>
  <c r="T173" i="6" s="1"/>
  <c r="E161" i="6"/>
  <c r="O245" i="6"/>
  <c r="P244" i="6"/>
  <c r="S244" i="6" s="1"/>
  <c r="Q38" i="6"/>
  <c r="G204" i="6"/>
  <c r="T204" i="6" s="1"/>
  <c r="E192" i="6"/>
  <c r="G178" i="6"/>
  <c r="T178" i="6" s="1"/>
  <c r="E166" i="6"/>
  <c r="G200" i="6"/>
  <c r="T200" i="6" s="1"/>
  <c r="E188" i="6"/>
  <c r="G172" i="6"/>
  <c r="T172" i="6" s="1"/>
  <c r="E160" i="6"/>
  <c r="Q243" i="6"/>
  <c r="G171" i="6"/>
  <c r="T171" i="6" s="1"/>
  <c r="E159" i="6"/>
  <c r="M34" i="1"/>
  <c r="Z34" i="1" s="1"/>
  <c r="Z33" i="1"/>
  <c r="M77" i="1"/>
  <c r="Z76" i="1"/>
  <c r="G63" i="1"/>
  <c r="Y62" i="1"/>
  <c r="Z47" i="1"/>
  <c r="M48" i="1"/>
  <c r="S63" i="1"/>
  <c r="AA62" i="1"/>
  <c r="S32" i="1"/>
  <c r="AA31" i="1"/>
  <c r="D46" i="1"/>
  <c r="C46" i="1" s="1"/>
  <c r="M63" i="1"/>
  <c r="Z62" i="1"/>
  <c r="D45" i="1"/>
  <c r="C45" i="1" s="1"/>
  <c r="M93" i="1"/>
  <c r="Z92" i="1"/>
  <c r="F31" i="1"/>
  <c r="E31" i="1"/>
  <c r="Y92" i="1"/>
  <c r="G93" i="1"/>
  <c r="Y77" i="1"/>
  <c r="G78" i="1"/>
  <c r="AA77" i="1"/>
  <c r="S78" i="1"/>
  <c r="S93" i="1"/>
  <c r="AA92" i="1"/>
  <c r="M18" i="1"/>
  <c r="Z17" i="1"/>
  <c r="F77" i="1"/>
  <c r="F91" i="1"/>
  <c r="G48" i="1"/>
  <c r="Y47" i="1"/>
  <c r="D90" i="1"/>
  <c r="C90" i="1" s="1"/>
  <c r="F32" i="1"/>
  <c r="G33" i="1"/>
  <c r="Y32" i="1"/>
  <c r="E91" i="1"/>
  <c r="D91" i="1" s="1"/>
  <c r="C91" i="1" s="1"/>
  <c r="AA16" i="1"/>
  <c r="E16" i="1" s="1"/>
  <c r="D16" i="1" s="1"/>
  <c r="C16" i="1" s="1"/>
  <c r="S17" i="1"/>
  <c r="E76" i="1"/>
  <c r="F47" i="1"/>
  <c r="S48" i="1"/>
  <c r="AA47" i="1"/>
  <c r="F76" i="1"/>
  <c r="E61" i="1"/>
  <c r="D61" i="1" s="1"/>
  <c r="C61" i="1" s="1"/>
  <c r="G18" i="1"/>
  <c r="Y17" i="1"/>
  <c r="H95" i="7" l="1"/>
  <c r="Y94" i="7"/>
  <c r="S95" i="7"/>
  <c r="AA94" i="7"/>
  <c r="G98" i="7"/>
  <c r="D18" i="7"/>
  <c r="C18" i="7" s="1"/>
  <c r="AP97" i="7"/>
  <c r="AZ96" i="7"/>
  <c r="S231" i="8"/>
  <c r="Q231" i="8"/>
  <c r="E48" i="7"/>
  <c r="D48" i="7" s="1"/>
  <c r="C48" i="7" s="1"/>
  <c r="E187" i="8"/>
  <c r="G199" i="8"/>
  <c r="T187" i="8"/>
  <c r="U44" i="2" s="1"/>
  <c r="E183" i="8"/>
  <c r="G195" i="8"/>
  <c r="T183" i="8"/>
  <c r="Q44" i="2" s="1"/>
  <c r="G201" i="8"/>
  <c r="E189" i="8"/>
  <c r="T189" i="8"/>
  <c r="W44" i="2" s="1"/>
  <c r="O51" i="8"/>
  <c r="P50" i="8"/>
  <c r="O233" i="8"/>
  <c r="P232" i="8"/>
  <c r="E49" i="7"/>
  <c r="D49" i="7" s="1"/>
  <c r="C49" i="7" s="1"/>
  <c r="G193" i="8"/>
  <c r="E181" i="8"/>
  <c r="T181" i="8"/>
  <c r="AA43" i="2" s="1"/>
  <c r="AY96" i="7"/>
  <c r="AJ97" i="7"/>
  <c r="S49" i="8"/>
  <c r="T49" i="8" s="1"/>
  <c r="AA32" i="2" s="1"/>
  <c r="Q49" i="8"/>
  <c r="G196" i="8"/>
  <c r="E184" i="8"/>
  <c r="T184" i="8"/>
  <c r="R44" i="2" s="1"/>
  <c r="E191" i="8"/>
  <c r="G203" i="8"/>
  <c r="T191" i="8"/>
  <c r="Y44" i="2" s="1"/>
  <c r="G197" i="8"/>
  <c r="E185" i="8"/>
  <c r="T185" i="8"/>
  <c r="S44" i="2" s="1"/>
  <c r="E93" i="7"/>
  <c r="D93" i="7" s="1"/>
  <c r="C93" i="7" s="1"/>
  <c r="G228" i="8"/>
  <c r="E216" i="8"/>
  <c r="T216" i="8"/>
  <c r="Z46" i="2" s="1"/>
  <c r="G202" i="8"/>
  <c r="E190" i="8"/>
  <c r="T190" i="8"/>
  <c r="X44" i="2" s="1"/>
  <c r="G218" i="8"/>
  <c r="E206" i="8"/>
  <c r="T206" i="8"/>
  <c r="P46" i="2" s="1"/>
  <c r="G200" i="8"/>
  <c r="E188" i="8"/>
  <c r="T188" i="8"/>
  <c r="V44" i="2" s="1"/>
  <c r="Z95" i="7"/>
  <c r="M96" i="7"/>
  <c r="AS97" i="7"/>
  <c r="BA96" i="7"/>
  <c r="G198" i="8"/>
  <c r="E186" i="8"/>
  <c r="T186" i="8"/>
  <c r="T44" i="2" s="1"/>
  <c r="D31" i="1"/>
  <c r="C31" i="1" s="1"/>
  <c r="AZ96" i="1"/>
  <c r="AP97" i="1"/>
  <c r="AJ96" i="1"/>
  <c r="AY95" i="1"/>
  <c r="AS98" i="1"/>
  <c r="BA97" i="1"/>
  <c r="T163" i="6"/>
  <c r="G175" i="6"/>
  <c r="E163" i="6"/>
  <c r="G190" i="6"/>
  <c r="T190" i="6" s="1"/>
  <c r="E178" i="6"/>
  <c r="G193" i="6"/>
  <c r="T193" i="6" s="1"/>
  <c r="E181" i="6"/>
  <c r="G186" i="6"/>
  <c r="T186" i="6" s="1"/>
  <c r="E174" i="6"/>
  <c r="G183" i="6"/>
  <c r="T183" i="6" s="1"/>
  <c r="E171" i="6"/>
  <c r="G212" i="6"/>
  <c r="T212" i="6" s="1"/>
  <c r="E200" i="6"/>
  <c r="G189" i="6"/>
  <c r="T189" i="6" s="1"/>
  <c r="E177" i="6"/>
  <c r="P40" i="6"/>
  <c r="S40" i="6" s="1"/>
  <c r="T40" i="6" s="1"/>
  <c r="O41" i="6"/>
  <c r="G191" i="6"/>
  <c r="T191" i="6" s="1"/>
  <c r="E179" i="6"/>
  <c r="G184" i="6"/>
  <c r="T184" i="6" s="1"/>
  <c r="E172" i="6"/>
  <c r="Q244" i="6"/>
  <c r="G185" i="6"/>
  <c r="T185" i="6" s="1"/>
  <c r="E173" i="6"/>
  <c r="Q39" i="6"/>
  <c r="G216" i="6"/>
  <c r="T216" i="6" s="1"/>
  <c r="E204" i="6"/>
  <c r="O246" i="6"/>
  <c r="P245" i="6"/>
  <c r="S245" i="6" s="1"/>
  <c r="G182" i="6"/>
  <c r="T182" i="6" s="1"/>
  <c r="E170" i="6"/>
  <c r="S49" i="1"/>
  <c r="AA49" i="1" s="1"/>
  <c r="AA48" i="1"/>
  <c r="D76" i="1"/>
  <c r="C76" i="1" s="1"/>
  <c r="S79" i="1"/>
  <c r="AA79" i="1" s="1"/>
  <c r="AA78" i="1"/>
  <c r="Y78" i="1"/>
  <c r="G79" i="1"/>
  <c r="Y79" i="1" s="1"/>
  <c r="M64" i="1"/>
  <c r="Z64" i="1" s="1"/>
  <c r="Z63" i="1"/>
  <c r="Z48" i="1"/>
  <c r="M49" i="1"/>
  <c r="Z49" i="1" s="1"/>
  <c r="Y18" i="1"/>
  <c r="G19" i="1"/>
  <c r="Y19" i="1" s="1"/>
  <c r="AA17" i="1"/>
  <c r="E17" i="1" s="1"/>
  <c r="S18" i="1"/>
  <c r="E47" i="1"/>
  <c r="D47" i="1" s="1"/>
  <c r="C47" i="1" s="1"/>
  <c r="M19" i="1"/>
  <c r="Z19" i="1" s="1"/>
  <c r="Z18" i="1"/>
  <c r="AA32" i="1"/>
  <c r="S33" i="1"/>
  <c r="S64" i="1"/>
  <c r="AA64" i="1" s="1"/>
  <c r="AA63" i="1"/>
  <c r="M78" i="1"/>
  <c r="Z77" i="1"/>
  <c r="E77" i="1" s="1"/>
  <c r="D77" i="1" s="1"/>
  <c r="C77" i="1" s="1"/>
  <c r="E32" i="1"/>
  <c r="D32" i="1" s="1"/>
  <c r="C32" i="1" s="1"/>
  <c r="G49" i="1"/>
  <c r="Y49" i="1" s="1"/>
  <c r="E49" i="1" s="1"/>
  <c r="Y48" i="1"/>
  <c r="E48" i="1" s="1"/>
  <c r="F92" i="1"/>
  <c r="Y93" i="1"/>
  <c r="G94" i="1"/>
  <c r="F62" i="1"/>
  <c r="F17" i="1"/>
  <c r="E62" i="1"/>
  <c r="G34" i="1"/>
  <c r="Y34" i="1" s="1"/>
  <c r="Y33" i="1"/>
  <c r="F78" i="1"/>
  <c r="S94" i="1"/>
  <c r="AA93" i="1"/>
  <c r="F93" i="1"/>
  <c r="E92" i="1"/>
  <c r="D92" i="1" s="1"/>
  <c r="C92" i="1" s="1"/>
  <c r="M94" i="1"/>
  <c r="Z93" i="1"/>
  <c r="F64" i="1"/>
  <c r="F63" i="1"/>
  <c r="F19" i="1"/>
  <c r="F18" i="1"/>
  <c r="Y63" i="1"/>
  <c r="E63" i="1" s="1"/>
  <c r="G64" i="1"/>
  <c r="Y64" i="1" s="1"/>
  <c r="E64" i="1" s="1"/>
  <c r="G214" i="8" l="1"/>
  <c r="E202" i="8"/>
  <c r="T202" i="8"/>
  <c r="X45" i="2" s="1"/>
  <c r="O234" i="8"/>
  <c r="P233" i="8"/>
  <c r="AZ97" i="7"/>
  <c r="AP98" i="7"/>
  <c r="AS98" i="7"/>
  <c r="BA97" i="7"/>
  <c r="G230" i="8"/>
  <c r="E218" i="8"/>
  <c r="T218" i="8"/>
  <c r="P47" i="2" s="1"/>
  <c r="G215" i="8"/>
  <c r="E203" i="8"/>
  <c r="T203" i="8"/>
  <c r="Y45" i="2" s="1"/>
  <c r="AJ98" i="7"/>
  <c r="AY97" i="7"/>
  <c r="F97" i="7" s="1"/>
  <c r="G205" i="8"/>
  <c r="E193" i="8"/>
  <c r="T193" i="8"/>
  <c r="AA44" i="2" s="1"/>
  <c r="S50" i="8"/>
  <c r="T50" i="8" s="1"/>
  <c r="P33" i="2" s="1"/>
  <c r="Q50" i="8"/>
  <c r="G213" i="8"/>
  <c r="E201" i="8"/>
  <c r="T201" i="8"/>
  <c r="W45" i="2" s="1"/>
  <c r="S96" i="7"/>
  <c r="AA95" i="7"/>
  <c r="Z96" i="7"/>
  <c r="M97" i="7"/>
  <c r="G212" i="8"/>
  <c r="E200" i="8"/>
  <c r="T200" i="8"/>
  <c r="V45" i="2" s="1"/>
  <c r="F96" i="7"/>
  <c r="P51" i="8"/>
  <c r="O52" i="8"/>
  <c r="E199" i="8"/>
  <c r="G211" i="8"/>
  <c r="T199" i="8"/>
  <c r="U45" i="2" s="1"/>
  <c r="E94" i="7"/>
  <c r="D94" i="7" s="1"/>
  <c r="C94" i="7" s="1"/>
  <c r="G208" i="8"/>
  <c r="E196" i="8"/>
  <c r="T196" i="8"/>
  <c r="R45" i="2" s="1"/>
  <c r="G210" i="8"/>
  <c r="E198" i="8"/>
  <c r="T198" i="8"/>
  <c r="T45" i="2" s="1"/>
  <c r="G240" i="8"/>
  <c r="E228" i="8"/>
  <c r="T228" i="8"/>
  <c r="Z47" i="2" s="1"/>
  <c r="G209" i="8"/>
  <c r="E197" i="8"/>
  <c r="T197" i="8"/>
  <c r="S45" i="2" s="1"/>
  <c r="S232" i="8"/>
  <c r="Q232" i="8"/>
  <c r="E195" i="8"/>
  <c r="G207" i="8"/>
  <c r="T195" i="8"/>
  <c r="Q45" i="2" s="1"/>
  <c r="G99" i="7"/>
  <c r="H96" i="7"/>
  <c r="Y95" i="7"/>
  <c r="E95" i="7" s="1"/>
  <c r="D95" i="7" s="1"/>
  <c r="C95" i="7" s="1"/>
  <c r="D17" i="1"/>
  <c r="C17" i="1" s="1"/>
  <c r="AJ97" i="1"/>
  <c r="AY96" i="1"/>
  <c r="D62" i="1"/>
  <c r="C62" i="1" s="1"/>
  <c r="AP98" i="1"/>
  <c r="AZ97" i="1"/>
  <c r="BA98" i="1"/>
  <c r="AS99" i="1"/>
  <c r="D63" i="1"/>
  <c r="C63" i="1" s="1"/>
  <c r="T175" i="6"/>
  <c r="E175" i="6"/>
  <c r="G187" i="6"/>
  <c r="G194" i="6"/>
  <c r="T194" i="6" s="1"/>
  <c r="E182" i="6"/>
  <c r="G196" i="6"/>
  <c r="T196" i="6" s="1"/>
  <c r="E184" i="6"/>
  <c r="P41" i="6"/>
  <c r="S41" i="6" s="1"/>
  <c r="T41" i="6" s="1"/>
  <c r="O42" i="6"/>
  <c r="E189" i="6"/>
  <c r="G201" i="6"/>
  <c r="T201" i="6" s="1"/>
  <c r="E193" i="6"/>
  <c r="G205" i="6"/>
  <c r="T205" i="6" s="1"/>
  <c r="E185" i="6"/>
  <c r="G197" i="6"/>
  <c r="T197" i="6" s="1"/>
  <c r="E191" i="6"/>
  <c r="G203" i="6"/>
  <c r="T203" i="6" s="1"/>
  <c r="G224" i="6"/>
  <c r="T224" i="6" s="1"/>
  <c r="E212" i="6"/>
  <c r="Q245" i="6"/>
  <c r="G228" i="6"/>
  <c r="T228" i="6" s="1"/>
  <c r="E216" i="6"/>
  <c r="Q40" i="6"/>
  <c r="G198" i="6"/>
  <c r="T198" i="6" s="1"/>
  <c r="E186" i="6"/>
  <c r="O247" i="6"/>
  <c r="P246" i="6"/>
  <c r="S246" i="6" s="1"/>
  <c r="E183" i="6"/>
  <c r="G195" i="6"/>
  <c r="T195" i="6" s="1"/>
  <c r="G202" i="6"/>
  <c r="T202" i="6" s="1"/>
  <c r="E190" i="6"/>
  <c r="F79" i="1"/>
  <c r="G95" i="1"/>
  <c r="Y94" i="1"/>
  <c r="S34" i="1"/>
  <c r="AA34" i="1" s="1"/>
  <c r="AA33" i="1"/>
  <c r="F49" i="1"/>
  <c r="D49" i="1" s="1"/>
  <c r="C49" i="1" s="1"/>
  <c r="M95" i="1"/>
  <c r="Z94" i="1"/>
  <c r="E33" i="1"/>
  <c r="E93" i="1"/>
  <c r="D93" i="1" s="1"/>
  <c r="C93" i="1" s="1"/>
  <c r="M79" i="1"/>
  <c r="Z79" i="1" s="1"/>
  <c r="Z78" i="1"/>
  <c r="E78" i="1" s="1"/>
  <c r="D78" i="1" s="1"/>
  <c r="C78" i="1" s="1"/>
  <c r="F48" i="1"/>
  <c r="D64" i="1"/>
  <c r="C64" i="1" s="1"/>
  <c r="AA94" i="1"/>
  <c r="S95" i="1"/>
  <c r="E34" i="1"/>
  <c r="F34" i="1"/>
  <c r="AA18" i="1"/>
  <c r="E18" i="1" s="1"/>
  <c r="D18" i="1" s="1"/>
  <c r="C18" i="1" s="1"/>
  <c r="S19" i="1"/>
  <c r="AA19" i="1" s="1"/>
  <c r="E19" i="1" s="1"/>
  <c r="D19" i="1" s="1"/>
  <c r="C19" i="1" s="1"/>
  <c r="D48" i="1"/>
  <c r="C48" i="1" s="1"/>
  <c r="F33" i="1"/>
  <c r="E79" i="1"/>
  <c r="D79" i="1" s="1"/>
  <c r="C79" i="1" s="1"/>
  <c r="H97" i="7" l="1"/>
  <c r="Y96" i="7"/>
  <c r="G219" i="8"/>
  <c r="E207" i="8"/>
  <c r="T207" i="8"/>
  <c r="Q46" i="2" s="1"/>
  <c r="G222" i="8"/>
  <c r="E210" i="8"/>
  <c r="T210" i="8"/>
  <c r="T46" i="2" s="1"/>
  <c r="AJ99" i="7"/>
  <c r="AY98" i="7"/>
  <c r="BA98" i="7"/>
  <c r="AS99" i="7"/>
  <c r="O235" i="8"/>
  <c r="P234" i="8"/>
  <c r="G100" i="7"/>
  <c r="G252" i="8"/>
  <c r="E240" i="8"/>
  <c r="O53" i="8"/>
  <c r="P52" i="8"/>
  <c r="G225" i="8"/>
  <c r="E213" i="8"/>
  <c r="T213" i="8"/>
  <c r="W46" i="2" s="1"/>
  <c r="AP99" i="7"/>
  <c r="AZ98" i="7"/>
  <c r="G221" i="8"/>
  <c r="E209" i="8"/>
  <c r="T209" i="8"/>
  <c r="S46" i="2" s="1"/>
  <c r="S51" i="8"/>
  <c r="T51" i="8" s="1"/>
  <c r="Q33" i="2" s="1"/>
  <c r="Q51" i="8"/>
  <c r="G224" i="8"/>
  <c r="E212" i="8"/>
  <c r="T212" i="8"/>
  <c r="V46" i="2" s="1"/>
  <c r="AA96" i="7"/>
  <c r="S97" i="7"/>
  <c r="G217" i="8"/>
  <c r="E205" i="8"/>
  <c r="T205" i="8"/>
  <c r="AA45" i="2" s="1"/>
  <c r="G242" i="8"/>
  <c r="E230" i="8"/>
  <c r="T230" i="8"/>
  <c r="P48" i="2" s="1"/>
  <c r="G220" i="8"/>
  <c r="E208" i="8"/>
  <c r="T208" i="8"/>
  <c r="R46" i="2" s="1"/>
  <c r="G223" i="8"/>
  <c r="E211" i="8"/>
  <c r="T211" i="8"/>
  <c r="U46" i="2" s="1"/>
  <c r="M98" i="7"/>
  <c r="Z97" i="7"/>
  <c r="E215" i="8"/>
  <c r="G227" i="8"/>
  <c r="T215" i="8"/>
  <c r="Y46" i="2" s="1"/>
  <c r="S233" i="8"/>
  <c r="Q233" i="8"/>
  <c r="G226" i="8"/>
  <c r="E214" i="8"/>
  <c r="T214" i="8"/>
  <c r="X46" i="2" s="1"/>
  <c r="AS100" i="1"/>
  <c r="BA99" i="1"/>
  <c r="AJ98" i="1"/>
  <c r="AY97" i="1"/>
  <c r="AP99" i="1"/>
  <c r="AZ98" i="1"/>
  <c r="T187" i="6"/>
  <c r="E187" i="6"/>
  <c r="G199" i="6"/>
  <c r="O43" i="6"/>
  <c r="P42" i="6"/>
  <c r="S42" i="6" s="1"/>
  <c r="T42" i="6" s="1"/>
  <c r="G214" i="6"/>
  <c r="T214" i="6" s="1"/>
  <c r="E202" i="6"/>
  <c r="O248" i="6"/>
  <c r="P247" i="6"/>
  <c r="S247" i="6" s="1"/>
  <c r="E203" i="6"/>
  <c r="G215" i="6"/>
  <c r="T215" i="6" s="1"/>
  <c r="Q41" i="6"/>
  <c r="Q246" i="6"/>
  <c r="G210" i="6"/>
  <c r="T210" i="6" s="1"/>
  <c r="E198" i="6"/>
  <c r="E197" i="6"/>
  <c r="G209" i="6"/>
  <c r="T209" i="6" s="1"/>
  <c r="E195" i="6"/>
  <c r="G207" i="6"/>
  <c r="T207" i="6" s="1"/>
  <c r="G240" i="6"/>
  <c r="T240" i="6" s="1"/>
  <c r="E228" i="6"/>
  <c r="E201" i="6"/>
  <c r="G213" i="6"/>
  <c r="T213" i="6" s="1"/>
  <c r="G208" i="6"/>
  <c r="T208" i="6" s="1"/>
  <c r="E196" i="6"/>
  <c r="G236" i="6"/>
  <c r="T236" i="6" s="1"/>
  <c r="E224" i="6"/>
  <c r="E205" i="6"/>
  <c r="G217" i="6"/>
  <c r="T217" i="6" s="1"/>
  <c r="G206" i="6"/>
  <c r="T206" i="6" s="1"/>
  <c r="E194" i="6"/>
  <c r="D34" i="1"/>
  <c r="C34" i="1" s="1"/>
  <c r="Y95" i="1"/>
  <c r="G96" i="1"/>
  <c r="AA95" i="1"/>
  <c r="S96" i="1"/>
  <c r="M96" i="1"/>
  <c r="Z95" i="1"/>
  <c r="F94" i="1"/>
  <c r="D33" i="1"/>
  <c r="C33" i="1" s="1"/>
  <c r="E94" i="1"/>
  <c r="F95" i="1"/>
  <c r="M99" i="7" l="1"/>
  <c r="Z98" i="7"/>
  <c r="E252" i="8"/>
  <c r="G264" i="8"/>
  <c r="G238" i="8"/>
  <c r="E226" i="8"/>
  <c r="T226" i="8"/>
  <c r="X47" i="2" s="1"/>
  <c r="G239" i="8"/>
  <c r="E227" i="8"/>
  <c r="T227" i="8"/>
  <c r="Y47" i="2" s="1"/>
  <c r="G229" i="8"/>
  <c r="E217" i="8"/>
  <c r="T217" i="8"/>
  <c r="AA46" i="2" s="1"/>
  <c r="AP100" i="7"/>
  <c r="AZ99" i="7"/>
  <c r="S52" i="8"/>
  <c r="T52" i="8" s="1"/>
  <c r="R33" i="2" s="1"/>
  <c r="Q52" i="8"/>
  <c r="BA99" i="7"/>
  <c r="AS100" i="7"/>
  <c r="G233" i="8"/>
  <c r="E221" i="8"/>
  <c r="T221" i="8"/>
  <c r="S47" i="2" s="1"/>
  <c r="G237" i="8"/>
  <c r="E225" i="8"/>
  <c r="T225" i="8"/>
  <c r="W47" i="2" s="1"/>
  <c r="G232" i="8"/>
  <c r="E220" i="8"/>
  <c r="T220" i="8"/>
  <c r="R47" i="2" s="1"/>
  <c r="E242" i="8"/>
  <c r="G254" i="8"/>
  <c r="AA97" i="7"/>
  <c r="S98" i="7"/>
  <c r="G236" i="8"/>
  <c r="E224" i="8"/>
  <c r="T224" i="8"/>
  <c r="V47" i="2" s="1"/>
  <c r="O54" i="8"/>
  <c r="P53" i="8"/>
  <c r="G101" i="7"/>
  <c r="G231" i="8"/>
  <c r="E219" i="8"/>
  <c r="T219" i="8"/>
  <c r="Q47" i="2" s="1"/>
  <c r="S234" i="8"/>
  <c r="T234" i="8" s="1"/>
  <c r="T48" i="2" s="1"/>
  <c r="Q234" i="8"/>
  <c r="F98" i="7"/>
  <c r="G234" i="8"/>
  <c r="E222" i="8"/>
  <c r="T222" i="8"/>
  <c r="T47" i="2" s="1"/>
  <c r="E96" i="7"/>
  <c r="D96" i="7" s="1"/>
  <c r="C96" i="7" s="1"/>
  <c r="T233" i="8"/>
  <c r="S48" i="2" s="1"/>
  <c r="G235" i="8"/>
  <c r="E223" i="8"/>
  <c r="T223" i="8"/>
  <c r="U47" i="2" s="1"/>
  <c r="O236" i="8"/>
  <c r="P235" i="8"/>
  <c r="AJ100" i="7"/>
  <c r="AY99" i="7"/>
  <c r="F99" i="7" s="1"/>
  <c r="H98" i="7"/>
  <c r="Y97" i="7"/>
  <c r="E97" i="7" s="1"/>
  <c r="D97" i="7" s="1"/>
  <c r="C97" i="7" s="1"/>
  <c r="D94" i="1"/>
  <c r="C94" i="1" s="1"/>
  <c r="AJ99" i="1"/>
  <c r="AY98" i="1"/>
  <c r="AP100" i="1"/>
  <c r="AZ99" i="1"/>
  <c r="BA100" i="1"/>
  <c r="AS101" i="1"/>
  <c r="T199" i="6"/>
  <c r="G211" i="6"/>
  <c r="E199" i="6"/>
  <c r="G218" i="6"/>
  <c r="T218" i="6" s="1"/>
  <c r="E206" i="6"/>
  <c r="G220" i="6"/>
  <c r="T220" i="6" s="1"/>
  <c r="E208" i="6"/>
  <c r="E209" i="6"/>
  <c r="G221" i="6"/>
  <c r="T221" i="6" s="1"/>
  <c r="G222" i="6"/>
  <c r="T222" i="6" s="1"/>
  <c r="E210" i="6"/>
  <c r="Q247" i="6"/>
  <c r="G226" i="6"/>
  <c r="T226" i="6" s="1"/>
  <c r="E214" i="6"/>
  <c r="E213" i="6"/>
  <c r="G225" i="6"/>
  <c r="T225" i="6" s="1"/>
  <c r="G252" i="6"/>
  <c r="E240" i="6"/>
  <c r="E207" i="6"/>
  <c r="G219" i="6"/>
  <c r="T219" i="6" s="1"/>
  <c r="O249" i="6"/>
  <c r="P248" i="6"/>
  <c r="S248" i="6" s="1"/>
  <c r="Q42" i="6"/>
  <c r="G229" i="6"/>
  <c r="T229" i="6" s="1"/>
  <c r="E217" i="6"/>
  <c r="G248" i="6"/>
  <c r="E236" i="6"/>
  <c r="E215" i="6"/>
  <c r="G227" i="6"/>
  <c r="T227" i="6" s="1"/>
  <c r="P43" i="6"/>
  <c r="S43" i="6" s="1"/>
  <c r="T43" i="6" s="1"/>
  <c r="O44" i="6"/>
  <c r="M97" i="1"/>
  <c r="Z96" i="1"/>
  <c r="S97" i="1"/>
  <c r="AA96" i="1"/>
  <c r="Y96" i="1"/>
  <c r="G97" i="1"/>
  <c r="E95" i="1"/>
  <c r="D95" i="1" s="1"/>
  <c r="C95" i="1" s="1"/>
  <c r="G247" i="8" l="1"/>
  <c r="E235" i="8"/>
  <c r="AY100" i="7"/>
  <c r="AJ101" i="7"/>
  <c r="G243" i="8"/>
  <c r="E231" i="8"/>
  <c r="T231" i="8"/>
  <c r="Q48" i="2" s="1"/>
  <c r="O55" i="8"/>
  <c r="P54" i="8"/>
  <c r="AA98" i="7"/>
  <c r="S99" i="7"/>
  <c r="G245" i="8"/>
  <c r="E233" i="8"/>
  <c r="G251" i="8"/>
  <c r="E239" i="8"/>
  <c r="G276" i="8"/>
  <c r="E264" i="8"/>
  <c r="E237" i="8"/>
  <c r="G249" i="8"/>
  <c r="BA100" i="7"/>
  <c r="AS101" i="7"/>
  <c r="G241" i="8"/>
  <c r="E229" i="8"/>
  <c r="T229" i="8"/>
  <c r="AA47" i="2" s="1"/>
  <c r="S235" i="8"/>
  <c r="T235" i="8" s="1"/>
  <c r="U48" i="2" s="1"/>
  <c r="Q235" i="8"/>
  <c r="H99" i="7"/>
  <c r="Y98" i="7"/>
  <c r="E98" i="7" s="1"/>
  <c r="D98" i="7" s="1"/>
  <c r="C98" i="7" s="1"/>
  <c r="O237" i="8"/>
  <c r="P236" i="8"/>
  <c r="E234" i="8"/>
  <c r="G246" i="8"/>
  <c r="G102" i="7"/>
  <c r="G266" i="8"/>
  <c r="E254" i="8"/>
  <c r="G244" i="8"/>
  <c r="E232" i="8"/>
  <c r="T232" i="8"/>
  <c r="R48" i="2" s="1"/>
  <c r="AP101" i="7"/>
  <c r="AZ100" i="7"/>
  <c r="S53" i="8"/>
  <c r="T53" i="8" s="1"/>
  <c r="S33" i="2" s="1"/>
  <c r="Q53" i="8"/>
  <c r="G248" i="8"/>
  <c r="E236" i="8"/>
  <c r="E238" i="8"/>
  <c r="G250" i="8"/>
  <c r="Z99" i="7"/>
  <c r="M100" i="7"/>
  <c r="AZ100" i="1"/>
  <c r="AP101" i="1"/>
  <c r="AS102" i="1"/>
  <c r="BA101" i="1"/>
  <c r="AJ100" i="1"/>
  <c r="AY99" i="1"/>
  <c r="T211" i="6"/>
  <c r="G223" i="6"/>
  <c r="E211" i="6"/>
  <c r="T248" i="6"/>
  <c r="Q248" i="6"/>
  <c r="G233" i="6"/>
  <c r="T233" i="6" s="1"/>
  <c r="E221" i="6"/>
  <c r="G232" i="6"/>
  <c r="T232" i="6" s="1"/>
  <c r="E220" i="6"/>
  <c r="Q43" i="6"/>
  <c r="G239" i="6"/>
  <c r="T239" i="6" s="1"/>
  <c r="E227" i="6"/>
  <c r="G241" i="6"/>
  <c r="T241" i="6" s="1"/>
  <c r="E229" i="6"/>
  <c r="O250" i="6"/>
  <c r="P249" i="6"/>
  <c r="S249" i="6" s="1"/>
  <c r="G237" i="6"/>
  <c r="T237" i="6" s="1"/>
  <c r="E225" i="6"/>
  <c r="G238" i="6"/>
  <c r="T238" i="6" s="1"/>
  <c r="E226" i="6"/>
  <c r="E219" i="6"/>
  <c r="G231" i="6"/>
  <c r="T231" i="6" s="1"/>
  <c r="G264" i="6"/>
  <c r="E252" i="6"/>
  <c r="O45" i="6"/>
  <c r="P44" i="6"/>
  <c r="S44" i="6" s="1"/>
  <c r="T44" i="6" s="1"/>
  <c r="G260" i="6"/>
  <c r="E248" i="6"/>
  <c r="G234" i="6"/>
  <c r="T234" i="6" s="1"/>
  <c r="E222" i="6"/>
  <c r="G230" i="6"/>
  <c r="T230" i="6" s="1"/>
  <c r="E218" i="6"/>
  <c r="F96" i="1"/>
  <c r="S98" i="1"/>
  <c r="AA97" i="1"/>
  <c r="Y97" i="1"/>
  <c r="G98" i="1"/>
  <c r="E96" i="1"/>
  <c r="D96" i="1" s="1"/>
  <c r="C96" i="1" s="1"/>
  <c r="Z97" i="1"/>
  <c r="M98" i="1"/>
  <c r="G256" i="8" l="1"/>
  <c r="E244" i="8"/>
  <c r="G103" i="7"/>
  <c r="O238" i="8"/>
  <c r="P237" i="8"/>
  <c r="G260" i="8"/>
  <c r="E248" i="8"/>
  <c r="AZ101" i="7"/>
  <c r="AP102" i="7"/>
  <c r="E246" i="8"/>
  <c r="G258" i="8"/>
  <c r="G288" i="8"/>
  <c r="E276" i="8"/>
  <c r="E245" i="8"/>
  <c r="G257" i="8"/>
  <c r="O56" i="8"/>
  <c r="P56" i="8" s="1"/>
  <c r="P55" i="8"/>
  <c r="AJ102" i="7"/>
  <c r="AY101" i="7"/>
  <c r="E250" i="8"/>
  <c r="G262" i="8"/>
  <c r="G278" i="8"/>
  <c r="E266" i="8"/>
  <c r="H100" i="7"/>
  <c r="Y99" i="7"/>
  <c r="F100" i="7"/>
  <c r="E249" i="8"/>
  <c r="G261" i="8"/>
  <c r="S100" i="7"/>
  <c r="AA99" i="7"/>
  <c r="S236" i="8"/>
  <c r="T236" i="8" s="1"/>
  <c r="V48" i="2" s="1"/>
  <c r="Q236" i="8"/>
  <c r="G253" i="8"/>
  <c r="E241" i="8"/>
  <c r="G263" i="8"/>
  <c r="E251" i="8"/>
  <c r="Z100" i="7"/>
  <c r="M101" i="7"/>
  <c r="AS102" i="7"/>
  <c r="BA101" i="7"/>
  <c r="S54" i="8"/>
  <c r="T54" i="8" s="1"/>
  <c r="T33" i="2" s="1"/>
  <c r="Q54" i="8"/>
  <c r="G255" i="8"/>
  <c r="E243" i="8"/>
  <c r="G259" i="8"/>
  <c r="E247" i="8"/>
  <c r="BA102" i="1"/>
  <c r="AS103" i="1"/>
  <c r="AP102" i="1"/>
  <c r="AZ101" i="1"/>
  <c r="AJ101" i="1"/>
  <c r="AY100" i="1"/>
  <c r="T223" i="6"/>
  <c r="G235" i="6"/>
  <c r="E223" i="6"/>
  <c r="G272" i="6"/>
  <c r="E260" i="6"/>
  <c r="Q44" i="6"/>
  <c r="G249" i="6"/>
  <c r="T249" i="6" s="1"/>
  <c r="E237" i="6"/>
  <c r="G251" i="6"/>
  <c r="E239" i="6"/>
  <c r="G276" i="6"/>
  <c r="E264" i="6"/>
  <c r="G246" i="6"/>
  <c r="T246" i="6" s="1"/>
  <c r="E234" i="6"/>
  <c r="P45" i="6"/>
  <c r="S45" i="6" s="1"/>
  <c r="T45" i="6" s="1"/>
  <c r="O46" i="6"/>
  <c r="G243" i="6"/>
  <c r="T243" i="6" s="1"/>
  <c r="E231" i="6"/>
  <c r="G250" i="6"/>
  <c r="E238" i="6"/>
  <c r="Q249" i="6"/>
  <c r="G253" i="6"/>
  <c r="E241" i="6"/>
  <c r="G245" i="6"/>
  <c r="T245" i="6" s="1"/>
  <c r="E233" i="6"/>
  <c r="G242" i="6"/>
  <c r="T242" i="6" s="1"/>
  <c r="E230" i="6"/>
  <c r="O251" i="6"/>
  <c r="P250" i="6"/>
  <c r="S250" i="6" s="1"/>
  <c r="G244" i="6"/>
  <c r="T244" i="6" s="1"/>
  <c r="E232" i="6"/>
  <c r="Y98" i="1"/>
  <c r="E98" i="1" s="1"/>
  <c r="G99" i="1"/>
  <c r="Z98" i="1"/>
  <c r="M99" i="1"/>
  <c r="E97" i="1"/>
  <c r="S99" i="1"/>
  <c r="AA98" i="1"/>
  <c r="F97" i="1"/>
  <c r="G267" i="8" l="1"/>
  <c r="E255" i="8"/>
  <c r="F101" i="7"/>
  <c r="E257" i="8"/>
  <c r="G269" i="8"/>
  <c r="G270" i="8"/>
  <c r="E258" i="8"/>
  <c r="G104" i="7"/>
  <c r="BA102" i="7"/>
  <c r="AS103" i="7"/>
  <c r="G275" i="8"/>
  <c r="E263" i="8"/>
  <c r="M102" i="7"/>
  <c r="Z101" i="7"/>
  <c r="G290" i="8"/>
  <c r="E278" i="8"/>
  <c r="AJ103" i="7"/>
  <c r="AY102" i="7"/>
  <c r="F102" i="7" s="1"/>
  <c r="G272" i="8"/>
  <c r="E260" i="8"/>
  <c r="E253" i="8"/>
  <c r="G265" i="8"/>
  <c r="AA100" i="7"/>
  <c r="S101" i="7"/>
  <c r="E99" i="7"/>
  <c r="D99" i="7" s="1"/>
  <c r="C99" i="7" s="1"/>
  <c r="E262" i="8"/>
  <c r="G274" i="8"/>
  <c r="S55" i="8"/>
  <c r="T55" i="8" s="1"/>
  <c r="U33" i="2" s="1"/>
  <c r="Q55" i="8"/>
  <c r="AP103" i="7"/>
  <c r="AZ102" i="7"/>
  <c r="S237" i="8"/>
  <c r="T237" i="8" s="1"/>
  <c r="W48" i="2" s="1"/>
  <c r="Q237" i="8"/>
  <c r="G271" i="8"/>
  <c r="E259" i="8"/>
  <c r="E261" i="8"/>
  <c r="G273" i="8"/>
  <c r="H101" i="7"/>
  <c r="Y100" i="7"/>
  <c r="E100" i="7" s="1"/>
  <c r="D100" i="7" s="1"/>
  <c r="C100" i="7" s="1"/>
  <c r="S56" i="8"/>
  <c r="T56" i="8" s="1"/>
  <c r="V33" i="2" s="1"/>
  <c r="Q56" i="8"/>
  <c r="G300" i="8"/>
  <c r="E288" i="8"/>
  <c r="O239" i="8"/>
  <c r="P238" i="8"/>
  <c r="E256" i="8"/>
  <c r="G268" i="8"/>
  <c r="AP103" i="1"/>
  <c r="AZ102" i="1"/>
  <c r="D97" i="1"/>
  <c r="C97" i="1" s="1"/>
  <c r="AS104" i="1"/>
  <c r="BA103" i="1"/>
  <c r="AJ102" i="1"/>
  <c r="AY101" i="1"/>
  <c r="T250" i="6"/>
  <c r="T235" i="6"/>
  <c r="G247" i="6"/>
  <c r="E235" i="6"/>
  <c r="G288" i="6"/>
  <c r="E276" i="6"/>
  <c r="Q45" i="6"/>
  <c r="G263" i="6"/>
  <c r="E251" i="6"/>
  <c r="O252" i="6"/>
  <c r="P251" i="6"/>
  <c r="S251" i="6" s="1"/>
  <c r="T251" i="6" s="1"/>
  <c r="G265" i="6"/>
  <c r="E253" i="6"/>
  <c r="G255" i="6"/>
  <c r="E243" i="6"/>
  <c r="Q250" i="6"/>
  <c r="G254" i="6"/>
  <c r="E242" i="6"/>
  <c r="G256" i="6"/>
  <c r="E244" i="6"/>
  <c r="G257" i="6"/>
  <c r="E245" i="6"/>
  <c r="G262" i="6"/>
  <c r="E250" i="6"/>
  <c r="P46" i="6"/>
  <c r="S46" i="6" s="1"/>
  <c r="T46" i="6" s="1"/>
  <c r="O47" i="6"/>
  <c r="G258" i="6"/>
  <c r="E246" i="6"/>
  <c r="G261" i="6"/>
  <c r="E249" i="6"/>
  <c r="G284" i="6"/>
  <c r="E272" i="6"/>
  <c r="M100" i="1"/>
  <c r="Z99" i="1"/>
  <c r="S100" i="1"/>
  <c r="AA99" i="1"/>
  <c r="G100" i="1"/>
  <c r="Y99" i="1"/>
  <c r="E99" i="1" s="1"/>
  <c r="F99" i="1"/>
  <c r="F98" i="1"/>
  <c r="D98" i="1" s="1"/>
  <c r="C98" i="1" s="1"/>
  <c r="O240" i="8" l="1"/>
  <c r="P239" i="8"/>
  <c r="G286" i="8"/>
  <c r="E274" i="8"/>
  <c r="G284" i="8"/>
  <c r="E272" i="8"/>
  <c r="G302" i="8"/>
  <c r="E302" i="8" s="1"/>
  <c r="E290" i="8"/>
  <c r="G287" i="8"/>
  <c r="E275" i="8"/>
  <c r="G105" i="7"/>
  <c r="G312" i="8"/>
  <c r="E312" i="8" s="1"/>
  <c r="E300" i="8"/>
  <c r="H102" i="7"/>
  <c r="Y101" i="7"/>
  <c r="G283" i="8"/>
  <c r="E271" i="8"/>
  <c r="AP104" i="7"/>
  <c r="AZ103" i="7"/>
  <c r="E265" i="8"/>
  <c r="G277" i="8"/>
  <c r="BA103" i="7"/>
  <c r="AS104" i="7"/>
  <c r="G280" i="8"/>
  <c r="E268" i="8"/>
  <c r="S238" i="8"/>
  <c r="T238" i="8" s="1"/>
  <c r="X48" i="2" s="1"/>
  <c r="Q238" i="8"/>
  <c r="E273" i="8"/>
  <c r="G285" i="8"/>
  <c r="AJ104" i="7"/>
  <c r="AY103" i="7"/>
  <c r="F103" i="7" s="1"/>
  <c r="M103" i="7"/>
  <c r="Z102" i="7"/>
  <c r="G282" i="8"/>
  <c r="E270" i="8"/>
  <c r="AA101" i="7"/>
  <c r="S102" i="7"/>
  <c r="E269" i="8"/>
  <c r="G281" i="8"/>
  <c r="G279" i="8"/>
  <c r="E267" i="8"/>
  <c r="BA104" i="1"/>
  <c r="AS105" i="1"/>
  <c r="BA105" i="1" s="1"/>
  <c r="AY102" i="1"/>
  <c r="AJ103" i="1"/>
  <c r="AP104" i="1"/>
  <c r="AZ103" i="1"/>
  <c r="T247" i="6"/>
  <c r="G259" i="6"/>
  <c r="E247" i="6"/>
  <c r="P47" i="6"/>
  <c r="S47" i="6" s="1"/>
  <c r="T47" i="6" s="1"/>
  <c r="O48" i="6"/>
  <c r="Q251" i="6"/>
  <c r="Q46" i="6"/>
  <c r="G268" i="6"/>
  <c r="E256" i="6"/>
  <c r="G267" i="6"/>
  <c r="E255" i="6"/>
  <c r="O253" i="6"/>
  <c r="P252" i="6"/>
  <c r="S252" i="6" s="1"/>
  <c r="T252" i="6" s="1"/>
  <c r="G300" i="6"/>
  <c r="E288" i="6"/>
  <c r="G296" i="6"/>
  <c r="E284" i="6"/>
  <c r="G269" i="6"/>
  <c r="E257" i="6"/>
  <c r="G270" i="6"/>
  <c r="E258" i="6"/>
  <c r="G274" i="6"/>
  <c r="E262" i="6"/>
  <c r="G277" i="6"/>
  <c r="E265" i="6"/>
  <c r="G275" i="6"/>
  <c r="E263" i="6"/>
  <c r="G273" i="6"/>
  <c r="E261" i="6"/>
  <c r="G266" i="6"/>
  <c r="E254" i="6"/>
  <c r="S101" i="1"/>
  <c r="AA100" i="1"/>
  <c r="M101" i="1"/>
  <c r="Z100" i="1"/>
  <c r="D99" i="1"/>
  <c r="C99" i="1" s="1"/>
  <c r="Y100" i="1"/>
  <c r="E100" i="1" s="1"/>
  <c r="G101" i="1"/>
  <c r="BA104" i="7" l="1"/>
  <c r="AS105" i="7"/>
  <c r="BA105" i="7" s="1"/>
  <c r="E101" i="7"/>
  <c r="D101" i="7" s="1"/>
  <c r="C101" i="7" s="1"/>
  <c r="AP105" i="7"/>
  <c r="AZ105" i="7" s="1"/>
  <c r="AZ104" i="7"/>
  <c r="H103" i="7"/>
  <c r="Y102" i="7"/>
  <c r="G298" i="8"/>
  <c r="E286" i="8"/>
  <c r="AY104" i="7"/>
  <c r="F104" i="7" s="1"/>
  <c r="AJ105" i="7"/>
  <c r="AY105" i="7" s="1"/>
  <c r="F105" i="7" s="1"/>
  <c r="AA102" i="7"/>
  <c r="S103" i="7"/>
  <c r="E285" i="8"/>
  <c r="G297" i="8"/>
  <c r="G289" i="8"/>
  <c r="E277" i="8"/>
  <c r="S239" i="8"/>
  <c r="T239" i="8" s="1"/>
  <c r="Y48" i="2" s="1"/>
  <c r="Q239" i="8"/>
  <c r="E281" i="8"/>
  <c r="G293" i="8"/>
  <c r="G294" i="8"/>
  <c r="E282" i="8"/>
  <c r="G291" i="8"/>
  <c r="E279" i="8"/>
  <c r="Z103" i="7"/>
  <c r="M104" i="7"/>
  <c r="G292" i="8"/>
  <c r="E280" i="8"/>
  <c r="G295" i="8"/>
  <c r="E283" i="8"/>
  <c r="G299" i="8"/>
  <c r="E287" i="8"/>
  <c r="G296" i="8"/>
  <c r="E284" i="8"/>
  <c r="O241" i="8"/>
  <c r="P240" i="8"/>
  <c r="AJ104" i="1"/>
  <c r="AY103" i="1"/>
  <c r="AZ104" i="1"/>
  <c r="AP105" i="1"/>
  <c r="AZ105" i="1" s="1"/>
  <c r="G271" i="6"/>
  <c r="E259" i="6"/>
  <c r="Q252" i="6"/>
  <c r="G278" i="6"/>
  <c r="E266" i="6"/>
  <c r="G289" i="6"/>
  <c r="E277" i="6"/>
  <c r="G282" i="6"/>
  <c r="E270" i="6"/>
  <c r="G308" i="6"/>
  <c r="E308" i="6" s="1"/>
  <c r="E296" i="6"/>
  <c r="O254" i="6"/>
  <c r="P253" i="6"/>
  <c r="S253" i="6" s="1"/>
  <c r="T253" i="6" s="1"/>
  <c r="G280" i="6"/>
  <c r="E268" i="6"/>
  <c r="O49" i="6"/>
  <c r="P48" i="6"/>
  <c r="S48" i="6" s="1"/>
  <c r="T48" i="6" s="1"/>
  <c r="G285" i="6"/>
  <c r="E273" i="6"/>
  <c r="G287" i="6"/>
  <c r="E275" i="6"/>
  <c r="G286" i="6"/>
  <c r="E274" i="6"/>
  <c r="G281" i="6"/>
  <c r="E269" i="6"/>
  <c r="G312" i="6"/>
  <c r="E312" i="6" s="1"/>
  <c r="E300" i="6"/>
  <c r="G279" i="6"/>
  <c r="E267" i="6"/>
  <c r="Q47" i="6"/>
  <c r="S102" i="1"/>
  <c r="AA101" i="1"/>
  <c r="F100" i="1"/>
  <c r="D100" i="1" s="1"/>
  <c r="C100" i="1" s="1"/>
  <c r="Y101" i="1"/>
  <c r="E101" i="1" s="1"/>
  <c r="G102" i="1"/>
  <c r="M102" i="1"/>
  <c r="Z101" i="1"/>
  <c r="F101" i="1"/>
  <c r="G308" i="8" l="1"/>
  <c r="E308" i="8" s="1"/>
  <c r="E296" i="8"/>
  <c r="G307" i="8"/>
  <c r="E307" i="8" s="1"/>
  <c r="E295" i="8"/>
  <c r="Z104" i="7"/>
  <c r="M105" i="7"/>
  <c r="Z105" i="7" s="1"/>
  <c r="E297" i="8"/>
  <c r="G309" i="8"/>
  <c r="E309" i="8" s="1"/>
  <c r="E102" i="7"/>
  <c r="D102" i="7" s="1"/>
  <c r="C102" i="7" s="1"/>
  <c r="G306" i="8"/>
  <c r="E306" i="8" s="1"/>
  <c r="E294" i="8"/>
  <c r="S240" i="8"/>
  <c r="T240" i="8" s="1"/>
  <c r="Z48" i="2" s="1"/>
  <c r="Q240" i="8"/>
  <c r="E293" i="8"/>
  <c r="G305" i="8"/>
  <c r="E305" i="8" s="1"/>
  <c r="S104" i="7"/>
  <c r="AA103" i="7"/>
  <c r="H104" i="7"/>
  <c r="Y103" i="7"/>
  <c r="E103" i="7" s="1"/>
  <c r="D103" i="7" s="1"/>
  <c r="C103" i="7" s="1"/>
  <c r="O242" i="8"/>
  <c r="P241" i="8"/>
  <c r="G311" i="8"/>
  <c r="E311" i="8" s="1"/>
  <c r="E299" i="8"/>
  <c r="G304" i="8"/>
  <c r="E304" i="8" s="1"/>
  <c r="E292" i="8"/>
  <c r="G303" i="8"/>
  <c r="E303" i="8" s="1"/>
  <c r="E291" i="8"/>
  <c r="E289" i="8"/>
  <c r="G301" i="8"/>
  <c r="G310" i="8"/>
  <c r="E310" i="8" s="1"/>
  <c r="E298" i="8"/>
  <c r="D101" i="1"/>
  <c r="C101" i="1" s="1"/>
  <c r="AJ105" i="1"/>
  <c r="AY105" i="1" s="1"/>
  <c r="AY104" i="1"/>
  <c r="G283" i="6"/>
  <c r="E271" i="6"/>
  <c r="G298" i="6"/>
  <c r="E286" i="6"/>
  <c r="G297" i="6"/>
  <c r="E285" i="6"/>
  <c r="G292" i="6"/>
  <c r="E280" i="6"/>
  <c r="G301" i="6"/>
  <c r="E289" i="6"/>
  <c r="E278" i="6"/>
  <c r="G290" i="6"/>
  <c r="Q48" i="6"/>
  <c r="Q253" i="6"/>
  <c r="G291" i="6"/>
  <c r="E279" i="6"/>
  <c r="G293" i="6"/>
  <c r="E281" i="6"/>
  <c r="G299" i="6"/>
  <c r="E287" i="6"/>
  <c r="P49" i="6"/>
  <c r="S49" i="6" s="1"/>
  <c r="T49" i="6" s="1"/>
  <c r="O50" i="6"/>
  <c r="O255" i="6"/>
  <c r="P254" i="6"/>
  <c r="S254" i="6" s="1"/>
  <c r="T254" i="6" s="1"/>
  <c r="G294" i="6"/>
  <c r="E282" i="6"/>
  <c r="S103" i="1"/>
  <c r="AA102" i="1"/>
  <c r="M103" i="1"/>
  <c r="Z102" i="1"/>
  <c r="Y102" i="1"/>
  <c r="E102" i="1" s="1"/>
  <c r="G103" i="1"/>
  <c r="F102" i="1"/>
  <c r="O243" i="8" l="1"/>
  <c r="P242" i="8"/>
  <c r="AA104" i="7"/>
  <c r="S105" i="7"/>
  <c r="AA105" i="7" s="1"/>
  <c r="H105" i="7"/>
  <c r="Y105" i="7" s="1"/>
  <c r="E105" i="7" s="1"/>
  <c r="D105" i="7" s="1"/>
  <c r="C105" i="7" s="1"/>
  <c r="Y104" i="7"/>
  <c r="E104" i="7" s="1"/>
  <c r="D104" i="7" s="1"/>
  <c r="C104" i="7" s="1"/>
  <c r="E301" i="8"/>
  <c r="G313" i="8"/>
  <c r="S241" i="8"/>
  <c r="T241" i="8" s="1"/>
  <c r="AA48" i="2" s="1"/>
  <c r="Q241" i="8"/>
  <c r="G295" i="6"/>
  <c r="E283" i="6"/>
  <c r="Q254" i="6"/>
  <c r="O256" i="6"/>
  <c r="P255" i="6"/>
  <c r="S255" i="6" s="1"/>
  <c r="T255" i="6" s="1"/>
  <c r="G311" i="6"/>
  <c r="E311" i="6" s="1"/>
  <c r="E299" i="6"/>
  <c r="G303" i="6"/>
  <c r="E303" i="6" s="1"/>
  <c r="E291" i="6"/>
  <c r="E301" i="6"/>
  <c r="G313" i="6"/>
  <c r="T313" i="6" s="1"/>
  <c r="G309" i="6"/>
  <c r="E309" i="6" s="1"/>
  <c r="E297" i="6"/>
  <c r="O51" i="6"/>
  <c r="P50" i="6"/>
  <c r="S50" i="6" s="1"/>
  <c r="T50" i="6" s="1"/>
  <c r="G302" i="6"/>
  <c r="E302" i="6" s="1"/>
  <c r="E290" i="6"/>
  <c r="G306" i="6"/>
  <c r="E306" i="6" s="1"/>
  <c r="E294" i="6"/>
  <c r="Q49" i="6"/>
  <c r="G305" i="6"/>
  <c r="E305" i="6" s="1"/>
  <c r="E293" i="6"/>
  <c r="G304" i="6"/>
  <c r="E304" i="6" s="1"/>
  <c r="E292" i="6"/>
  <c r="G310" i="6"/>
  <c r="E310" i="6" s="1"/>
  <c r="E298" i="6"/>
  <c r="F103" i="1"/>
  <c r="S104" i="1"/>
  <c r="AA103" i="1"/>
  <c r="Y103" i="1"/>
  <c r="G104" i="1"/>
  <c r="D102" i="1"/>
  <c r="C102" i="1" s="1"/>
  <c r="M104" i="1"/>
  <c r="Z103" i="1"/>
  <c r="E313" i="8" l="1"/>
  <c r="T313" i="8"/>
  <c r="AA54" i="2" s="1"/>
  <c r="S242" i="8"/>
  <c r="T242" i="8" s="1"/>
  <c r="P49" i="2" s="1"/>
  <c r="Q242" i="8"/>
  <c r="O244" i="8"/>
  <c r="P243" i="8"/>
  <c r="E295" i="6"/>
  <c r="G307" i="6"/>
  <c r="E307" i="6" s="1"/>
  <c r="O257" i="6"/>
  <c r="P256" i="6"/>
  <c r="S256" i="6" s="1"/>
  <c r="T256" i="6" s="1"/>
  <c r="Q255" i="6"/>
  <c r="Q50" i="6"/>
  <c r="E313" i="6"/>
  <c r="P51" i="6"/>
  <c r="S51" i="6" s="1"/>
  <c r="T51" i="6" s="1"/>
  <c r="O52" i="6"/>
  <c r="M105" i="1"/>
  <c r="Z105" i="1" s="1"/>
  <c r="Z104" i="1"/>
  <c r="Y104" i="1"/>
  <c r="G105" i="1"/>
  <c r="Y105" i="1" s="1"/>
  <c r="E105" i="1" s="1"/>
  <c r="E103" i="1"/>
  <c r="D103" i="1" s="1"/>
  <c r="C103" i="1" s="1"/>
  <c r="S105" i="1"/>
  <c r="AA105" i="1" s="1"/>
  <c r="AA104" i="1"/>
  <c r="F105" i="1"/>
  <c r="S243" i="8" l="1"/>
  <c r="T243" i="8" s="1"/>
  <c r="Q49" i="2" s="1"/>
  <c r="Q243" i="8"/>
  <c r="O245" i="8"/>
  <c r="P244" i="8"/>
  <c r="Q51" i="6"/>
  <c r="O53" i="6"/>
  <c r="P52" i="6"/>
  <c r="S52" i="6" s="1"/>
  <c r="T52" i="6" s="1"/>
  <c r="Q256" i="6"/>
  <c r="O258" i="6"/>
  <c r="P257" i="6"/>
  <c r="S257" i="6" s="1"/>
  <c r="T257" i="6" s="1"/>
  <c r="D105" i="1"/>
  <c r="C105" i="1" s="1"/>
  <c r="E104" i="1"/>
  <c r="F104" i="1"/>
  <c r="S244" i="8" l="1"/>
  <c r="T244" i="8" s="1"/>
  <c r="R49" i="2" s="1"/>
  <c r="Q244" i="8"/>
  <c r="O246" i="8"/>
  <c r="P245" i="8"/>
  <c r="Q257" i="6"/>
  <c r="Q52" i="6"/>
  <c r="O259" i="6"/>
  <c r="P258" i="6"/>
  <c r="S258" i="6" s="1"/>
  <c r="T258" i="6" s="1"/>
  <c r="P53" i="6"/>
  <c r="S53" i="6" s="1"/>
  <c r="T53" i="6" s="1"/>
  <c r="O54" i="6"/>
  <c r="D104" i="1"/>
  <c r="C104" i="1" s="1"/>
  <c r="S245" i="8" l="1"/>
  <c r="T245" i="8" s="1"/>
  <c r="S49" i="2" s="1"/>
  <c r="Q245" i="8"/>
  <c r="O247" i="8"/>
  <c r="P246" i="8"/>
  <c r="P54" i="6"/>
  <c r="S54" i="6" s="1"/>
  <c r="T54" i="6" s="1"/>
  <c r="O55" i="6"/>
  <c r="Q258" i="6"/>
  <c r="Q53" i="6"/>
  <c r="O260" i="6"/>
  <c r="P259" i="6"/>
  <c r="S259" i="6" s="1"/>
  <c r="T259" i="6" s="1"/>
  <c r="S246" i="8" l="1"/>
  <c r="T246" i="8" s="1"/>
  <c r="T49" i="2" s="1"/>
  <c r="Q246" i="8"/>
  <c r="O248" i="8"/>
  <c r="P247" i="8"/>
  <c r="P55" i="6"/>
  <c r="S55" i="6" s="1"/>
  <c r="T55" i="6" s="1"/>
  <c r="O56" i="6"/>
  <c r="P56" i="6" s="1"/>
  <c r="S56" i="6" s="1"/>
  <c r="T56" i="6" s="1"/>
  <c r="Q259" i="6"/>
  <c r="O261" i="6"/>
  <c r="P260" i="6"/>
  <c r="S260" i="6" s="1"/>
  <c r="T260" i="6" s="1"/>
  <c r="Q54" i="6"/>
  <c r="S247" i="8" l="1"/>
  <c r="T247" i="8" s="1"/>
  <c r="U49" i="2" s="1"/>
  <c r="Q247" i="8"/>
  <c r="O249" i="8"/>
  <c r="P248" i="8"/>
  <c r="Q56" i="6"/>
  <c r="Q260" i="6"/>
  <c r="O262" i="6"/>
  <c r="P261" i="6"/>
  <c r="S261" i="6" s="1"/>
  <c r="T261" i="6" s="1"/>
  <c r="Q55" i="6"/>
  <c r="S248" i="8" l="1"/>
  <c r="T248" i="8" s="1"/>
  <c r="V49" i="2" s="1"/>
  <c r="Q248" i="8"/>
  <c r="O250" i="8"/>
  <c r="P249" i="8"/>
  <c r="Q261" i="6"/>
  <c r="O263" i="6"/>
  <c r="P262" i="6"/>
  <c r="S262" i="6" s="1"/>
  <c r="T262" i="6" s="1"/>
  <c r="S249" i="8" l="1"/>
  <c r="T249" i="8" s="1"/>
  <c r="W49" i="2" s="1"/>
  <c r="Q249" i="8"/>
  <c r="O251" i="8"/>
  <c r="P250" i="8"/>
  <c r="Q262" i="6"/>
  <c r="O264" i="6"/>
  <c r="P263" i="6"/>
  <c r="S263" i="6" s="1"/>
  <c r="T263" i="6" s="1"/>
  <c r="S250" i="8" l="1"/>
  <c r="T250" i="8" s="1"/>
  <c r="X49" i="2" s="1"/>
  <c r="Q250" i="8"/>
  <c r="O252" i="8"/>
  <c r="P251" i="8"/>
  <c r="Q263" i="6"/>
  <c r="O265" i="6"/>
  <c r="P264" i="6"/>
  <c r="S264" i="6" s="1"/>
  <c r="T264" i="6" s="1"/>
  <c r="S251" i="8" l="1"/>
  <c r="T251" i="8" s="1"/>
  <c r="Y49" i="2" s="1"/>
  <c r="Q251" i="8"/>
  <c r="O253" i="8"/>
  <c r="P252" i="8"/>
  <c r="Q264" i="6"/>
  <c r="O266" i="6"/>
  <c r="P265" i="6"/>
  <c r="S265" i="6" s="1"/>
  <c r="T265" i="6" s="1"/>
  <c r="S252" i="8" l="1"/>
  <c r="T252" i="8" s="1"/>
  <c r="Z49" i="2" s="1"/>
  <c r="Q252" i="8"/>
  <c r="O254" i="8"/>
  <c r="P253" i="8"/>
  <c r="Q265" i="6"/>
  <c r="O267" i="6"/>
  <c r="P266" i="6"/>
  <c r="S266" i="6" s="1"/>
  <c r="T266" i="6" s="1"/>
  <c r="S253" i="8" l="1"/>
  <c r="T253" i="8" s="1"/>
  <c r="AA49" i="2" s="1"/>
  <c r="Q253" i="8"/>
  <c r="O255" i="8"/>
  <c r="P254" i="8"/>
  <c r="Q266" i="6"/>
  <c r="O268" i="6"/>
  <c r="P267" i="6"/>
  <c r="S267" i="6" s="1"/>
  <c r="T267" i="6" s="1"/>
  <c r="S254" i="8" l="1"/>
  <c r="T254" i="8" s="1"/>
  <c r="P50" i="2" s="1"/>
  <c r="Q254" i="8"/>
  <c r="O256" i="8"/>
  <c r="P255" i="8"/>
  <c r="Q267" i="6"/>
  <c r="O269" i="6"/>
  <c r="P268" i="6"/>
  <c r="S268" i="6" s="1"/>
  <c r="T268" i="6" s="1"/>
  <c r="S255" i="8" l="1"/>
  <c r="T255" i="8" s="1"/>
  <c r="Q50" i="2" s="1"/>
  <c r="Q255" i="8"/>
  <c r="O257" i="8"/>
  <c r="P256" i="8"/>
  <c r="Q268" i="6"/>
  <c r="O270" i="6"/>
  <c r="P269" i="6"/>
  <c r="S269" i="6" s="1"/>
  <c r="T269" i="6" s="1"/>
  <c r="S256" i="8" l="1"/>
  <c r="T256" i="8" s="1"/>
  <c r="R50" i="2" s="1"/>
  <c r="Q256" i="8"/>
  <c r="O258" i="8"/>
  <c r="P257" i="8"/>
  <c r="Q269" i="6"/>
  <c r="O271" i="6"/>
  <c r="P270" i="6"/>
  <c r="S270" i="6" s="1"/>
  <c r="T270" i="6" s="1"/>
  <c r="S257" i="8" l="1"/>
  <c r="T257" i="8" s="1"/>
  <c r="S50" i="2" s="1"/>
  <c r="Q257" i="8"/>
  <c r="O259" i="8"/>
  <c r="P258" i="8"/>
  <c r="O272" i="6"/>
  <c r="P271" i="6"/>
  <c r="S271" i="6" s="1"/>
  <c r="T271" i="6" s="1"/>
  <c r="Q270" i="6"/>
  <c r="S258" i="8" l="1"/>
  <c r="T258" i="8" s="1"/>
  <c r="T50" i="2" s="1"/>
  <c r="Q258" i="8"/>
  <c r="O260" i="8"/>
  <c r="P259" i="8"/>
  <c r="Q271" i="6"/>
  <c r="O273" i="6"/>
  <c r="P272" i="6"/>
  <c r="S272" i="6" s="1"/>
  <c r="T272" i="6" s="1"/>
  <c r="S259" i="8" l="1"/>
  <c r="T259" i="8" s="1"/>
  <c r="U50" i="2" s="1"/>
  <c r="Q259" i="8"/>
  <c r="O261" i="8"/>
  <c r="P260" i="8"/>
  <c r="Q272" i="6"/>
  <c r="O274" i="6"/>
  <c r="P273" i="6"/>
  <c r="S273" i="6" s="1"/>
  <c r="T273" i="6" s="1"/>
  <c r="S260" i="8" l="1"/>
  <c r="T260" i="8" s="1"/>
  <c r="V50" i="2" s="1"/>
  <c r="Q260" i="8"/>
  <c r="O262" i="8"/>
  <c r="P261" i="8"/>
  <c r="Q273" i="6"/>
  <c r="O275" i="6"/>
  <c r="P274" i="6"/>
  <c r="S274" i="6" s="1"/>
  <c r="T274" i="6" s="1"/>
  <c r="S261" i="8" l="1"/>
  <c r="T261" i="8" s="1"/>
  <c r="W50" i="2" s="1"/>
  <c r="Q261" i="8"/>
  <c r="O263" i="8"/>
  <c r="P262" i="8"/>
  <c r="Q274" i="6"/>
  <c r="O276" i="6"/>
  <c r="P275" i="6"/>
  <c r="S275" i="6" s="1"/>
  <c r="T275" i="6" s="1"/>
  <c r="S262" i="8" l="1"/>
  <c r="T262" i="8" s="1"/>
  <c r="X50" i="2" s="1"/>
  <c r="Q262" i="8"/>
  <c r="O264" i="8"/>
  <c r="P263" i="8"/>
  <c r="Q275" i="6"/>
  <c r="O277" i="6"/>
  <c r="P276" i="6"/>
  <c r="S276" i="6" s="1"/>
  <c r="T276" i="6" s="1"/>
  <c r="S263" i="8" l="1"/>
  <c r="T263" i="8" s="1"/>
  <c r="Y50" i="2" s="1"/>
  <c r="Q263" i="8"/>
  <c r="O265" i="8"/>
  <c r="P264" i="8"/>
  <c r="Q276" i="6"/>
  <c r="O278" i="6"/>
  <c r="P277" i="6"/>
  <c r="S277" i="6" s="1"/>
  <c r="T277" i="6" s="1"/>
  <c r="S264" i="8" l="1"/>
  <c r="T264" i="8" s="1"/>
  <c r="Z50" i="2" s="1"/>
  <c r="Q264" i="8"/>
  <c r="O266" i="8"/>
  <c r="P265" i="8"/>
  <c r="Q277" i="6"/>
  <c r="O279" i="6"/>
  <c r="P278" i="6"/>
  <c r="S278" i="6" s="1"/>
  <c r="T278" i="6" s="1"/>
  <c r="S265" i="8" l="1"/>
  <c r="T265" i="8" s="1"/>
  <c r="AA50" i="2" s="1"/>
  <c r="Q265" i="8"/>
  <c r="O267" i="8"/>
  <c r="P266" i="8"/>
  <c r="O280" i="6"/>
  <c r="P279" i="6"/>
  <c r="S279" i="6" s="1"/>
  <c r="T279" i="6" s="1"/>
  <c r="Q278" i="6"/>
  <c r="S266" i="8" l="1"/>
  <c r="T266" i="8" s="1"/>
  <c r="P51" i="2" s="1"/>
  <c r="Q266" i="8"/>
  <c r="O268" i="8"/>
  <c r="P267" i="8"/>
  <c r="Q279" i="6"/>
  <c r="O281" i="6"/>
  <c r="P280" i="6"/>
  <c r="S280" i="6" s="1"/>
  <c r="T280" i="6" s="1"/>
  <c r="S267" i="8" l="1"/>
  <c r="T267" i="8" s="1"/>
  <c r="Q51" i="2" s="1"/>
  <c r="Q267" i="8"/>
  <c r="O269" i="8"/>
  <c r="P268" i="8"/>
  <c r="Q280" i="6"/>
  <c r="O282" i="6"/>
  <c r="P281" i="6"/>
  <c r="S281" i="6" s="1"/>
  <c r="T281" i="6" s="1"/>
  <c r="S268" i="8" l="1"/>
  <c r="T268" i="8" s="1"/>
  <c r="R51" i="2" s="1"/>
  <c r="Q268" i="8"/>
  <c r="O270" i="8"/>
  <c r="P269" i="8"/>
  <c r="Q281" i="6"/>
  <c r="O283" i="6"/>
  <c r="P282" i="6"/>
  <c r="S282" i="6" s="1"/>
  <c r="T282" i="6" s="1"/>
  <c r="S269" i="8" l="1"/>
  <c r="T269" i="8" s="1"/>
  <c r="S51" i="2" s="1"/>
  <c r="Q269" i="8"/>
  <c r="O271" i="8"/>
  <c r="P270" i="8"/>
  <c r="O284" i="6"/>
  <c r="P283" i="6"/>
  <c r="S283" i="6" s="1"/>
  <c r="T283" i="6" s="1"/>
  <c r="Q282" i="6"/>
  <c r="S270" i="8" l="1"/>
  <c r="T270" i="8" s="1"/>
  <c r="T51" i="2" s="1"/>
  <c r="Q270" i="8"/>
  <c r="O272" i="8"/>
  <c r="P271" i="8"/>
  <c r="Q283" i="6"/>
  <c r="O285" i="6"/>
  <c r="P284" i="6"/>
  <c r="S284" i="6" s="1"/>
  <c r="T284" i="6" s="1"/>
  <c r="S271" i="8" l="1"/>
  <c r="T271" i="8" s="1"/>
  <c r="U51" i="2" s="1"/>
  <c r="Q271" i="8"/>
  <c r="O273" i="8"/>
  <c r="P272" i="8"/>
  <c r="Q284" i="6"/>
  <c r="O286" i="6"/>
  <c r="P285" i="6"/>
  <c r="S285" i="6" s="1"/>
  <c r="T285" i="6" s="1"/>
  <c r="Q272" i="8" l="1"/>
  <c r="S272" i="8"/>
  <c r="T272" i="8" s="1"/>
  <c r="V51" i="2" s="1"/>
  <c r="O274" i="8"/>
  <c r="P273" i="8"/>
  <c r="Q285" i="6"/>
  <c r="O287" i="6"/>
  <c r="P286" i="6"/>
  <c r="S286" i="6" s="1"/>
  <c r="T286" i="6" s="1"/>
  <c r="S273" i="8" l="1"/>
  <c r="T273" i="8" s="1"/>
  <c r="W51" i="2" s="1"/>
  <c r="Q273" i="8"/>
  <c r="O275" i="8"/>
  <c r="P274" i="8"/>
  <c r="Q286" i="6"/>
  <c r="O288" i="6"/>
  <c r="P287" i="6"/>
  <c r="S287" i="6" s="1"/>
  <c r="T287" i="6" s="1"/>
  <c r="S274" i="8" l="1"/>
  <c r="T274" i="8" s="1"/>
  <c r="X51" i="2" s="1"/>
  <c r="Q274" i="8"/>
  <c r="O276" i="8"/>
  <c r="P275" i="8"/>
  <c r="Q287" i="6"/>
  <c r="O289" i="6"/>
  <c r="P288" i="6"/>
  <c r="S288" i="6" s="1"/>
  <c r="T288" i="6" s="1"/>
  <c r="S275" i="8" l="1"/>
  <c r="T275" i="8" s="1"/>
  <c r="Y51" i="2" s="1"/>
  <c r="Q275" i="8"/>
  <c r="O277" i="8"/>
  <c r="P276" i="8"/>
  <c r="Q288" i="6"/>
  <c r="O290" i="6"/>
  <c r="P289" i="6"/>
  <c r="S289" i="6" s="1"/>
  <c r="T289" i="6" s="1"/>
  <c r="S276" i="8" l="1"/>
  <c r="T276" i="8" s="1"/>
  <c r="Z51" i="2" s="1"/>
  <c r="Q276" i="8"/>
  <c r="O278" i="8"/>
  <c r="P277" i="8"/>
  <c r="Q289" i="6"/>
  <c r="O291" i="6"/>
  <c r="P290" i="6"/>
  <c r="S290" i="6" s="1"/>
  <c r="T290" i="6" s="1"/>
  <c r="S277" i="8" l="1"/>
  <c r="T277" i="8" s="1"/>
  <c r="AA51" i="2" s="1"/>
  <c r="Q277" i="8"/>
  <c r="O279" i="8"/>
  <c r="P278" i="8"/>
  <c r="Q290" i="6"/>
  <c r="O292" i="6"/>
  <c r="P291" i="6"/>
  <c r="S291" i="6" s="1"/>
  <c r="T291" i="6" s="1"/>
  <c r="S278" i="8" l="1"/>
  <c r="T278" i="8" s="1"/>
  <c r="P52" i="2" s="1"/>
  <c r="Q278" i="8"/>
  <c r="O280" i="8"/>
  <c r="P279" i="8"/>
  <c r="Q291" i="6"/>
  <c r="O293" i="6"/>
  <c r="P292" i="6"/>
  <c r="S292" i="6" s="1"/>
  <c r="T292" i="6" s="1"/>
  <c r="S279" i="8" l="1"/>
  <c r="T279" i="8" s="1"/>
  <c r="Q52" i="2" s="1"/>
  <c r="Q279" i="8"/>
  <c r="O281" i="8"/>
  <c r="P280" i="8"/>
  <c r="Q292" i="6"/>
  <c r="O294" i="6"/>
  <c r="P293" i="6"/>
  <c r="S293" i="6" s="1"/>
  <c r="T293" i="6" s="1"/>
  <c r="S280" i="8" l="1"/>
  <c r="T280" i="8" s="1"/>
  <c r="R52" i="2" s="1"/>
  <c r="Q280" i="8"/>
  <c r="O282" i="8"/>
  <c r="P281" i="8"/>
  <c r="Q293" i="6"/>
  <c r="O295" i="6"/>
  <c r="P294" i="6"/>
  <c r="S294" i="6" s="1"/>
  <c r="T294" i="6" s="1"/>
  <c r="S281" i="8" l="1"/>
  <c r="T281" i="8" s="1"/>
  <c r="S52" i="2" s="1"/>
  <c r="Q281" i="8"/>
  <c r="O283" i="8"/>
  <c r="P282" i="8"/>
  <c r="Q294" i="6"/>
  <c r="O296" i="6"/>
  <c r="P295" i="6"/>
  <c r="S295" i="6" s="1"/>
  <c r="T295" i="6" s="1"/>
  <c r="S282" i="8" l="1"/>
  <c r="T282" i="8" s="1"/>
  <c r="T52" i="2" s="1"/>
  <c r="Q282" i="8"/>
  <c r="O284" i="8"/>
  <c r="P283" i="8"/>
  <c r="Q295" i="6"/>
  <c r="O297" i="6"/>
  <c r="P296" i="6"/>
  <c r="S296" i="6" s="1"/>
  <c r="T296" i="6" s="1"/>
  <c r="S283" i="8" l="1"/>
  <c r="T283" i="8" s="1"/>
  <c r="U52" i="2" s="1"/>
  <c r="Q283" i="8"/>
  <c r="O285" i="8"/>
  <c r="P284" i="8"/>
  <c r="Q296" i="6"/>
  <c r="O298" i="6"/>
  <c r="P297" i="6"/>
  <c r="S297" i="6" s="1"/>
  <c r="T297" i="6" s="1"/>
  <c r="S284" i="8" l="1"/>
  <c r="T284" i="8" s="1"/>
  <c r="V52" i="2" s="1"/>
  <c r="Q284" i="8"/>
  <c r="O286" i="8"/>
  <c r="P285" i="8"/>
  <c r="Q297" i="6"/>
  <c r="O299" i="6"/>
  <c r="P298" i="6"/>
  <c r="S298" i="6" s="1"/>
  <c r="T298" i="6" s="1"/>
  <c r="S285" i="8" l="1"/>
  <c r="T285" i="8" s="1"/>
  <c r="W52" i="2" s="1"/>
  <c r="Q285" i="8"/>
  <c r="O287" i="8"/>
  <c r="P286" i="8"/>
  <c r="Q298" i="6"/>
  <c r="O300" i="6"/>
  <c r="P299" i="6"/>
  <c r="S299" i="6" s="1"/>
  <c r="T299" i="6" s="1"/>
  <c r="S286" i="8" l="1"/>
  <c r="T286" i="8" s="1"/>
  <c r="X52" i="2" s="1"/>
  <c r="Q286" i="8"/>
  <c r="O288" i="8"/>
  <c r="P287" i="8"/>
  <c r="Q299" i="6"/>
  <c r="O301" i="6"/>
  <c r="P300" i="6"/>
  <c r="S300" i="6" s="1"/>
  <c r="T300" i="6" s="1"/>
  <c r="S287" i="8" l="1"/>
  <c r="T287" i="8" s="1"/>
  <c r="Y52" i="2" s="1"/>
  <c r="Q287" i="8"/>
  <c r="O289" i="8"/>
  <c r="P288" i="8"/>
  <c r="Q300" i="6"/>
  <c r="O302" i="6"/>
  <c r="P301" i="6"/>
  <c r="S301" i="6" s="1"/>
  <c r="T301" i="6" s="1"/>
  <c r="S288" i="8" l="1"/>
  <c r="T288" i="8" s="1"/>
  <c r="Z52" i="2" s="1"/>
  <c r="Q288" i="8"/>
  <c r="O290" i="8"/>
  <c r="P289" i="8"/>
  <c r="Q301" i="6"/>
  <c r="O303" i="6"/>
  <c r="P302" i="6"/>
  <c r="S302" i="6" s="1"/>
  <c r="T302" i="6" s="1"/>
  <c r="S289" i="8" l="1"/>
  <c r="T289" i="8" s="1"/>
  <c r="AA52" i="2" s="1"/>
  <c r="Q289" i="8"/>
  <c r="O291" i="8"/>
  <c r="P290" i="8"/>
  <c r="Q302" i="6"/>
  <c r="O304" i="6"/>
  <c r="P303" i="6"/>
  <c r="S303" i="6" s="1"/>
  <c r="T303" i="6" s="1"/>
  <c r="S290" i="8" l="1"/>
  <c r="T290" i="8" s="1"/>
  <c r="P53" i="2" s="1"/>
  <c r="Q290" i="8"/>
  <c r="O292" i="8"/>
  <c r="P291" i="8"/>
  <c r="Q303" i="6"/>
  <c r="O305" i="6"/>
  <c r="P304" i="6"/>
  <c r="S304" i="6" s="1"/>
  <c r="T304" i="6" s="1"/>
  <c r="S291" i="8" l="1"/>
  <c r="T291" i="8" s="1"/>
  <c r="Q53" i="2" s="1"/>
  <c r="Q291" i="8"/>
  <c r="O293" i="8"/>
  <c r="P292" i="8"/>
  <c r="Q304" i="6"/>
  <c r="O306" i="6"/>
  <c r="P305" i="6"/>
  <c r="S305" i="6" s="1"/>
  <c r="T305" i="6" s="1"/>
  <c r="S292" i="8" l="1"/>
  <c r="T292" i="8" s="1"/>
  <c r="R53" i="2" s="1"/>
  <c r="Q292" i="8"/>
  <c r="O294" i="8"/>
  <c r="P293" i="8"/>
  <c r="Q305" i="6"/>
  <c r="O307" i="6"/>
  <c r="P306" i="6"/>
  <c r="S306" i="6" s="1"/>
  <c r="T306" i="6" s="1"/>
  <c r="S293" i="8" l="1"/>
  <c r="T293" i="8" s="1"/>
  <c r="S53" i="2" s="1"/>
  <c r="Q293" i="8"/>
  <c r="O295" i="8"/>
  <c r="P294" i="8"/>
  <c r="Q306" i="6"/>
  <c r="O308" i="6"/>
  <c r="P307" i="6"/>
  <c r="S307" i="6" s="1"/>
  <c r="T307" i="6" s="1"/>
  <c r="S294" i="8" l="1"/>
  <c r="T294" i="8" s="1"/>
  <c r="T53" i="2" s="1"/>
  <c r="Q294" i="8"/>
  <c r="O296" i="8"/>
  <c r="P295" i="8"/>
  <c r="Q307" i="6"/>
  <c r="O309" i="6"/>
  <c r="P308" i="6"/>
  <c r="S308" i="6" s="1"/>
  <c r="T308" i="6" s="1"/>
  <c r="S295" i="8" l="1"/>
  <c r="T295" i="8" s="1"/>
  <c r="U53" i="2" s="1"/>
  <c r="Q295" i="8"/>
  <c r="O297" i="8"/>
  <c r="P296" i="8"/>
  <c r="Q308" i="6"/>
  <c r="O310" i="6"/>
  <c r="P309" i="6"/>
  <c r="S309" i="6" s="1"/>
  <c r="T309" i="6" s="1"/>
  <c r="S296" i="8" l="1"/>
  <c r="T296" i="8" s="1"/>
  <c r="V53" i="2" s="1"/>
  <c r="Q296" i="8"/>
  <c r="O298" i="8"/>
  <c r="P297" i="8"/>
  <c r="Q309" i="6"/>
  <c r="O311" i="6"/>
  <c r="P310" i="6"/>
  <c r="S310" i="6" s="1"/>
  <c r="T310" i="6" s="1"/>
  <c r="S297" i="8" l="1"/>
  <c r="T297" i="8" s="1"/>
  <c r="W53" i="2" s="1"/>
  <c r="Q297" i="8"/>
  <c r="O299" i="8"/>
  <c r="P298" i="8"/>
  <c r="Q310" i="6"/>
  <c r="O312" i="6"/>
  <c r="P312" i="6" s="1"/>
  <c r="S312" i="6" s="1"/>
  <c r="T312" i="6" s="1"/>
  <c r="P311" i="6"/>
  <c r="S311" i="6" s="1"/>
  <c r="T311" i="6" s="1"/>
  <c r="S298" i="8" l="1"/>
  <c r="T298" i="8" s="1"/>
  <c r="X53" i="2" s="1"/>
  <c r="Q298" i="8"/>
  <c r="O300" i="8"/>
  <c r="P299" i="8"/>
  <c r="Q311" i="6"/>
  <c r="Q312" i="6"/>
  <c r="S299" i="8" l="1"/>
  <c r="T299" i="8" s="1"/>
  <c r="Y53" i="2" s="1"/>
  <c r="Q299" i="8"/>
  <c r="O301" i="8"/>
  <c r="P300" i="8"/>
  <c r="S300" i="8" l="1"/>
  <c r="T300" i="8" s="1"/>
  <c r="Z53" i="2" s="1"/>
  <c r="Q300" i="8"/>
  <c r="O302" i="8"/>
  <c r="P301" i="8"/>
  <c r="S301" i="8" l="1"/>
  <c r="T301" i="8" s="1"/>
  <c r="AA53" i="2" s="1"/>
  <c r="Q301" i="8"/>
  <c r="O303" i="8"/>
  <c r="P302" i="8"/>
  <c r="S302" i="8" l="1"/>
  <c r="T302" i="8" s="1"/>
  <c r="P54" i="2" s="1"/>
  <c r="Q302" i="8"/>
  <c r="O304" i="8"/>
  <c r="P303" i="8"/>
  <c r="S303" i="8" l="1"/>
  <c r="T303" i="8" s="1"/>
  <c r="Q54" i="2" s="1"/>
  <c r="Q303" i="8"/>
  <c r="O305" i="8"/>
  <c r="P304" i="8"/>
  <c r="S304" i="8" l="1"/>
  <c r="T304" i="8" s="1"/>
  <c r="R54" i="2" s="1"/>
  <c r="Q304" i="8"/>
  <c r="O306" i="8"/>
  <c r="P305" i="8"/>
  <c r="S305" i="8" l="1"/>
  <c r="T305" i="8" s="1"/>
  <c r="S54" i="2" s="1"/>
  <c r="Q305" i="8"/>
  <c r="O307" i="8"/>
  <c r="P306" i="8"/>
  <c r="S306" i="8" l="1"/>
  <c r="T306" i="8" s="1"/>
  <c r="T54" i="2" s="1"/>
  <c r="Q306" i="8"/>
  <c r="O308" i="8"/>
  <c r="P307" i="8"/>
  <c r="S307" i="8" l="1"/>
  <c r="T307" i="8" s="1"/>
  <c r="U54" i="2" s="1"/>
  <c r="Q307" i="8"/>
  <c r="O309" i="8"/>
  <c r="P308" i="8"/>
  <c r="S308" i="8" l="1"/>
  <c r="T308" i="8" s="1"/>
  <c r="V54" i="2" s="1"/>
  <c r="Q308" i="8"/>
  <c r="O310" i="8"/>
  <c r="P309" i="8"/>
  <c r="S309" i="8" l="1"/>
  <c r="T309" i="8" s="1"/>
  <c r="W54" i="2" s="1"/>
  <c r="Q309" i="8"/>
  <c r="O311" i="8"/>
  <c r="P310" i="8"/>
  <c r="S310" i="8" l="1"/>
  <c r="T310" i="8" s="1"/>
  <c r="X54" i="2" s="1"/>
  <c r="Q310" i="8"/>
  <c r="O312" i="8"/>
  <c r="P312" i="8" s="1"/>
  <c r="P311" i="8"/>
  <c r="S311" i="8" l="1"/>
  <c r="T311" i="8" s="1"/>
  <c r="Y54" i="2" s="1"/>
  <c r="Q311" i="8"/>
  <c r="S312" i="8"/>
  <c r="T312" i="8" s="1"/>
  <c r="Z54" i="2" s="1"/>
  <c r="Q312" i="8"/>
</calcChain>
</file>

<file path=xl/sharedStrings.xml><?xml version="1.0" encoding="utf-8"?>
<sst xmlns="http://schemas.openxmlformats.org/spreadsheetml/2006/main" count="415" uniqueCount="57">
  <si>
    <t>Natural Gas Efficiency</t>
  </si>
  <si>
    <t>Electric Efficiency</t>
  </si>
  <si>
    <t>Residential</t>
  </si>
  <si>
    <t>Commerical</t>
  </si>
  <si>
    <t>Industrial</t>
  </si>
  <si>
    <t>Efficiency</t>
  </si>
  <si>
    <t>Percent Use</t>
  </si>
  <si>
    <t>Portion of Sales</t>
  </si>
  <si>
    <t>Temp</t>
  </si>
  <si>
    <t>Polynomial</t>
  </si>
  <si>
    <t>kWhrs/Dth</t>
  </si>
  <si>
    <t>Ratio</t>
  </si>
  <si>
    <t>NG %</t>
  </si>
  <si>
    <t>El %</t>
  </si>
  <si>
    <t>Water Heat</t>
  </si>
  <si>
    <t>Space Heat</t>
  </si>
  <si>
    <t>Process</t>
  </si>
  <si>
    <t>Res</t>
  </si>
  <si>
    <t>Comm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</si>
  <si>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</si>
  <si>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</si>
  <si>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</si>
  <si>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</si>
  <si>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</si>
  <si>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</si>
  <si>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</si>
  <si>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</si>
  <si>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</si>
  <si>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</si>
  <si>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</si>
  <si>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</si>
  <si>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Existing Technology Conversion</t>
  </si>
  <si>
    <t>Year</t>
  </si>
  <si>
    <t>Energy (aMW)</t>
  </si>
  <si>
    <t>Peak (MW)</t>
  </si>
  <si>
    <t>Hybrid NG/Electric System</t>
  </si>
  <si>
    <t>Scenario</t>
  </si>
  <si>
    <t>Month Num</t>
  </si>
  <si>
    <t>Month</t>
  </si>
  <si>
    <t>Days</t>
  </si>
  <si>
    <t>Avg Monthly Temp</t>
  </si>
  <si>
    <t>Trend</t>
  </si>
  <si>
    <t>Date</t>
  </si>
  <si>
    <t>WA - Res (MDth)</t>
  </si>
  <si>
    <t>WA - RES Customer Count</t>
  </si>
  <si>
    <t>Use per Customer</t>
  </si>
  <si>
    <t>WA - Com (MDth)</t>
  </si>
  <si>
    <t>WA - COM Customer Count</t>
  </si>
  <si>
    <t>Com Use Per Customer</t>
  </si>
  <si>
    <t>Total WA MDth</t>
  </si>
  <si>
    <t>% Reduction</t>
  </si>
  <si>
    <t>Gas Load Reduction</t>
  </si>
  <si>
    <t>Total WA MDth (after fuel swithing)</t>
  </si>
  <si>
    <t>Peak Load (MW)</t>
  </si>
  <si>
    <t>Peak to Energy Load Factor</t>
  </si>
  <si>
    <t>5 yr avg load factor using these conversion factors</t>
  </si>
  <si>
    <t>Efficient Cold Weather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</si>
</sst>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#,##0.0"/>
    <numFmt numFmtId="167" formatCode="0.0"/>
    <numFmt numFmtId="168" formatCode="_(* #,##0_);_(* \(#,##0\);_(* &quot;-&quot;??_);_(@_)"/>
    <numFmt numFmtId="169" formatCode="#,##0.000"/>
    <numFmt numFmtId="170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164" fontId="0" fillId="3" borderId="0" xfId="2" applyNumberFormat="1" applyFont="1" applyFill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1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Fill="1" applyAlignment="1">
      <alignment horizontal="right" wrapText="1"/>
    </xf>
    <xf numFmtId="3" fontId="6" fillId="0" borderId="0" xfId="0" applyNumberFormat="1" applyFont="1" applyFill="1" applyAlignment="1">
      <alignment horizontal="right" wrapText="1"/>
    </xf>
    <xf numFmtId="166" fontId="6" fillId="0" borderId="0" xfId="0" applyNumberFormat="1" applyFont="1" applyFill="1" applyAlignment="1">
      <alignment horizontal="right" wrapText="1"/>
    </xf>
    <xf numFmtId="167" fontId="6" fillId="0" borderId="0" xfId="0" applyNumberFormat="1" applyFont="1" applyFill="1" applyAlignment="1">
      <alignment horizontal="right" wrapText="1"/>
    </xf>
    <xf numFmtId="164" fontId="6" fillId="0" borderId="0" xfId="2" applyNumberFormat="1" applyFont="1" applyFill="1" applyAlignment="1">
      <alignment horizontal="right" wrapText="1"/>
    </xf>
    <xf numFmtId="168" fontId="6" fillId="0" borderId="0" xfId="1" applyNumberFormat="1" applyFont="1" applyFill="1" applyAlignment="1">
      <alignment horizontal="right" wrapText="1"/>
    </xf>
    <xf numFmtId="0" fontId="7" fillId="0" borderId="0" xfId="0" applyFont="1" applyFill="1"/>
    <xf numFmtId="165" fontId="7" fillId="0" borderId="0" xfId="1" applyNumberFormat="1" applyFont="1" applyFill="1"/>
    <xf numFmtId="14" fontId="7" fillId="0" borderId="0" xfId="0" applyNumberFormat="1" applyFont="1" applyFill="1"/>
    <xf numFmtId="3" fontId="7" fillId="0" borderId="0" xfId="1" applyNumberFormat="1" applyFont="1" applyFill="1"/>
    <xf numFmtId="168" fontId="7" fillId="0" borderId="0" xfId="1" applyNumberFormat="1" applyFont="1" applyFill="1"/>
    <xf numFmtId="166" fontId="7" fillId="0" borderId="0" xfId="0" applyNumberFormat="1" applyFont="1" applyFill="1"/>
    <xf numFmtId="167" fontId="7" fillId="0" borderId="0" xfId="1" applyNumberFormat="1" applyFont="1" applyFill="1"/>
    <xf numFmtId="164" fontId="7" fillId="0" borderId="0" xfId="2" applyNumberFormat="1" applyFont="1" applyFill="1"/>
    <xf numFmtId="166" fontId="7" fillId="0" borderId="0" xfId="1" applyNumberFormat="1" applyFont="1" applyFill="1"/>
    <xf numFmtId="0" fontId="7" fillId="0" borderId="0" xfId="1" applyNumberFormat="1" applyFont="1" applyFill="1"/>
    <xf numFmtId="43" fontId="7" fillId="0" borderId="0" xfId="1" applyFont="1" applyFill="1"/>
    <xf numFmtId="0" fontId="7" fillId="0" borderId="0" xfId="0" applyNumberFormat="1" applyFont="1" applyFill="1"/>
    <xf numFmtId="169" fontId="7" fillId="0" borderId="0" xfId="1" applyNumberFormat="1" applyFont="1" applyFill="1"/>
    <xf numFmtId="170" fontId="7" fillId="0" borderId="0" xfId="1" applyNumberFormat="1" applyFont="1" applyFill="1"/>
    <xf numFmtId="3" fontId="7" fillId="0" borderId="0" xfId="0" applyNumberFormat="1" applyFont="1" applyFill="1"/>
    <xf numFmtId="167" fontId="7" fillId="0" borderId="0" xfId="0" applyNumberFormat="1" applyFont="1" applyFill="1"/>
    <xf numFmtId="0" fontId="6" fillId="2" borderId="0" xfId="0" applyFont="1" applyFill="1" applyAlignment="1">
      <alignment horizontal="right" wrapText="1"/>
    </xf>
    <xf numFmtId="166" fontId="7" fillId="2" borderId="0" xfId="1" applyNumberFormat="1" applyFont="1" applyFill="1"/>
    <xf numFmtId="0" fontId="7" fillId="2" borderId="0" xfId="0" applyFont="1" applyFill="1"/>
    <xf numFmtId="0" fontId="0" fillId="3" borderId="0" xfId="0" applyFill="1"/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2" fillId="0" borderId="0" xfId="2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4" fontId="2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4" fontId="0" fillId="0" borderId="0" xfId="2" applyNumberFormat="1" applyFont="1" applyFill="1"/>
    <xf numFmtId="164" fontId="0" fillId="0" borderId="0" xfId="2" applyNumberFormat="1" applyFont="1" applyFill="1" applyAlignment="1">
      <alignment horizontal="right"/>
    </xf>
    <xf numFmtId="164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165" fontId="0" fillId="3" borderId="0" xfId="0" applyNumberFormat="1" applyFill="1"/>
    <xf numFmtId="0" fontId="5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0" xfId="2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Efficiency @ </a:t>
            </a:r>
            <a:r>
              <a:rPr lang="en-US" sz="1440" b="0" i="0" u="none" strike="noStrike" baseline="0">
                <a:effectLst/>
              </a:rPr>
              <a:t>5 Degrees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587335958005251"/>
          <c:y val="0.16647856517935258"/>
          <c:w val="0.85603127734033246"/>
          <c:h val="0.72764472149314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'Existing Technology Conversion'!$AG$4:$AI$4</c:f>
              <c:strCache>
                <c:ptCount val="3"/>
                <c:pt idx="0">
                  <c:v>Water Heat</c:v>
                </c:pt>
                <c:pt idx="1">
                  <c:v>Space Heat</c:v>
                </c:pt>
                <c:pt idx="2">
                  <c:v>Process</c:v>
                </c:pt>
              </c:strCache>
            </c:strRef>
          </c:cat>
          <c:val>
            <c:numRef>
              <c:f>'Existing Technology Conversion'!$AG$22:$AI$22</c:f>
              <c:numCache>
                <c:formatCode>0.0%</c:formatCode>
                <c:ptCount val="3"/>
                <c:pt idx="0">
                  <c:v>1</c:v>
                </c:pt>
                <c:pt idx="1">
                  <c:v>1.04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B-436E-B19E-D398DB1EA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833728"/>
        <c:axId val="1652833168"/>
      </c:barChart>
      <c:catAx>
        <c:axId val="165283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52833168"/>
        <c:crosses val="autoZero"/>
        <c:auto val="1"/>
        <c:lblAlgn val="ctr"/>
        <c:lblOffset val="100"/>
        <c:noMultiLvlLbl val="0"/>
      </c:catAx>
      <c:valAx>
        <c:axId val="1652833168"/>
        <c:scaling>
          <c:orientation val="minMax"/>
          <c:max val="1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52833728"/>
        <c:crosses val="autoZero"/>
        <c:crossBetween val="between"/>
      </c:valAx>
      <c:spPr>
        <a:noFill/>
        <a:ln>
          <a:solidFill>
            <a:sysClr val="windowText" lastClr="000000">
              <a:lumMod val="25000"/>
              <a:lumOff val="75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End Use @</a:t>
            </a:r>
            <a:r>
              <a:rPr lang="en-US" b="1" baseline="0"/>
              <a:t> </a:t>
            </a:r>
            <a:r>
              <a:rPr lang="en-US" b="1"/>
              <a:t>5 Degrees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976224846894139"/>
          <c:y val="0.16647856517935258"/>
          <c:w val="0.43658683289588796"/>
          <c:h val="0.727644721493146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F1-4AE8-8ED3-BEF2CECAFCE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F1-4AE8-8ED3-BEF2CECAFCE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0F1-4AE8-8ED3-BEF2CECAFCE6}"/>
              </c:ext>
            </c:extLst>
          </c:dPt>
          <c:dLbls>
            <c:dLbl>
              <c:idx val="0"/>
              <c:layout>
                <c:manualLayout>
                  <c:x val="9.0988092543270213E-2"/>
                  <c:y val="0.1376571157771945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F1-4AE8-8ED3-BEF2CECAFCE6}"/>
                </c:ext>
              </c:extLst>
            </c:dLbl>
            <c:dLbl>
              <c:idx val="2"/>
              <c:layout>
                <c:manualLayout>
                  <c:x val="-0.11194117070993612"/>
                  <c:y val="5.24438611840186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F1-4AE8-8ED3-BEF2CECAFC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'Hybrid Conversion'!$AJ$4:$AL$4</c:f>
              <c:strCache>
                <c:ptCount val="3"/>
                <c:pt idx="0">
                  <c:v>Water Heat</c:v>
                </c:pt>
                <c:pt idx="1">
                  <c:v>Space Heat</c:v>
                </c:pt>
                <c:pt idx="2">
                  <c:v>Process</c:v>
                </c:pt>
              </c:strCache>
            </c:strRef>
          </c:cat>
          <c:val>
            <c:numRef>
              <c:f>'Hybrid Conversion'!$AJ$20:$AL$20</c:f>
              <c:numCache>
                <c:formatCode>0.0%</c:formatCode>
                <c:ptCount val="3"/>
                <c:pt idx="0">
                  <c:v>0.1</c:v>
                </c:pt>
                <c:pt idx="1">
                  <c:v>0.85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F1-4AE8-8ED3-BEF2CECAFC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 b="1"/>
              <a:t>End Use @ 35 Degrees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976224846894139"/>
          <c:y val="0.13407115777194517"/>
          <c:w val="0.45603127734033239"/>
          <c:h val="0.760052128900553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D2-4B10-8F21-EB1B0550F9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D2-4B10-8F21-EB1B0550F9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D2-4B10-8F21-EB1B0550F9D3}"/>
              </c:ext>
            </c:extLst>
          </c:dPt>
          <c:dLbls>
            <c:dLbl>
              <c:idx val="0"/>
              <c:layout>
                <c:manualLayout>
                  <c:x val="3.4906893224613773E-2"/>
                  <c:y val="0.161177092446777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D2-4B10-8F21-EB1B0550F9D3}"/>
                </c:ext>
              </c:extLst>
            </c:dLbl>
            <c:dLbl>
              <c:idx val="2"/>
              <c:layout>
                <c:manualLayout>
                  <c:x val="-3.540947234410094E-2"/>
                  <c:y val="5.9934383202099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D2-4B10-8F21-EB1B0550F9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'Hybrid Conversion'!$AJ$4:$AL$4</c:f>
              <c:strCache>
                <c:ptCount val="3"/>
                <c:pt idx="0">
                  <c:v>Water Heat</c:v>
                </c:pt>
                <c:pt idx="1">
                  <c:v>Space Heat</c:v>
                </c:pt>
                <c:pt idx="2">
                  <c:v>Process</c:v>
                </c:pt>
              </c:strCache>
            </c:strRef>
          </c:cat>
          <c:val>
            <c:numRef>
              <c:f>'Hybrid Conversion'!$AJ$50:$AL$50</c:f>
              <c:numCache>
                <c:formatCode>0.0%</c:formatCode>
                <c:ptCount val="3"/>
                <c:pt idx="0">
                  <c:v>0.3</c:v>
                </c:pt>
                <c:pt idx="1">
                  <c:v>0.6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D2-4B10-8F21-EB1B0550F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62979202293456"/>
          <c:y val="0.13352968135760779"/>
          <c:w val="0.84439305305671386"/>
          <c:h val="0.746527084969192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'Hybrid Conversion'!$C$4</c:f>
              <c:strCache>
                <c:ptCount val="1"/>
                <c:pt idx="0">
                  <c:v>kWhrs/Dth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trendline>
            <c:spPr>
              <a:ln w="53975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4"/>
            <c:dispRSqr val="1"/>
            <c:dispEq val="1"/>
            <c:trendlineLbl>
              <c:layout>
                <c:manualLayout>
                  <c:x val="5.9088287308320532E-2"/>
                  <c:y val="0.34493754858490655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'Hybrid Conversion'!$A$5:$A$105</c:f>
              <c:numCache>
                <c:formatCode>General</c:formatCode>
                <c:ptCount val="10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  <c:pt idx="60">
                  <c:v>50</c:v>
                </c:pt>
                <c:pt idx="61">
                  <c:v>51</c:v>
                </c:pt>
                <c:pt idx="62">
                  <c:v>52</c:v>
                </c:pt>
                <c:pt idx="63">
                  <c:v>53</c:v>
                </c:pt>
                <c:pt idx="64">
                  <c:v>54</c:v>
                </c:pt>
                <c:pt idx="65">
                  <c:v>55</c:v>
                </c:pt>
                <c:pt idx="66">
                  <c:v>56</c:v>
                </c:pt>
                <c:pt idx="67">
                  <c:v>57</c:v>
                </c:pt>
                <c:pt idx="68">
                  <c:v>58</c:v>
                </c:pt>
                <c:pt idx="69">
                  <c:v>59</c:v>
                </c:pt>
                <c:pt idx="70">
                  <c:v>60</c:v>
                </c:pt>
                <c:pt idx="71">
                  <c:v>61</c:v>
                </c:pt>
                <c:pt idx="72">
                  <c:v>62</c:v>
                </c:pt>
                <c:pt idx="73">
                  <c:v>63</c:v>
                </c:pt>
                <c:pt idx="74">
                  <c:v>64</c:v>
                </c:pt>
                <c:pt idx="75">
                  <c:v>65</c:v>
                </c:pt>
                <c:pt idx="76">
                  <c:v>66</c:v>
                </c:pt>
                <c:pt idx="77">
                  <c:v>67</c:v>
                </c:pt>
                <c:pt idx="78">
                  <c:v>68</c:v>
                </c:pt>
                <c:pt idx="79">
                  <c:v>69</c:v>
                </c:pt>
                <c:pt idx="80">
                  <c:v>70</c:v>
                </c:pt>
                <c:pt idx="81">
                  <c:v>71</c:v>
                </c:pt>
                <c:pt idx="82">
                  <c:v>72</c:v>
                </c:pt>
                <c:pt idx="83">
                  <c:v>73</c:v>
                </c:pt>
                <c:pt idx="84">
                  <c:v>74</c:v>
                </c:pt>
                <c:pt idx="85">
                  <c:v>75</c:v>
                </c:pt>
                <c:pt idx="86">
                  <c:v>76</c:v>
                </c:pt>
                <c:pt idx="87">
                  <c:v>77</c:v>
                </c:pt>
                <c:pt idx="88">
                  <c:v>78</c:v>
                </c:pt>
                <c:pt idx="89">
                  <c:v>79</c:v>
                </c:pt>
                <c:pt idx="90">
                  <c:v>80</c:v>
                </c:pt>
                <c:pt idx="91">
                  <c:v>81</c:v>
                </c:pt>
                <c:pt idx="92">
                  <c:v>82</c:v>
                </c:pt>
                <c:pt idx="93">
                  <c:v>83</c:v>
                </c:pt>
                <c:pt idx="94">
                  <c:v>84</c:v>
                </c:pt>
                <c:pt idx="95">
                  <c:v>85</c:v>
                </c:pt>
                <c:pt idx="96">
                  <c:v>86</c:v>
                </c:pt>
                <c:pt idx="97">
                  <c:v>87</c:v>
                </c:pt>
                <c:pt idx="98">
                  <c:v>88</c:v>
                </c:pt>
                <c:pt idx="99">
                  <c:v>89</c:v>
                </c:pt>
                <c:pt idx="100">
                  <c:v>90</c:v>
                </c:pt>
              </c:numCache>
            </c:numRef>
          </c:xVal>
          <c:yVal>
            <c:numRef>
              <c:f>'Hybrid Conversion'!$C$5:$C$105</c:f>
              <c:numCache>
                <c:formatCode>_(* #,##0.0_);_(* \(#,##0.0\);_(* "-"??_);_(@_)</c:formatCode>
                <c:ptCount val="101"/>
                <c:pt idx="0">
                  <c:v>54.158140950062759</c:v>
                </c:pt>
                <c:pt idx="1">
                  <c:v>54.158140950062759</c:v>
                </c:pt>
                <c:pt idx="2">
                  <c:v>54.158140950062759</c:v>
                </c:pt>
                <c:pt idx="3">
                  <c:v>54.158140950062759</c:v>
                </c:pt>
                <c:pt idx="4">
                  <c:v>54.158140950062759</c:v>
                </c:pt>
                <c:pt idx="5">
                  <c:v>54.158140950062759</c:v>
                </c:pt>
                <c:pt idx="6">
                  <c:v>54.158140950062759</c:v>
                </c:pt>
                <c:pt idx="7">
                  <c:v>54.158140950062759</c:v>
                </c:pt>
                <c:pt idx="8">
                  <c:v>54.158140950062759</c:v>
                </c:pt>
                <c:pt idx="9">
                  <c:v>54.158140950062759</c:v>
                </c:pt>
                <c:pt idx="10">
                  <c:v>54.158140950062759</c:v>
                </c:pt>
                <c:pt idx="11">
                  <c:v>54.158140950062759</c:v>
                </c:pt>
                <c:pt idx="12">
                  <c:v>54.158140950062759</c:v>
                </c:pt>
                <c:pt idx="13">
                  <c:v>54.158140950062759</c:v>
                </c:pt>
                <c:pt idx="14">
                  <c:v>54.158140950062759</c:v>
                </c:pt>
                <c:pt idx="15">
                  <c:v>54.909336016860649</c:v>
                </c:pt>
                <c:pt idx="16">
                  <c:v>66.903715799267076</c:v>
                </c:pt>
                <c:pt idx="17">
                  <c:v>66.903715799267076</c:v>
                </c:pt>
                <c:pt idx="18">
                  <c:v>66.903715799267076</c:v>
                </c:pt>
                <c:pt idx="19">
                  <c:v>66.903715799267076</c:v>
                </c:pt>
                <c:pt idx="20">
                  <c:v>66.903715799267076</c:v>
                </c:pt>
                <c:pt idx="21">
                  <c:v>66.903715799267076</c:v>
                </c:pt>
                <c:pt idx="22">
                  <c:v>66.903715799267076</c:v>
                </c:pt>
                <c:pt idx="23">
                  <c:v>66.903715799267076</c:v>
                </c:pt>
                <c:pt idx="24">
                  <c:v>66.903715799267076</c:v>
                </c:pt>
                <c:pt idx="25">
                  <c:v>66.903715799267076</c:v>
                </c:pt>
                <c:pt idx="26">
                  <c:v>90.892475364079971</c:v>
                </c:pt>
                <c:pt idx="27">
                  <c:v>90.892475364079971</c:v>
                </c:pt>
                <c:pt idx="28">
                  <c:v>90.892475364079971</c:v>
                </c:pt>
                <c:pt idx="29">
                  <c:v>90.892475364079971</c:v>
                </c:pt>
                <c:pt idx="30">
                  <c:v>106.94964746637044</c:v>
                </c:pt>
                <c:pt idx="31">
                  <c:v>106.94964746637044</c:v>
                </c:pt>
                <c:pt idx="32">
                  <c:v>106.94964746637044</c:v>
                </c:pt>
                <c:pt idx="33">
                  <c:v>106.94964746637044</c:v>
                </c:pt>
                <c:pt idx="34">
                  <c:v>106.94964746637044</c:v>
                </c:pt>
                <c:pt idx="35">
                  <c:v>106.94964746637044</c:v>
                </c:pt>
                <c:pt idx="36">
                  <c:v>106.94964746637044</c:v>
                </c:pt>
                <c:pt idx="37">
                  <c:v>106.94964746637044</c:v>
                </c:pt>
                <c:pt idx="38">
                  <c:v>142.62895011813876</c:v>
                </c:pt>
                <c:pt idx="39">
                  <c:v>142.62895011813876</c:v>
                </c:pt>
                <c:pt idx="40">
                  <c:v>142.62895011813876</c:v>
                </c:pt>
                <c:pt idx="41">
                  <c:v>142.62895011813876</c:v>
                </c:pt>
                <c:pt idx="42">
                  <c:v>142.62895011813876</c:v>
                </c:pt>
                <c:pt idx="43">
                  <c:v>142.62895011813876</c:v>
                </c:pt>
                <c:pt idx="44">
                  <c:v>142.62895011813876</c:v>
                </c:pt>
                <c:pt idx="45">
                  <c:v>165.55007938822462</c:v>
                </c:pt>
                <c:pt idx="46">
                  <c:v>165.55007938822462</c:v>
                </c:pt>
                <c:pt idx="47">
                  <c:v>165.55007938822462</c:v>
                </c:pt>
                <c:pt idx="48">
                  <c:v>165.55007938822462</c:v>
                </c:pt>
                <c:pt idx="49">
                  <c:v>165.55007938822462</c:v>
                </c:pt>
                <c:pt idx="50">
                  <c:v>165.55007938822462</c:v>
                </c:pt>
                <c:pt idx="51">
                  <c:v>165.55007938822462</c:v>
                </c:pt>
                <c:pt idx="52">
                  <c:v>165.55007938822462</c:v>
                </c:pt>
                <c:pt idx="53">
                  <c:v>165.55007938822462</c:v>
                </c:pt>
                <c:pt idx="54">
                  <c:v>165.55007938822462</c:v>
                </c:pt>
                <c:pt idx="55">
                  <c:v>165.55007938822462</c:v>
                </c:pt>
                <c:pt idx="56">
                  <c:v>165.55007938822462</c:v>
                </c:pt>
                <c:pt idx="57">
                  <c:v>165.55007938822462</c:v>
                </c:pt>
                <c:pt idx="58">
                  <c:v>165.55007938822462</c:v>
                </c:pt>
                <c:pt idx="59">
                  <c:v>165.55007938822462</c:v>
                </c:pt>
                <c:pt idx="60">
                  <c:v>167.19755822218505</c:v>
                </c:pt>
                <c:pt idx="61">
                  <c:v>164.23113885580517</c:v>
                </c:pt>
                <c:pt idx="62">
                  <c:v>164.23113885580517</c:v>
                </c:pt>
                <c:pt idx="63">
                  <c:v>164.23113885580517</c:v>
                </c:pt>
                <c:pt idx="64">
                  <c:v>164.23113885580517</c:v>
                </c:pt>
                <c:pt idx="65">
                  <c:v>164.23113885580517</c:v>
                </c:pt>
                <c:pt idx="66">
                  <c:v>164.23113885580517</c:v>
                </c:pt>
                <c:pt idx="67">
                  <c:v>164.23113885580517</c:v>
                </c:pt>
                <c:pt idx="68">
                  <c:v>164.23113885580517</c:v>
                </c:pt>
                <c:pt idx="69">
                  <c:v>164.23113885580517</c:v>
                </c:pt>
                <c:pt idx="70">
                  <c:v>164.23113885580517</c:v>
                </c:pt>
                <c:pt idx="71">
                  <c:v>164.23113885580517</c:v>
                </c:pt>
                <c:pt idx="72">
                  <c:v>164.23113885580517</c:v>
                </c:pt>
                <c:pt idx="73">
                  <c:v>164.23113885580517</c:v>
                </c:pt>
                <c:pt idx="74">
                  <c:v>164.23113885580517</c:v>
                </c:pt>
                <c:pt idx="75">
                  <c:v>157.04378727228172</c:v>
                </c:pt>
                <c:pt idx="76">
                  <c:v>157.04378727228172</c:v>
                </c:pt>
                <c:pt idx="77">
                  <c:v>157.04378727228172</c:v>
                </c:pt>
                <c:pt idx="78">
                  <c:v>157.04378727228172</c:v>
                </c:pt>
                <c:pt idx="79">
                  <c:v>157.04378727228172</c:v>
                </c:pt>
                <c:pt idx="80">
                  <c:v>157.04378727228172</c:v>
                </c:pt>
                <c:pt idx="81">
                  <c:v>157.04378727228172</c:v>
                </c:pt>
                <c:pt idx="82">
                  <c:v>157.04378727228172</c:v>
                </c:pt>
                <c:pt idx="83">
                  <c:v>157.04378727228172</c:v>
                </c:pt>
                <c:pt idx="84">
                  <c:v>157.04378727228172</c:v>
                </c:pt>
                <c:pt idx="85">
                  <c:v>157.04378727228172</c:v>
                </c:pt>
                <c:pt idx="86">
                  <c:v>157.04378727228172</c:v>
                </c:pt>
                <c:pt idx="87">
                  <c:v>157.04378727228172</c:v>
                </c:pt>
                <c:pt idx="88">
                  <c:v>157.04378727228172</c:v>
                </c:pt>
                <c:pt idx="89">
                  <c:v>157.04378727228172</c:v>
                </c:pt>
                <c:pt idx="90">
                  <c:v>157.04378727228172</c:v>
                </c:pt>
                <c:pt idx="91">
                  <c:v>157.04378727228172</c:v>
                </c:pt>
                <c:pt idx="92">
                  <c:v>157.04378727228172</c:v>
                </c:pt>
                <c:pt idx="93">
                  <c:v>157.04378727228172</c:v>
                </c:pt>
                <c:pt idx="94">
                  <c:v>157.04378727228172</c:v>
                </c:pt>
                <c:pt idx="95">
                  <c:v>157.04378727228172</c:v>
                </c:pt>
                <c:pt idx="96">
                  <c:v>157.04378727228172</c:v>
                </c:pt>
                <c:pt idx="97">
                  <c:v>157.04378727228172</c:v>
                </c:pt>
                <c:pt idx="98">
                  <c:v>157.04378727228172</c:v>
                </c:pt>
                <c:pt idx="99">
                  <c:v>157.04378727228172</c:v>
                </c:pt>
                <c:pt idx="100">
                  <c:v>157.04378727228172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F9-44CD-B7FF-72552EEE73EC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'Hybrid Conversion'!$A$5:$A$105</c:f>
              <c:numCache>
                <c:formatCode>General</c:formatCode>
                <c:ptCount val="10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  <c:pt idx="60">
                  <c:v>50</c:v>
                </c:pt>
                <c:pt idx="61">
                  <c:v>51</c:v>
                </c:pt>
                <c:pt idx="62">
                  <c:v>52</c:v>
                </c:pt>
                <c:pt idx="63">
                  <c:v>53</c:v>
                </c:pt>
                <c:pt idx="64">
                  <c:v>54</c:v>
                </c:pt>
                <c:pt idx="65">
                  <c:v>55</c:v>
                </c:pt>
                <c:pt idx="66">
                  <c:v>56</c:v>
                </c:pt>
                <c:pt idx="67">
                  <c:v>57</c:v>
                </c:pt>
                <c:pt idx="68">
                  <c:v>58</c:v>
                </c:pt>
                <c:pt idx="69">
                  <c:v>59</c:v>
                </c:pt>
                <c:pt idx="70">
                  <c:v>60</c:v>
                </c:pt>
                <c:pt idx="71">
                  <c:v>61</c:v>
                </c:pt>
                <c:pt idx="72">
                  <c:v>62</c:v>
                </c:pt>
                <c:pt idx="73">
                  <c:v>63</c:v>
                </c:pt>
                <c:pt idx="74">
                  <c:v>64</c:v>
                </c:pt>
                <c:pt idx="75">
                  <c:v>65</c:v>
                </c:pt>
                <c:pt idx="76">
                  <c:v>66</c:v>
                </c:pt>
                <c:pt idx="77">
                  <c:v>67</c:v>
                </c:pt>
                <c:pt idx="78">
                  <c:v>68</c:v>
                </c:pt>
                <c:pt idx="79">
                  <c:v>69</c:v>
                </c:pt>
                <c:pt idx="80">
                  <c:v>70</c:v>
                </c:pt>
                <c:pt idx="81">
                  <c:v>71</c:v>
                </c:pt>
                <c:pt idx="82">
                  <c:v>72</c:v>
                </c:pt>
                <c:pt idx="83">
                  <c:v>73</c:v>
                </c:pt>
                <c:pt idx="84">
                  <c:v>74</c:v>
                </c:pt>
                <c:pt idx="85">
                  <c:v>75</c:v>
                </c:pt>
                <c:pt idx="86">
                  <c:v>76</c:v>
                </c:pt>
                <c:pt idx="87">
                  <c:v>77</c:v>
                </c:pt>
                <c:pt idx="88">
                  <c:v>78</c:v>
                </c:pt>
                <c:pt idx="89">
                  <c:v>79</c:v>
                </c:pt>
                <c:pt idx="90">
                  <c:v>80</c:v>
                </c:pt>
                <c:pt idx="91">
                  <c:v>81</c:v>
                </c:pt>
                <c:pt idx="92">
                  <c:v>82</c:v>
                </c:pt>
                <c:pt idx="93">
                  <c:v>83</c:v>
                </c:pt>
                <c:pt idx="94">
                  <c:v>84</c:v>
                </c:pt>
                <c:pt idx="95">
                  <c:v>85</c:v>
                </c:pt>
                <c:pt idx="96">
                  <c:v>86</c:v>
                </c:pt>
                <c:pt idx="97">
                  <c:v>87</c:v>
                </c:pt>
                <c:pt idx="98">
                  <c:v>88</c:v>
                </c:pt>
                <c:pt idx="99">
                  <c:v>89</c:v>
                </c:pt>
                <c:pt idx="100">
                  <c:v>90</c:v>
                </c:pt>
              </c:numCache>
            </c:numRef>
          </c:xVal>
          <c:yVal>
            <c:numRef>
              <c:f>'Hybrid Conversion'!$B$5:$B$105</c:f>
              <c:numCache>
                <c:formatCode>_(* #,##0.0_);_(* \(#,##0.0\);_(* "-"??_);_(@_)</c:formatCode>
                <c:ptCount val="101"/>
                <c:pt idx="0">
                  <c:v>54.158140950062759</c:v>
                </c:pt>
                <c:pt idx="1">
                  <c:v>54.158140950062759</c:v>
                </c:pt>
                <c:pt idx="2">
                  <c:v>54.158140950062759</c:v>
                </c:pt>
                <c:pt idx="3">
                  <c:v>54.158140950062759</c:v>
                </c:pt>
                <c:pt idx="4">
                  <c:v>54.158140950062759</c:v>
                </c:pt>
                <c:pt idx="5">
                  <c:v>54.158140950062759</c:v>
                </c:pt>
                <c:pt idx="6">
                  <c:v>54.158140950062759</c:v>
                </c:pt>
                <c:pt idx="7">
                  <c:v>54.158140950062759</c:v>
                </c:pt>
                <c:pt idx="8">
                  <c:v>54.158140950062759</c:v>
                </c:pt>
                <c:pt idx="9">
                  <c:v>54.158140950062759</c:v>
                </c:pt>
                <c:pt idx="10">
                  <c:v>54.158140950062759</c:v>
                </c:pt>
                <c:pt idx="11">
                  <c:v>54.158140950062759</c:v>
                </c:pt>
                <c:pt idx="12">
                  <c:v>54.158140950062759</c:v>
                </c:pt>
                <c:pt idx="13">
                  <c:v>54.158140950062759</c:v>
                </c:pt>
                <c:pt idx="14">
                  <c:v>54.158140950062759</c:v>
                </c:pt>
                <c:pt idx="15" formatCode="General">
                  <c:v>56.142812499999998</c:v>
                </c:pt>
                <c:pt idx="16" formatCode="General">
                  <c:v>58.236331199999995</c:v>
                </c:pt>
                <c:pt idx="17" formatCode="General">
                  <c:v>60.536599699999996</c:v>
                </c:pt>
                <c:pt idx="18" formatCode="General">
                  <c:v>63.025691199999997</c:v>
                </c:pt>
                <c:pt idx="19" formatCode="General">
                  <c:v>65.686151699999996</c:v>
                </c:pt>
                <c:pt idx="20" formatCode="General">
                  <c:v>68.501000000000005</c:v>
                </c:pt>
                <c:pt idx="21" formatCode="General">
                  <c:v>71.453727700000002</c:v>
                </c:pt>
                <c:pt idx="22" formatCode="General">
                  <c:v>74.528299199999992</c:v>
                </c:pt>
                <c:pt idx="23" formatCode="General">
                  <c:v>77.709151700000007</c:v>
                </c:pt>
                <c:pt idx="24" formatCode="General">
                  <c:v>80.981195200000002</c:v>
                </c:pt>
                <c:pt idx="25" formatCode="General">
                  <c:v>84.329812500000003</c:v>
                </c:pt>
                <c:pt idx="26" formatCode="General">
                  <c:v>87.740859199999989</c:v>
                </c:pt>
                <c:pt idx="27" formatCode="General">
                  <c:v>91.200663700000007</c:v>
                </c:pt>
                <c:pt idx="28" formatCode="General">
                  <c:v>94.696027199999989</c:v>
                </c:pt>
                <c:pt idx="29" formatCode="General">
                  <c:v>98.214223699999991</c:v>
                </c:pt>
                <c:pt idx="30" formatCode="General">
                  <c:v>101.74299999999999</c:v>
                </c:pt>
                <c:pt idx="31" formatCode="General">
                  <c:v>105.27057569999999</c:v>
                </c:pt>
                <c:pt idx="32" formatCode="General">
                  <c:v>108.78564320000001</c:v>
                </c:pt>
                <c:pt idx="33" formatCode="General">
                  <c:v>112.2773677</c:v>
                </c:pt>
                <c:pt idx="34" formatCode="General">
                  <c:v>115.73538719999999</c:v>
                </c:pt>
                <c:pt idx="35" formatCode="General">
                  <c:v>119.1498125</c:v>
                </c:pt>
                <c:pt idx="36" formatCode="General">
                  <c:v>122.51122719999999</c:v>
                </c:pt>
                <c:pt idx="37" formatCode="General">
                  <c:v>125.81068769999997</c:v>
                </c:pt>
                <c:pt idx="38" formatCode="General">
                  <c:v>129.03972319999997</c:v>
                </c:pt>
                <c:pt idx="39" formatCode="General">
                  <c:v>132.19033569999999</c:v>
                </c:pt>
                <c:pt idx="40" formatCode="General">
                  <c:v>135.255</c:v>
                </c:pt>
                <c:pt idx="41" formatCode="General">
                  <c:v>138.22666370000002</c:v>
                </c:pt>
                <c:pt idx="42" formatCode="General">
                  <c:v>141.09874719999999</c:v>
                </c:pt>
                <c:pt idx="43" formatCode="General">
                  <c:v>143.86514369999998</c:v>
                </c:pt>
                <c:pt idx="44" formatCode="General">
                  <c:v>146.52021919999999</c:v>
                </c:pt>
                <c:pt idx="45" formatCode="General">
                  <c:v>149.05881249999999</c:v>
                </c:pt>
                <c:pt idx="46" formatCode="General">
                  <c:v>151.47623519999996</c:v>
                </c:pt>
                <c:pt idx="47" formatCode="General">
                  <c:v>153.76827169999996</c:v>
                </c:pt>
                <c:pt idx="48" formatCode="General">
                  <c:v>155.93117920000003</c:v>
                </c:pt>
                <c:pt idx="49" formatCode="General">
                  <c:v>157.96168769999997</c:v>
                </c:pt>
                <c:pt idx="50" formatCode="General">
                  <c:v>159.85700000000003</c:v>
                </c:pt>
                <c:pt idx="51" formatCode="General">
                  <c:v>161.61479169999998</c:v>
                </c:pt>
                <c:pt idx="52" formatCode="General">
                  <c:v>163.23321119999997</c:v>
                </c:pt>
                <c:pt idx="53" formatCode="General">
                  <c:v>164.71087970000002</c:v>
                </c:pt>
                <c:pt idx="54" formatCode="General">
                  <c:v>166.0468912</c:v>
                </c:pt>
                <c:pt idx="55" formatCode="General">
                  <c:v>167.2408125</c:v>
                </c:pt>
                <c:pt idx="56" formatCode="General">
                  <c:v>168.29268320000006</c:v>
                </c:pt>
                <c:pt idx="57" formatCode="General">
                  <c:v>169.20301570000001</c:v>
                </c:pt>
                <c:pt idx="58" formatCode="General">
                  <c:v>169.97279519999998</c:v>
                </c:pt>
                <c:pt idx="59" formatCode="General">
                  <c:v>170.60347969999992</c:v>
                </c:pt>
                <c:pt idx="60" formatCode="General">
                  <c:v>171.09699999999998</c:v>
                </c:pt>
                <c:pt idx="61" formatCode="General">
                  <c:v>171.45575969999993</c:v>
                </c:pt>
                <c:pt idx="62" formatCode="General">
                  <c:v>171.68263519999999</c:v>
                </c:pt>
                <c:pt idx="63" formatCode="General">
                  <c:v>171.78097569999994</c:v>
                </c:pt>
                <c:pt idx="64" formatCode="General">
                  <c:v>171.75460319999991</c:v>
                </c:pt>
                <c:pt idx="65" formatCode="General">
                  <c:v>171.60781249999997</c:v>
                </c:pt>
                <c:pt idx="66" formatCode="General">
                  <c:v>171.34537119999993</c:v>
                </c:pt>
                <c:pt idx="67" formatCode="General">
                  <c:v>170.97251969999996</c:v>
                </c:pt>
                <c:pt idx="68" formatCode="General">
                  <c:v>170.49497119999995</c:v>
                </c:pt>
                <c:pt idx="69" formatCode="General">
                  <c:v>169.91891169999997</c:v>
                </c:pt>
                <c:pt idx="70" formatCode="General">
                  <c:v>169.25099999999998</c:v>
                </c:pt>
                <c:pt idx="71" formatCode="General">
                  <c:v>168.49836770000007</c:v>
                </c:pt>
                <c:pt idx="72" formatCode="General">
                  <c:v>167.66861919999994</c:v>
                </c:pt>
                <c:pt idx="73" formatCode="General">
                  <c:v>166.76983170000008</c:v>
                </c:pt>
                <c:pt idx="74" formatCode="General">
                  <c:v>165.8105551999999</c:v>
                </c:pt>
                <c:pt idx="75" formatCode="General">
                  <c:v>164.79981249999992</c:v>
                </c:pt>
                <c:pt idx="76" formatCode="General">
                  <c:v>163.74709919999992</c:v>
                </c:pt>
                <c:pt idx="77" formatCode="General">
                  <c:v>162.66238370000008</c:v>
                </c:pt>
                <c:pt idx="78" formatCode="General">
                  <c:v>161.55610719999999</c:v>
                </c:pt>
                <c:pt idx="79" formatCode="General">
                  <c:v>160.43918370000006</c:v>
                </c:pt>
                <c:pt idx="80" formatCode="General">
                  <c:v>159.32300000000004</c:v>
                </c:pt>
                <c:pt idx="81" formatCode="General">
                  <c:v>158.21941570000001</c:v>
                </c:pt>
                <c:pt idx="82" formatCode="General">
                  <c:v>157.14076319999998</c:v>
                </c:pt>
                <c:pt idx="83">
                  <c:v>157.04378727228172</c:v>
                </c:pt>
                <c:pt idx="84">
                  <c:v>157.04378727228172</c:v>
                </c:pt>
                <c:pt idx="85">
                  <c:v>157.04378727228172</c:v>
                </c:pt>
                <c:pt idx="86">
                  <c:v>157.04378727228172</c:v>
                </c:pt>
                <c:pt idx="87">
                  <c:v>157.04378727228172</c:v>
                </c:pt>
                <c:pt idx="88">
                  <c:v>157.04378727228172</c:v>
                </c:pt>
                <c:pt idx="89">
                  <c:v>157.04378727228172</c:v>
                </c:pt>
                <c:pt idx="90">
                  <c:v>157.04378727228172</c:v>
                </c:pt>
                <c:pt idx="91">
                  <c:v>157.04378727228172</c:v>
                </c:pt>
                <c:pt idx="92">
                  <c:v>157.04378727228172</c:v>
                </c:pt>
                <c:pt idx="93">
                  <c:v>157.04378727228172</c:v>
                </c:pt>
                <c:pt idx="94">
                  <c:v>157.04378727228172</c:v>
                </c:pt>
                <c:pt idx="95">
                  <c:v>157.04378727228172</c:v>
                </c:pt>
                <c:pt idx="96">
                  <c:v>157.04378727228172</c:v>
                </c:pt>
                <c:pt idx="97">
                  <c:v>157.04378727228172</c:v>
                </c:pt>
                <c:pt idx="98">
                  <c:v>157.04378727228172</c:v>
                </c:pt>
                <c:pt idx="99">
                  <c:v>157.04378727228172</c:v>
                </c:pt>
                <c:pt idx="100">
                  <c:v>157.04378727228172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F9-44CD-B7FF-72552EEE7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2851007"/>
        <c:axId val="2059919231"/>
      </c:scatterChart>
      <c:valAx>
        <c:axId val="20528510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2000" b="1"/>
                  <a:t>Degree 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59919231"/>
        <c:crosses val="autoZero"/>
        <c:crossBetween val="midCat"/>
      </c:valAx>
      <c:valAx>
        <c:axId val="2059919231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2000" b="1"/>
                  <a:t>kWh per Dth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528510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End Use @</a:t>
            </a:r>
            <a:r>
              <a:rPr lang="en-US" b="1" baseline="0"/>
              <a:t> </a:t>
            </a:r>
            <a:r>
              <a:rPr lang="en-US" b="1"/>
              <a:t>5 Degrees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976224846894139"/>
          <c:y val="0.16647856517935258"/>
          <c:w val="0.43658683289588796"/>
          <c:h val="0.727644721493146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2A-4E38-870D-DEDFD4879B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2A-4E38-870D-DEDFD4879B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E2A-4E38-870D-DEDFD4879B10}"/>
              </c:ext>
            </c:extLst>
          </c:dPt>
          <c:dLbls>
            <c:dLbl>
              <c:idx val="0"/>
              <c:layout>
                <c:manualLayout>
                  <c:x val="9.0988092543270213E-2"/>
                  <c:y val="0.1376571157771945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2A-4E38-870D-DEDFD4879B10}"/>
                </c:ext>
              </c:extLst>
            </c:dLbl>
            <c:dLbl>
              <c:idx val="2"/>
              <c:layout>
                <c:manualLayout>
                  <c:x val="-0.11194117070993612"/>
                  <c:y val="5.24438611840186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2A-4E38-870D-DEDFD4879B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[1]Conversion!$AJ$4:$AL$4</c:f>
              <c:strCache>
                <c:ptCount val="3"/>
                <c:pt idx="0">
                  <c:v>Water Heat</c:v>
                </c:pt>
                <c:pt idx="1">
                  <c:v>Space Heat</c:v>
                </c:pt>
                <c:pt idx="2">
                  <c:v>Process</c:v>
                </c:pt>
              </c:strCache>
            </c:strRef>
          </c:cat>
          <c:val>
            <c:numRef>
              <c:f>[1]Conversion!$AJ$20:$AL$20</c:f>
              <c:numCache>
                <c:formatCode>General</c:formatCode>
                <c:ptCount val="3"/>
                <c:pt idx="0">
                  <c:v>0.1</c:v>
                </c:pt>
                <c:pt idx="1">
                  <c:v>0.85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2A-4E38-870D-DEDFD4879B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 b="1"/>
              <a:t>End Use @ 35 Degrees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976224846894139"/>
          <c:y val="0.13407115777194517"/>
          <c:w val="0.45603127734033239"/>
          <c:h val="0.760052128900553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E9-4BEA-B621-07A30CA707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E9-4BEA-B621-07A30CA707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3E9-4BEA-B621-07A30CA70706}"/>
              </c:ext>
            </c:extLst>
          </c:dPt>
          <c:dLbls>
            <c:dLbl>
              <c:idx val="0"/>
              <c:layout>
                <c:manualLayout>
                  <c:x val="3.4906893224613773E-2"/>
                  <c:y val="0.161177092446777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E9-4BEA-B621-07A30CA70706}"/>
                </c:ext>
              </c:extLst>
            </c:dLbl>
            <c:dLbl>
              <c:idx val="2"/>
              <c:layout>
                <c:manualLayout>
                  <c:x val="-3.540947234410094E-2"/>
                  <c:y val="5.9934383202099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E9-4BEA-B621-07A30CA707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[1]Conversion!$AJ$4:$AL$4</c:f>
              <c:strCache>
                <c:ptCount val="3"/>
                <c:pt idx="0">
                  <c:v>Water Heat</c:v>
                </c:pt>
                <c:pt idx="1">
                  <c:v>Space Heat</c:v>
                </c:pt>
                <c:pt idx="2">
                  <c:v>Process</c:v>
                </c:pt>
              </c:strCache>
            </c:strRef>
          </c:cat>
          <c:val>
            <c:numRef>
              <c:f>[1]Conversion!$AJ$50:$AL$50</c:f>
              <c:numCache>
                <c:formatCode>General</c:formatCode>
                <c:ptCount val="3"/>
                <c:pt idx="0">
                  <c:v>0.3</c:v>
                </c:pt>
                <c:pt idx="1">
                  <c:v>0.6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E9-4BEA-B621-07A30CA70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Efficiency @ </a:t>
            </a:r>
            <a:r>
              <a:rPr lang="en-US" sz="1440" b="0" i="0" u="none" strike="noStrike" baseline="0">
                <a:effectLst/>
              </a:rPr>
              <a:t>5 Degrees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587335958005251"/>
          <c:y val="0.16647856517935258"/>
          <c:w val="0.85603127734033246"/>
          <c:h val="0.72764472149314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'Efficient Conversion'!$AG$4:$AI$4</c:f>
              <c:strCache>
                <c:ptCount val="3"/>
                <c:pt idx="0">
                  <c:v>Water Heat</c:v>
                </c:pt>
                <c:pt idx="1">
                  <c:v>Space Heat</c:v>
                </c:pt>
                <c:pt idx="2">
                  <c:v>Process</c:v>
                </c:pt>
              </c:strCache>
            </c:strRef>
          </c:cat>
          <c:val>
            <c:numRef>
              <c:f>'Efficient Conversion'!$AG$22:$AI$22</c:f>
              <c:numCache>
                <c:formatCode>0.0%</c:formatCode>
                <c:ptCount val="3"/>
                <c:pt idx="0">
                  <c:v>1.1000000000000001</c:v>
                </c:pt>
                <c:pt idx="1">
                  <c:v>1.5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3E-4E02-9DC9-9094373D4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833728"/>
        <c:axId val="1652833168"/>
      </c:barChart>
      <c:catAx>
        <c:axId val="165283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52833168"/>
        <c:crosses val="autoZero"/>
        <c:auto val="1"/>
        <c:lblAlgn val="ctr"/>
        <c:lblOffset val="100"/>
        <c:noMultiLvlLbl val="0"/>
      </c:catAx>
      <c:valAx>
        <c:axId val="1652833168"/>
        <c:scaling>
          <c:orientation val="minMax"/>
          <c:max val="1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52833728"/>
        <c:crosses val="autoZero"/>
        <c:crossBetween val="between"/>
      </c:valAx>
      <c:spPr>
        <a:noFill/>
        <a:ln>
          <a:solidFill>
            <a:sysClr val="windowText" lastClr="000000">
              <a:lumMod val="25000"/>
              <a:lumOff val="75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Efficiency @ 35 Degrees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65113735783027"/>
          <c:y val="0.13407115777194517"/>
          <c:w val="0.85047572178477704"/>
          <c:h val="0.760052128900553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'Efficient Conversion'!$AG$4:$AI$4</c:f>
              <c:strCache>
                <c:ptCount val="3"/>
                <c:pt idx="0">
                  <c:v>Water Heat</c:v>
                </c:pt>
                <c:pt idx="1">
                  <c:v>Space Heat</c:v>
                </c:pt>
                <c:pt idx="2">
                  <c:v>Process</c:v>
                </c:pt>
              </c:strCache>
            </c:strRef>
          </c:cat>
          <c:val>
            <c:numRef>
              <c:f>'Efficient Conversion'!$AG$50:$AI$50</c:f>
              <c:numCache>
                <c:formatCode>0.0%</c:formatCode>
                <c:ptCount val="3"/>
                <c:pt idx="0">
                  <c:v>1.1000000000000001</c:v>
                </c:pt>
                <c:pt idx="1">
                  <c:v>1.54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C-430F-97F3-C318D8023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52830928"/>
        <c:axId val="1652830368"/>
      </c:barChart>
      <c:catAx>
        <c:axId val="165283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52830368"/>
        <c:crosses val="autoZero"/>
        <c:auto val="1"/>
        <c:lblAlgn val="ctr"/>
        <c:lblOffset val="100"/>
        <c:noMultiLvlLbl val="0"/>
      </c:catAx>
      <c:valAx>
        <c:axId val="165283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52830928"/>
        <c:crosses val="autoZero"/>
        <c:crossBetween val="between"/>
      </c:valAx>
      <c:spPr>
        <a:noFill/>
        <a:ln>
          <a:solidFill>
            <a:sysClr val="windowText" lastClr="000000">
              <a:lumMod val="25000"/>
              <a:lumOff val="75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End Use @</a:t>
            </a:r>
            <a:r>
              <a:rPr lang="en-US" b="1" baseline="0"/>
              <a:t> </a:t>
            </a:r>
            <a:r>
              <a:rPr lang="en-US" b="1"/>
              <a:t>5 Degrees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976224846894139"/>
          <c:y val="0.16647856517935258"/>
          <c:w val="0.43658683289588796"/>
          <c:h val="0.727644721493146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3F-481E-9469-6E0C6D8438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3F-481E-9469-6E0C6D8438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3F-481E-9469-6E0C6D843874}"/>
              </c:ext>
            </c:extLst>
          </c:dPt>
          <c:dLbls>
            <c:dLbl>
              <c:idx val="0"/>
              <c:layout>
                <c:manualLayout>
                  <c:x val="9.0988092543270213E-2"/>
                  <c:y val="0.1376571157771945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3F-481E-9469-6E0C6D843874}"/>
                </c:ext>
              </c:extLst>
            </c:dLbl>
            <c:dLbl>
              <c:idx val="2"/>
              <c:layout>
                <c:manualLayout>
                  <c:x val="-0.11194117070993612"/>
                  <c:y val="5.24438611840186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3F-481E-9469-6E0C6D8438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'Efficient Conversion'!$AJ$4:$AL$4</c:f>
              <c:strCache>
                <c:ptCount val="3"/>
                <c:pt idx="0">
                  <c:v>Water Heat</c:v>
                </c:pt>
                <c:pt idx="1">
                  <c:v>Space Heat</c:v>
                </c:pt>
                <c:pt idx="2">
                  <c:v>Process</c:v>
                </c:pt>
              </c:strCache>
            </c:strRef>
          </c:cat>
          <c:val>
            <c:numRef>
              <c:f>'Efficient Conversion'!$AJ$20:$AL$20</c:f>
              <c:numCache>
                <c:formatCode>0.0%</c:formatCode>
                <c:ptCount val="3"/>
                <c:pt idx="0">
                  <c:v>0.1</c:v>
                </c:pt>
                <c:pt idx="1">
                  <c:v>0.85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3F-481E-9469-6E0C6D8438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 b="1"/>
              <a:t>End Use @ 35 Degrees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976224846894139"/>
          <c:y val="0.13407115777194517"/>
          <c:w val="0.45603127734033239"/>
          <c:h val="0.760052128900553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9C2-4978-84BC-EC4A41FFC3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9C2-4978-84BC-EC4A41FFC3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9C2-4978-84BC-EC4A41FFC3E2}"/>
              </c:ext>
            </c:extLst>
          </c:dPt>
          <c:dLbls>
            <c:dLbl>
              <c:idx val="0"/>
              <c:layout>
                <c:manualLayout>
                  <c:x val="3.4906893224613773E-2"/>
                  <c:y val="0.161177092446777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C2-4978-84BC-EC4A41FFC3E2}"/>
                </c:ext>
              </c:extLst>
            </c:dLbl>
            <c:dLbl>
              <c:idx val="2"/>
              <c:layout>
                <c:manualLayout>
                  <c:x val="-3.540947234410094E-2"/>
                  <c:y val="5.9934383202099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C2-4978-84BC-EC4A41FFC3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'Efficient Conversion'!$AJ$4:$AL$4</c:f>
              <c:strCache>
                <c:ptCount val="3"/>
                <c:pt idx="0">
                  <c:v>Water Heat</c:v>
                </c:pt>
                <c:pt idx="1">
                  <c:v>Space Heat</c:v>
                </c:pt>
                <c:pt idx="2">
                  <c:v>Process</c:v>
                </c:pt>
              </c:strCache>
            </c:strRef>
          </c:cat>
          <c:val>
            <c:numRef>
              <c:f>'Efficient Conversion'!$AJ$50:$AL$50</c:f>
              <c:numCache>
                <c:formatCode>0.0%</c:formatCode>
                <c:ptCount val="3"/>
                <c:pt idx="0">
                  <c:v>0.3</c:v>
                </c:pt>
                <c:pt idx="1">
                  <c:v>0.6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C2-4978-84BC-EC4A41FFC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48615463721356"/>
          <c:y val="0.13352968135760779"/>
          <c:w val="0.83653670325787366"/>
          <c:h val="0.746527084969192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'Efficient Conversion'!$C$4</c:f>
              <c:strCache>
                <c:ptCount val="1"/>
                <c:pt idx="0">
                  <c:v>kWhrs/Dth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trendline>
            <c:spPr>
              <a:ln w="53975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4"/>
            <c:dispRSqr val="1"/>
            <c:dispEq val="1"/>
            <c:trendlineLbl>
              <c:layout>
                <c:manualLayout>
                  <c:x val="-0.18265939049077318"/>
                  <c:y val="0.20699372073101246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'Efficient Conversion'!$A$5:$A$105</c:f>
              <c:numCache>
                <c:formatCode>General</c:formatCode>
                <c:ptCount val="10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  <c:pt idx="60">
                  <c:v>50</c:v>
                </c:pt>
                <c:pt idx="61">
                  <c:v>51</c:v>
                </c:pt>
                <c:pt idx="62">
                  <c:v>52</c:v>
                </c:pt>
                <c:pt idx="63">
                  <c:v>53</c:v>
                </c:pt>
                <c:pt idx="64">
                  <c:v>54</c:v>
                </c:pt>
                <c:pt idx="65">
                  <c:v>55</c:v>
                </c:pt>
                <c:pt idx="66">
                  <c:v>56</c:v>
                </c:pt>
                <c:pt idx="67">
                  <c:v>57</c:v>
                </c:pt>
                <c:pt idx="68">
                  <c:v>58</c:v>
                </c:pt>
                <c:pt idx="69">
                  <c:v>59</c:v>
                </c:pt>
                <c:pt idx="70">
                  <c:v>60</c:v>
                </c:pt>
                <c:pt idx="71">
                  <c:v>61</c:v>
                </c:pt>
                <c:pt idx="72">
                  <c:v>62</c:v>
                </c:pt>
                <c:pt idx="73">
                  <c:v>63</c:v>
                </c:pt>
                <c:pt idx="74">
                  <c:v>64</c:v>
                </c:pt>
                <c:pt idx="75">
                  <c:v>65</c:v>
                </c:pt>
                <c:pt idx="76">
                  <c:v>66</c:v>
                </c:pt>
                <c:pt idx="77">
                  <c:v>67</c:v>
                </c:pt>
                <c:pt idx="78">
                  <c:v>68</c:v>
                </c:pt>
                <c:pt idx="79">
                  <c:v>69</c:v>
                </c:pt>
                <c:pt idx="80">
                  <c:v>70</c:v>
                </c:pt>
                <c:pt idx="81">
                  <c:v>71</c:v>
                </c:pt>
                <c:pt idx="82">
                  <c:v>72</c:v>
                </c:pt>
                <c:pt idx="83">
                  <c:v>73</c:v>
                </c:pt>
                <c:pt idx="84">
                  <c:v>74</c:v>
                </c:pt>
                <c:pt idx="85">
                  <c:v>75</c:v>
                </c:pt>
                <c:pt idx="86">
                  <c:v>76</c:v>
                </c:pt>
                <c:pt idx="87">
                  <c:v>77</c:v>
                </c:pt>
                <c:pt idx="88">
                  <c:v>78</c:v>
                </c:pt>
                <c:pt idx="89">
                  <c:v>79</c:v>
                </c:pt>
                <c:pt idx="90">
                  <c:v>80</c:v>
                </c:pt>
                <c:pt idx="91">
                  <c:v>81</c:v>
                </c:pt>
                <c:pt idx="92">
                  <c:v>82</c:v>
                </c:pt>
                <c:pt idx="93">
                  <c:v>83</c:v>
                </c:pt>
                <c:pt idx="94">
                  <c:v>84</c:v>
                </c:pt>
                <c:pt idx="95">
                  <c:v>85</c:v>
                </c:pt>
                <c:pt idx="96">
                  <c:v>86</c:v>
                </c:pt>
                <c:pt idx="97">
                  <c:v>87</c:v>
                </c:pt>
                <c:pt idx="98">
                  <c:v>88</c:v>
                </c:pt>
                <c:pt idx="99">
                  <c:v>89</c:v>
                </c:pt>
                <c:pt idx="100">
                  <c:v>90</c:v>
                </c:pt>
              </c:numCache>
            </c:numRef>
          </c:xVal>
          <c:yVal>
            <c:numRef>
              <c:f>'Efficient Conversion'!$C$5:$C$105</c:f>
              <c:numCache>
                <c:formatCode>_(* #,##0.0_);_(* \(#,##0.0\);_(* "-"??_);_(@_)</c:formatCode>
                <c:ptCount val="101"/>
                <c:pt idx="0">
                  <c:v>191.55011467802527</c:v>
                </c:pt>
                <c:pt idx="1">
                  <c:v>191.55011467802527</c:v>
                </c:pt>
                <c:pt idx="2">
                  <c:v>191.55011467802527</c:v>
                </c:pt>
                <c:pt idx="3">
                  <c:v>191.55011467802527</c:v>
                </c:pt>
                <c:pt idx="4">
                  <c:v>191.55011467802527</c:v>
                </c:pt>
                <c:pt idx="5">
                  <c:v>191.55011467802527</c:v>
                </c:pt>
                <c:pt idx="6">
                  <c:v>191.55011467802527</c:v>
                </c:pt>
                <c:pt idx="7">
                  <c:v>191.55011467802527</c:v>
                </c:pt>
                <c:pt idx="8">
                  <c:v>191.55011467802527</c:v>
                </c:pt>
                <c:pt idx="9">
                  <c:v>191.55011467802527</c:v>
                </c:pt>
                <c:pt idx="10">
                  <c:v>191.55011467802527</c:v>
                </c:pt>
                <c:pt idx="11">
                  <c:v>191.55011467802527</c:v>
                </c:pt>
                <c:pt idx="12">
                  <c:v>191.55011467802527</c:v>
                </c:pt>
                <c:pt idx="13">
                  <c:v>191.55011467802527</c:v>
                </c:pt>
                <c:pt idx="14">
                  <c:v>191.55011467802527</c:v>
                </c:pt>
                <c:pt idx="15">
                  <c:v>192.85496604056755</c:v>
                </c:pt>
                <c:pt idx="16">
                  <c:v>192.85496604056755</c:v>
                </c:pt>
                <c:pt idx="17">
                  <c:v>192.85496604056755</c:v>
                </c:pt>
                <c:pt idx="18">
                  <c:v>192.85496604056755</c:v>
                </c:pt>
                <c:pt idx="19">
                  <c:v>192.85496604056755</c:v>
                </c:pt>
                <c:pt idx="20">
                  <c:v>192.85496604056755</c:v>
                </c:pt>
                <c:pt idx="21">
                  <c:v>192.85496604056755</c:v>
                </c:pt>
                <c:pt idx="22">
                  <c:v>192.85496604056755</c:v>
                </c:pt>
                <c:pt idx="23">
                  <c:v>192.85496604056755</c:v>
                </c:pt>
                <c:pt idx="24">
                  <c:v>192.85496604056755</c:v>
                </c:pt>
                <c:pt idx="25">
                  <c:v>192.85496604056755</c:v>
                </c:pt>
                <c:pt idx="26">
                  <c:v>192.85496604056755</c:v>
                </c:pt>
                <c:pt idx="27">
                  <c:v>192.85496604056755</c:v>
                </c:pt>
                <c:pt idx="28">
                  <c:v>192.85496604056755</c:v>
                </c:pt>
                <c:pt idx="29">
                  <c:v>192.85496604056755</c:v>
                </c:pt>
                <c:pt idx="30">
                  <c:v>192.87530318524094</c:v>
                </c:pt>
                <c:pt idx="31">
                  <c:v>192.87530318524094</c:v>
                </c:pt>
                <c:pt idx="32">
                  <c:v>192.87530318524094</c:v>
                </c:pt>
                <c:pt idx="33">
                  <c:v>192.87530318524094</c:v>
                </c:pt>
                <c:pt idx="34">
                  <c:v>192.87530318524094</c:v>
                </c:pt>
                <c:pt idx="35">
                  <c:v>192.87530318524094</c:v>
                </c:pt>
                <c:pt idx="36">
                  <c:v>192.87530318524094</c:v>
                </c:pt>
                <c:pt idx="37">
                  <c:v>192.87530318524094</c:v>
                </c:pt>
                <c:pt idx="38">
                  <c:v>192.87530318524094</c:v>
                </c:pt>
                <c:pt idx="39">
                  <c:v>192.87530318524094</c:v>
                </c:pt>
                <c:pt idx="40">
                  <c:v>192.87530318524094</c:v>
                </c:pt>
                <c:pt idx="41">
                  <c:v>192.87530318524094</c:v>
                </c:pt>
                <c:pt idx="42">
                  <c:v>192.87530318524094</c:v>
                </c:pt>
                <c:pt idx="43">
                  <c:v>192.87530318524094</c:v>
                </c:pt>
                <c:pt idx="44">
                  <c:v>192.87530318524094</c:v>
                </c:pt>
                <c:pt idx="45">
                  <c:v>193.53893263342084</c:v>
                </c:pt>
                <c:pt idx="46">
                  <c:v>193.53893263342084</c:v>
                </c:pt>
                <c:pt idx="47">
                  <c:v>193.53893263342084</c:v>
                </c:pt>
                <c:pt idx="48">
                  <c:v>193.53893263342084</c:v>
                </c:pt>
                <c:pt idx="49">
                  <c:v>193.53893263342084</c:v>
                </c:pt>
                <c:pt idx="50">
                  <c:v>193.53893263342084</c:v>
                </c:pt>
                <c:pt idx="51">
                  <c:v>193.53893263342084</c:v>
                </c:pt>
                <c:pt idx="52">
                  <c:v>193.53893263342084</c:v>
                </c:pt>
                <c:pt idx="53">
                  <c:v>193.53893263342084</c:v>
                </c:pt>
                <c:pt idx="54">
                  <c:v>193.53893263342084</c:v>
                </c:pt>
                <c:pt idx="55">
                  <c:v>193.53893263342084</c:v>
                </c:pt>
                <c:pt idx="56">
                  <c:v>193.53893263342084</c:v>
                </c:pt>
                <c:pt idx="57">
                  <c:v>193.53893263342084</c:v>
                </c:pt>
                <c:pt idx="58">
                  <c:v>193.53893263342084</c:v>
                </c:pt>
                <c:pt idx="59">
                  <c:v>193.53893263342084</c:v>
                </c:pt>
                <c:pt idx="60">
                  <c:v>167.19755822218505</c:v>
                </c:pt>
                <c:pt idx="61">
                  <c:v>164.23113885580517</c:v>
                </c:pt>
                <c:pt idx="62">
                  <c:v>164.23113885580517</c:v>
                </c:pt>
                <c:pt idx="63">
                  <c:v>164.23113885580517</c:v>
                </c:pt>
                <c:pt idx="64">
                  <c:v>164.23113885580517</c:v>
                </c:pt>
                <c:pt idx="65">
                  <c:v>164.23113885580517</c:v>
                </c:pt>
                <c:pt idx="66">
                  <c:v>164.23113885580517</c:v>
                </c:pt>
                <c:pt idx="67">
                  <c:v>164.23113885580517</c:v>
                </c:pt>
                <c:pt idx="68">
                  <c:v>164.23113885580517</c:v>
                </c:pt>
                <c:pt idx="69">
                  <c:v>164.23113885580517</c:v>
                </c:pt>
                <c:pt idx="70">
                  <c:v>164.23113885580517</c:v>
                </c:pt>
                <c:pt idx="71">
                  <c:v>164.23113885580517</c:v>
                </c:pt>
                <c:pt idx="72">
                  <c:v>164.23113885580517</c:v>
                </c:pt>
                <c:pt idx="73">
                  <c:v>164.23113885580517</c:v>
                </c:pt>
                <c:pt idx="74">
                  <c:v>164.23113885580517</c:v>
                </c:pt>
                <c:pt idx="75">
                  <c:v>157.04378727228172</c:v>
                </c:pt>
                <c:pt idx="76">
                  <c:v>157.04378727228172</c:v>
                </c:pt>
                <c:pt idx="77">
                  <c:v>157.04378727228172</c:v>
                </c:pt>
                <c:pt idx="78">
                  <c:v>157.04378727228172</c:v>
                </c:pt>
                <c:pt idx="79">
                  <c:v>157.04378727228172</c:v>
                </c:pt>
                <c:pt idx="80">
                  <c:v>157.04378727228172</c:v>
                </c:pt>
                <c:pt idx="81">
                  <c:v>157.04378727228172</c:v>
                </c:pt>
                <c:pt idx="82">
                  <c:v>157.04378727228172</c:v>
                </c:pt>
                <c:pt idx="83">
                  <c:v>157.04378727228172</c:v>
                </c:pt>
                <c:pt idx="84">
                  <c:v>157.04378727228172</c:v>
                </c:pt>
                <c:pt idx="85">
                  <c:v>157.04378727228172</c:v>
                </c:pt>
                <c:pt idx="86">
                  <c:v>157.04378727228172</c:v>
                </c:pt>
                <c:pt idx="87">
                  <c:v>157.04378727228172</c:v>
                </c:pt>
                <c:pt idx="88">
                  <c:v>157.04378727228172</c:v>
                </c:pt>
                <c:pt idx="89">
                  <c:v>157.04378727228172</c:v>
                </c:pt>
                <c:pt idx="90">
                  <c:v>157.04378727228172</c:v>
                </c:pt>
                <c:pt idx="91">
                  <c:v>157.04378727228172</c:v>
                </c:pt>
                <c:pt idx="92">
                  <c:v>157.04378727228172</c:v>
                </c:pt>
                <c:pt idx="93">
                  <c:v>157.04378727228172</c:v>
                </c:pt>
                <c:pt idx="94">
                  <c:v>157.04378727228172</c:v>
                </c:pt>
                <c:pt idx="95">
                  <c:v>157.04378727228172</c:v>
                </c:pt>
                <c:pt idx="96">
                  <c:v>157.04378727228172</c:v>
                </c:pt>
                <c:pt idx="97">
                  <c:v>157.04378727228172</c:v>
                </c:pt>
                <c:pt idx="98">
                  <c:v>157.04378727228172</c:v>
                </c:pt>
                <c:pt idx="99">
                  <c:v>157.04378727228172</c:v>
                </c:pt>
                <c:pt idx="100">
                  <c:v>157.04378727228172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6A-464C-990D-2C188F8175CE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'Efficient Conversion'!$A$5:$A$105</c:f>
              <c:numCache>
                <c:formatCode>General</c:formatCode>
                <c:ptCount val="10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  <c:pt idx="60">
                  <c:v>50</c:v>
                </c:pt>
                <c:pt idx="61">
                  <c:v>51</c:v>
                </c:pt>
                <c:pt idx="62">
                  <c:v>52</c:v>
                </c:pt>
                <c:pt idx="63">
                  <c:v>53</c:v>
                </c:pt>
                <c:pt idx="64">
                  <c:v>54</c:v>
                </c:pt>
                <c:pt idx="65">
                  <c:v>55</c:v>
                </c:pt>
                <c:pt idx="66">
                  <c:v>56</c:v>
                </c:pt>
                <c:pt idx="67">
                  <c:v>57</c:v>
                </c:pt>
                <c:pt idx="68">
                  <c:v>58</c:v>
                </c:pt>
                <c:pt idx="69">
                  <c:v>59</c:v>
                </c:pt>
                <c:pt idx="70">
                  <c:v>60</c:v>
                </c:pt>
                <c:pt idx="71">
                  <c:v>61</c:v>
                </c:pt>
                <c:pt idx="72">
                  <c:v>62</c:v>
                </c:pt>
                <c:pt idx="73">
                  <c:v>63</c:v>
                </c:pt>
                <c:pt idx="74">
                  <c:v>64</c:v>
                </c:pt>
                <c:pt idx="75">
                  <c:v>65</c:v>
                </c:pt>
                <c:pt idx="76">
                  <c:v>66</c:v>
                </c:pt>
                <c:pt idx="77">
                  <c:v>67</c:v>
                </c:pt>
                <c:pt idx="78">
                  <c:v>68</c:v>
                </c:pt>
                <c:pt idx="79">
                  <c:v>69</c:v>
                </c:pt>
                <c:pt idx="80">
                  <c:v>70</c:v>
                </c:pt>
                <c:pt idx="81">
                  <c:v>71</c:v>
                </c:pt>
                <c:pt idx="82">
                  <c:v>72</c:v>
                </c:pt>
                <c:pt idx="83">
                  <c:v>73</c:v>
                </c:pt>
                <c:pt idx="84">
                  <c:v>74</c:v>
                </c:pt>
                <c:pt idx="85">
                  <c:v>75</c:v>
                </c:pt>
                <c:pt idx="86">
                  <c:v>76</c:v>
                </c:pt>
                <c:pt idx="87">
                  <c:v>77</c:v>
                </c:pt>
                <c:pt idx="88">
                  <c:v>78</c:v>
                </c:pt>
                <c:pt idx="89">
                  <c:v>79</c:v>
                </c:pt>
                <c:pt idx="90">
                  <c:v>80</c:v>
                </c:pt>
                <c:pt idx="91">
                  <c:v>81</c:v>
                </c:pt>
                <c:pt idx="92">
                  <c:v>82</c:v>
                </c:pt>
                <c:pt idx="93">
                  <c:v>83</c:v>
                </c:pt>
                <c:pt idx="94">
                  <c:v>84</c:v>
                </c:pt>
                <c:pt idx="95">
                  <c:v>85</c:v>
                </c:pt>
                <c:pt idx="96">
                  <c:v>86</c:v>
                </c:pt>
                <c:pt idx="97">
                  <c:v>87</c:v>
                </c:pt>
                <c:pt idx="98">
                  <c:v>88</c:v>
                </c:pt>
                <c:pt idx="99">
                  <c:v>89</c:v>
                </c:pt>
                <c:pt idx="100">
                  <c:v>90</c:v>
                </c:pt>
              </c:numCache>
            </c:numRef>
          </c:xVal>
          <c:yVal>
            <c:numRef>
              <c:f>'Efficient Conversion'!$B$5:$B$105</c:f>
              <c:numCache>
                <c:formatCode>General</c:formatCode>
                <c:ptCount val="101"/>
                <c:pt idx="0">
                  <c:v>193.02699999999999</c:v>
                </c:pt>
                <c:pt idx="1">
                  <c:v>192.42035869999998</c:v>
                </c:pt>
                <c:pt idx="2">
                  <c:v>191.91344319999999</c:v>
                </c:pt>
                <c:pt idx="3">
                  <c:v>191.49948669999998</c:v>
                </c:pt>
                <c:pt idx="4">
                  <c:v>191.1718832</c:v>
                </c:pt>
                <c:pt idx="5">
                  <c:v>190.92418749999999</c:v>
                </c:pt>
                <c:pt idx="6">
                  <c:v>190.75011519999998</c:v>
                </c:pt>
                <c:pt idx="7">
                  <c:v>190.64354269999998</c:v>
                </c:pt>
                <c:pt idx="8">
                  <c:v>190.5985072</c:v>
                </c:pt>
                <c:pt idx="9">
                  <c:v>190.60920669999999</c:v>
                </c:pt>
                <c:pt idx="10">
                  <c:v>190.67</c:v>
                </c:pt>
                <c:pt idx="11">
                  <c:v>190.77540669999999</c:v>
                </c:pt>
                <c:pt idx="12">
                  <c:v>190.92010719999999</c:v>
                </c:pt>
                <c:pt idx="13">
                  <c:v>191.09894269999998</c:v>
                </c:pt>
                <c:pt idx="14">
                  <c:v>191.30691519999999</c:v>
                </c:pt>
                <c:pt idx="15">
                  <c:v>191.5391875</c:v>
                </c:pt>
                <c:pt idx="16">
                  <c:v>191.79108319999997</c:v>
                </c:pt>
                <c:pt idx="17">
                  <c:v>192.05808669999999</c:v>
                </c:pt>
                <c:pt idx="18">
                  <c:v>192.3358432</c:v>
                </c:pt>
                <c:pt idx="19">
                  <c:v>192.62015869999999</c:v>
                </c:pt>
                <c:pt idx="20">
                  <c:v>192.90699999999998</c:v>
                </c:pt>
                <c:pt idx="21">
                  <c:v>193.1924947</c:v>
                </c:pt>
                <c:pt idx="22">
                  <c:v>193.47293119999998</c:v>
                </c:pt>
                <c:pt idx="23">
                  <c:v>193.74475869999998</c:v>
                </c:pt>
                <c:pt idx="24">
                  <c:v>194.00458719999997</c:v>
                </c:pt>
                <c:pt idx="25">
                  <c:v>194.24918749999998</c:v>
                </c:pt>
                <c:pt idx="26">
                  <c:v>194.47549119999999</c:v>
                </c:pt>
                <c:pt idx="27">
                  <c:v>194.68059069999998</c:v>
                </c:pt>
                <c:pt idx="28">
                  <c:v>194.86173919999999</c:v>
                </c:pt>
                <c:pt idx="29">
                  <c:v>195.01635069999998</c:v>
                </c:pt>
                <c:pt idx="30">
                  <c:v>195.142</c:v>
                </c:pt>
                <c:pt idx="31">
                  <c:v>195.23642269999999</c:v>
                </c:pt>
                <c:pt idx="32">
                  <c:v>195.29751519999999</c:v>
                </c:pt>
                <c:pt idx="33">
                  <c:v>195.32333469999998</c:v>
                </c:pt>
                <c:pt idx="34">
                  <c:v>195.31209919999998</c:v>
                </c:pt>
                <c:pt idx="35">
                  <c:v>195.26218749999998</c:v>
                </c:pt>
                <c:pt idx="36">
                  <c:v>195.17213919999998</c:v>
                </c:pt>
                <c:pt idx="37">
                  <c:v>195.04065469999998</c:v>
                </c:pt>
                <c:pt idx="38">
                  <c:v>194.86659519999998</c:v>
                </c:pt>
                <c:pt idx="39">
                  <c:v>194.64898269999998</c:v>
                </c:pt>
                <c:pt idx="40">
                  <c:v>194.387</c:v>
                </c:pt>
                <c:pt idx="41">
                  <c:v>194.0799907</c:v>
                </c:pt>
                <c:pt idx="42">
                  <c:v>193.7274592</c:v>
                </c:pt>
                <c:pt idx="43">
                  <c:v>193.32907069999999</c:v>
                </c:pt>
                <c:pt idx="44">
                  <c:v>192.88465119999998</c:v>
                </c:pt>
                <c:pt idx="45">
                  <c:v>192.39418749999999</c:v>
                </c:pt>
                <c:pt idx="46">
                  <c:v>191.85782719999997</c:v>
                </c:pt>
                <c:pt idx="47">
                  <c:v>191.27587869999999</c:v>
                </c:pt>
                <c:pt idx="48">
                  <c:v>190.64881119999998</c:v>
                </c:pt>
                <c:pt idx="49">
                  <c:v>189.9772547</c:v>
                </c:pt>
                <c:pt idx="50">
                  <c:v>189.262</c:v>
                </c:pt>
                <c:pt idx="51">
                  <c:v>188.50399869999998</c:v>
                </c:pt>
                <c:pt idx="52">
                  <c:v>187.70436319999999</c:v>
                </c:pt>
                <c:pt idx="53">
                  <c:v>186.86436670000001</c:v>
                </c:pt>
                <c:pt idx="54">
                  <c:v>185.98544319999999</c:v>
                </c:pt>
                <c:pt idx="55">
                  <c:v>185.06918749999997</c:v>
                </c:pt>
                <c:pt idx="56">
                  <c:v>184.11735519999999</c:v>
                </c:pt>
                <c:pt idx="57">
                  <c:v>183.1318627</c:v>
                </c:pt>
                <c:pt idx="58">
                  <c:v>182.11478719999999</c:v>
                </c:pt>
                <c:pt idx="59">
                  <c:v>181.06836669999998</c:v>
                </c:pt>
                <c:pt idx="60">
                  <c:v>179.99499999999998</c:v>
                </c:pt>
                <c:pt idx="61">
                  <c:v>178.89724670000001</c:v>
                </c:pt>
                <c:pt idx="62">
                  <c:v>177.77782719999999</c:v>
                </c:pt>
                <c:pt idx="63">
                  <c:v>176.63962270000002</c:v>
                </c:pt>
                <c:pt idx="64">
                  <c:v>175.4856752</c:v>
                </c:pt>
                <c:pt idx="65">
                  <c:v>174.3191875</c:v>
                </c:pt>
                <c:pt idx="66">
                  <c:v>173.1435232</c:v>
                </c:pt>
                <c:pt idx="67">
                  <c:v>171.9622067</c:v>
                </c:pt>
                <c:pt idx="68">
                  <c:v>170.77892320000001</c:v>
                </c:pt>
                <c:pt idx="69">
                  <c:v>169.59751869999999</c:v>
                </c:pt>
                <c:pt idx="70">
                  <c:v>168.422</c:v>
                </c:pt>
                <c:pt idx="71">
                  <c:v>167.2565347</c:v>
                </c:pt>
                <c:pt idx="72">
                  <c:v>166.1054512</c:v>
                </c:pt>
                <c:pt idx="73">
                  <c:v>164.97323870000002</c:v>
                </c:pt>
                <c:pt idx="74">
                  <c:v>163.8645472</c:v>
                </c:pt>
                <c:pt idx="75">
                  <c:v>162.7841875</c:v>
                </c:pt>
                <c:pt idx="76">
                  <c:v>161.73713120000002</c:v>
                </c:pt>
                <c:pt idx="77">
                  <c:v>160.72851070000002</c:v>
                </c:pt>
                <c:pt idx="78">
                  <c:v>159.76361920000002</c:v>
                </c:pt>
                <c:pt idx="79">
                  <c:v>158.8479107</c:v>
                </c:pt>
                <c:pt idx="80">
                  <c:v>157.98700000000002</c:v>
                </c:pt>
                <c:pt idx="81">
                  <c:v>157.18666270000003</c:v>
                </c:pt>
                <c:pt idx="82">
                  <c:v>156.45283519999998</c:v>
                </c:pt>
                <c:pt idx="83">
                  <c:v>155.79161470000003</c:v>
                </c:pt>
                <c:pt idx="84">
                  <c:v>155.20925920000002</c:v>
                </c:pt>
                <c:pt idx="85">
                  <c:v>154.71218749999997</c:v>
                </c:pt>
                <c:pt idx="86">
                  <c:v>154.3069792</c:v>
                </c:pt>
                <c:pt idx="87">
                  <c:v>154.00037470000001</c:v>
                </c:pt>
                <c:pt idx="88">
                  <c:v>153.79927520000001</c:v>
                </c:pt>
                <c:pt idx="89">
                  <c:v>153.71074270000003</c:v>
                </c:pt>
                <c:pt idx="90">
                  <c:v>153.74199999999999</c:v>
                </c:pt>
                <c:pt idx="91">
                  <c:v>153.90043070000004</c:v>
                </c:pt>
                <c:pt idx="92">
                  <c:v>154.19357919999999</c:v>
                </c:pt>
                <c:pt idx="93">
                  <c:v>154.6291507</c:v>
                </c:pt>
                <c:pt idx="94">
                  <c:v>155.21501120000005</c:v>
                </c:pt>
                <c:pt idx="95">
                  <c:v>155.95918750000004</c:v>
                </c:pt>
                <c:pt idx="96">
                  <c:v>156.86986720000004</c:v>
                </c:pt>
                <c:pt idx="97">
                  <c:v>157.95539870000002</c:v>
                </c:pt>
                <c:pt idx="98">
                  <c:v>159.22429120000004</c:v>
                </c:pt>
                <c:pt idx="99">
                  <c:v>160.68521470000005</c:v>
                </c:pt>
                <c:pt idx="100">
                  <c:v>162.34699999999995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6A-464C-990D-2C188F817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2851007"/>
        <c:axId val="2059919231"/>
      </c:scatterChart>
      <c:valAx>
        <c:axId val="20528510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2000" b="1"/>
                  <a:t>Degree 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59919231"/>
        <c:crosses val="autoZero"/>
        <c:crossBetween val="midCat"/>
      </c:valAx>
      <c:valAx>
        <c:axId val="2059919231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2000" b="1"/>
                  <a:t>kWh per Dth</a:t>
                </a:r>
              </a:p>
            </c:rich>
          </c:tx>
          <c:layout>
            <c:manualLayout>
              <c:xMode val="edge"/>
              <c:yMode val="edge"/>
              <c:x val="2.4082990767613627E-2"/>
              <c:y val="0.35982255207338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528510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Efficiency @ 35 Degrees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65113735783027"/>
          <c:y val="0.13407115777194517"/>
          <c:w val="0.85047572178477704"/>
          <c:h val="0.760052128900553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'Existing Technology Conversion'!$AG$4:$AI$4</c:f>
              <c:strCache>
                <c:ptCount val="3"/>
                <c:pt idx="0">
                  <c:v>Water Heat</c:v>
                </c:pt>
                <c:pt idx="1">
                  <c:v>Space Heat</c:v>
                </c:pt>
                <c:pt idx="2">
                  <c:v>Process</c:v>
                </c:pt>
              </c:strCache>
            </c:strRef>
          </c:cat>
          <c:val>
            <c:numRef>
              <c:f>'Existing Technology Conversion'!$AG$50:$AI$50</c:f>
              <c:numCache>
                <c:formatCode>0.0%</c:formatCode>
                <c:ptCount val="3"/>
                <c:pt idx="0">
                  <c:v>1.1000000000000001</c:v>
                </c:pt>
                <c:pt idx="1">
                  <c:v>1.54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7-42AE-855C-D35555AF1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52830928"/>
        <c:axId val="1652830368"/>
      </c:barChart>
      <c:catAx>
        <c:axId val="165283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52830368"/>
        <c:crosses val="autoZero"/>
        <c:auto val="1"/>
        <c:lblAlgn val="ctr"/>
        <c:lblOffset val="100"/>
        <c:noMultiLvlLbl val="0"/>
      </c:catAx>
      <c:valAx>
        <c:axId val="165283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52830928"/>
        <c:crosses val="autoZero"/>
        <c:crossBetween val="between"/>
      </c:valAx>
      <c:spPr>
        <a:noFill/>
        <a:ln>
          <a:solidFill>
            <a:sysClr val="windowText" lastClr="000000">
              <a:lumMod val="25000"/>
              <a:lumOff val="75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End Use @</a:t>
            </a:r>
            <a:r>
              <a:rPr lang="en-US" b="1" baseline="0"/>
              <a:t> </a:t>
            </a:r>
            <a:r>
              <a:rPr lang="en-US" b="1"/>
              <a:t>5 Degrees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976224846894139"/>
          <c:y val="0.16647856517935258"/>
          <c:w val="0.43658683289588796"/>
          <c:h val="0.727644721493146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62-4BC4-B59E-62F535F04B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62-4BC4-B59E-62F535F04B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62-4BC4-B59E-62F535F04BE1}"/>
              </c:ext>
            </c:extLst>
          </c:dPt>
          <c:dLbls>
            <c:dLbl>
              <c:idx val="0"/>
              <c:layout>
                <c:manualLayout>
                  <c:x val="9.0988092543270213E-2"/>
                  <c:y val="0.1376571157771945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62-4BC4-B59E-62F535F04BE1}"/>
                </c:ext>
              </c:extLst>
            </c:dLbl>
            <c:dLbl>
              <c:idx val="2"/>
              <c:layout>
                <c:manualLayout>
                  <c:x val="-0.11194117070993612"/>
                  <c:y val="5.24438611840186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62-4BC4-B59E-62F535F04B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[1]Conversion!$AJ$4:$AL$4</c:f>
              <c:strCache>
                <c:ptCount val="3"/>
                <c:pt idx="0">
                  <c:v>Water Heat</c:v>
                </c:pt>
                <c:pt idx="1">
                  <c:v>Space Heat</c:v>
                </c:pt>
                <c:pt idx="2">
                  <c:v>Process</c:v>
                </c:pt>
              </c:strCache>
            </c:strRef>
          </c:cat>
          <c:val>
            <c:numRef>
              <c:f>[1]Conversion!$AJ$20:$AL$20</c:f>
              <c:numCache>
                <c:formatCode>General</c:formatCode>
                <c:ptCount val="3"/>
                <c:pt idx="0">
                  <c:v>0.1</c:v>
                </c:pt>
                <c:pt idx="1">
                  <c:v>0.85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62-4BC4-B59E-62F535F04B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 b="1"/>
              <a:t>End Use @ 35 Degrees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976224846894139"/>
          <c:y val="0.13407115777194517"/>
          <c:w val="0.45603127734033239"/>
          <c:h val="0.760052128900553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5B-4DAC-8EC3-1764690C59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5B-4DAC-8EC3-1764690C596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65B-4DAC-8EC3-1764690C596E}"/>
              </c:ext>
            </c:extLst>
          </c:dPt>
          <c:dLbls>
            <c:dLbl>
              <c:idx val="0"/>
              <c:layout>
                <c:manualLayout>
                  <c:x val="3.4906893224613773E-2"/>
                  <c:y val="0.161177092446777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5B-4DAC-8EC3-1764690C596E}"/>
                </c:ext>
              </c:extLst>
            </c:dLbl>
            <c:dLbl>
              <c:idx val="2"/>
              <c:layout>
                <c:manualLayout>
                  <c:x val="-3.540947234410094E-2"/>
                  <c:y val="5.9934383202099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5B-4DAC-8EC3-1764690C59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[1]Conversion!$AJ$4:$AL$4</c:f>
              <c:strCache>
                <c:ptCount val="3"/>
                <c:pt idx="0">
                  <c:v>Water Heat</c:v>
                </c:pt>
                <c:pt idx="1">
                  <c:v>Space Heat</c:v>
                </c:pt>
                <c:pt idx="2">
                  <c:v>Process</c:v>
                </c:pt>
              </c:strCache>
            </c:strRef>
          </c:cat>
          <c:val>
            <c:numRef>
              <c:f>[1]Conversion!$AJ$50:$AL$50</c:f>
              <c:numCache>
                <c:formatCode>General</c:formatCode>
                <c:ptCount val="3"/>
                <c:pt idx="0">
                  <c:v>0.3</c:v>
                </c:pt>
                <c:pt idx="1">
                  <c:v>0.6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5B-4DAC-8EC3-1764690C5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Efficiency @ </a:t>
            </a:r>
            <a:r>
              <a:rPr lang="en-US" sz="1440" b="0" i="0" u="none" strike="noStrike" baseline="0">
                <a:effectLst/>
              </a:rPr>
              <a:t>5 Degrees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587335958005251"/>
          <c:y val="0.16647856517935258"/>
          <c:w val="0.85603127734033246"/>
          <c:h val="0.72764472149314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'Existing Technology Conversion'!$AG$4:$AI$4</c:f>
              <c:strCache>
                <c:ptCount val="3"/>
                <c:pt idx="0">
                  <c:v>Water Heat</c:v>
                </c:pt>
                <c:pt idx="1">
                  <c:v>Space Heat</c:v>
                </c:pt>
                <c:pt idx="2">
                  <c:v>Process</c:v>
                </c:pt>
              </c:strCache>
            </c:strRef>
          </c:cat>
          <c:val>
            <c:numRef>
              <c:f>'Existing Technology Conversion'!$AG$22:$AI$22</c:f>
              <c:numCache>
                <c:formatCode>0.0%</c:formatCode>
                <c:ptCount val="3"/>
                <c:pt idx="0">
                  <c:v>1</c:v>
                </c:pt>
                <c:pt idx="1">
                  <c:v>1.04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70-4953-BF9D-2C4C6F406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833728"/>
        <c:axId val="1652833168"/>
      </c:barChart>
      <c:catAx>
        <c:axId val="165283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52833168"/>
        <c:crosses val="autoZero"/>
        <c:auto val="1"/>
        <c:lblAlgn val="ctr"/>
        <c:lblOffset val="100"/>
        <c:noMultiLvlLbl val="0"/>
      </c:catAx>
      <c:valAx>
        <c:axId val="1652833168"/>
        <c:scaling>
          <c:orientation val="minMax"/>
          <c:max val="1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52833728"/>
        <c:crosses val="autoZero"/>
        <c:crossBetween val="between"/>
      </c:valAx>
      <c:spPr>
        <a:noFill/>
        <a:ln>
          <a:solidFill>
            <a:sysClr val="windowText" lastClr="000000">
              <a:lumMod val="25000"/>
              <a:lumOff val="75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Efficiency @ 35 Degrees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65113735783027"/>
          <c:y val="0.13407115777194517"/>
          <c:w val="0.85047572178477704"/>
          <c:h val="0.760052128900553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'Existing Technology Conversion'!$AG$4:$AI$4</c:f>
              <c:strCache>
                <c:ptCount val="3"/>
                <c:pt idx="0">
                  <c:v>Water Heat</c:v>
                </c:pt>
                <c:pt idx="1">
                  <c:v>Space Heat</c:v>
                </c:pt>
                <c:pt idx="2">
                  <c:v>Process</c:v>
                </c:pt>
              </c:strCache>
            </c:strRef>
          </c:cat>
          <c:val>
            <c:numRef>
              <c:f>'Existing Technology Conversion'!$AG$50:$AI$50</c:f>
              <c:numCache>
                <c:formatCode>0.0%</c:formatCode>
                <c:ptCount val="3"/>
                <c:pt idx="0">
                  <c:v>1.1000000000000001</c:v>
                </c:pt>
                <c:pt idx="1">
                  <c:v>1.54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A-42EE-B856-90ABD2852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52830928"/>
        <c:axId val="1652830368"/>
      </c:barChart>
      <c:catAx>
        <c:axId val="165283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52830368"/>
        <c:crosses val="autoZero"/>
        <c:auto val="1"/>
        <c:lblAlgn val="ctr"/>
        <c:lblOffset val="100"/>
        <c:noMultiLvlLbl val="0"/>
      </c:catAx>
      <c:valAx>
        <c:axId val="165283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52830928"/>
        <c:crosses val="autoZero"/>
        <c:crossBetween val="between"/>
      </c:valAx>
      <c:spPr>
        <a:noFill/>
        <a:ln>
          <a:solidFill>
            <a:sysClr val="windowText" lastClr="000000">
              <a:lumMod val="25000"/>
              <a:lumOff val="75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End Use @</a:t>
            </a:r>
            <a:r>
              <a:rPr lang="en-US" b="1" baseline="0"/>
              <a:t> </a:t>
            </a:r>
            <a:r>
              <a:rPr lang="en-US" b="1"/>
              <a:t>5 Degrees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976224846894139"/>
          <c:y val="0.16647856517935258"/>
          <c:w val="0.43658683289588796"/>
          <c:h val="0.727644721493146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14-4724-A6B5-C5B8047EFD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14-4724-A6B5-C5B8047EFD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14-4724-A6B5-C5B8047EFD26}"/>
              </c:ext>
            </c:extLst>
          </c:dPt>
          <c:dLbls>
            <c:dLbl>
              <c:idx val="0"/>
              <c:layout>
                <c:manualLayout>
                  <c:x val="9.0988092543270213E-2"/>
                  <c:y val="0.1376571157771945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14-4724-A6B5-C5B8047EFD26}"/>
                </c:ext>
              </c:extLst>
            </c:dLbl>
            <c:dLbl>
              <c:idx val="2"/>
              <c:layout>
                <c:manualLayout>
                  <c:x val="-0.11194117070993612"/>
                  <c:y val="5.24438611840186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14-4724-A6B5-C5B8047EFD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'Existing Technology Conversion'!$AJ$4:$AL$4</c:f>
              <c:strCache>
                <c:ptCount val="3"/>
                <c:pt idx="0">
                  <c:v>Water Heat</c:v>
                </c:pt>
                <c:pt idx="1">
                  <c:v>Space Heat</c:v>
                </c:pt>
                <c:pt idx="2">
                  <c:v>Process</c:v>
                </c:pt>
              </c:strCache>
            </c:strRef>
          </c:cat>
          <c:val>
            <c:numRef>
              <c:f>'Existing Technology Conversion'!$AJ$20:$AL$20</c:f>
              <c:numCache>
                <c:formatCode>0.0%</c:formatCode>
                <c:ptCount val="3"/>
                <c:pt idx="0">
                  <c:v>0.1</c:v>
                </c:pt>
                <c:pt idx="1">
                  <c:v>0.85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14-4724-A6B5-C5B8047EFD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 b="1"/>
              <a:t>End Use @ 35 Degrees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976224846894139"/>
          <c:y val="0.13407115777194517"/>
          <c:w val="0.45603127734033239"/>
          <c:h val="0.760052128900553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CB4-4ABD-A191-809A38FA6A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B4-4ABD-A191-809A38FA6A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CB4-4ABD-A191-809A38FA6A46}"/>
              </c:ext>
            </c:extLst>
          </c:dPt>
          <c:dLbls>
            <c:dLbl>
              <c:idx val="0"/>
              <c:layout>
                <c:manualLayout>
                  <c:x val="3.4906893224613773E-2"/>
                  <c:y val="0.161177092446777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B4-4ABD-A191-809A38FA6A46}"/>
                </c:ext>
              </c:extLst>
            </c:dLbl>
            <c:dLbl>
              <c:idx val="2"/>
              <c:layout>
                <c:manualLayout>
                  <c:x val="-3.540947234410094E-2"/>
                  <c:y val="5.9934383202099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B4-4ABD-A191-809A38FA6A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'Existing Technology Conversion'!$AJ$4:$AL$4</c:f>
              <c:strCache>
                <c:ptCount val="3"/>
                <c:pt idx="0">
                  <c:v>Water Heat</c:v>
                </c:pt>
                <c:pt idx="1">
                  <c:v>Space Heat</c:v>
                </c:pt>
                <c:pt idx="2">
                  <c:v>Process</c:v>
                </c:pt>
              </c:strCache>
            </c:strRef>
          </c:cat>
          <c:val>
            <c:numRef>
              <c:f>'Existing Technology Conversion'!$AJ$50:$AL$50</c:f>
              <c:numCache>
                <c:formatCode>0.0%</c:formatCode>
                <c:ptCount val="3"/>
                <c:pt idx="0">
                  <c:v>0.3</c:v>
                </c:pt>
                <c:pt idx="1">
                  <c:v>0.6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B4-4ABD-A191-809A38FA6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End Use @</a:t>
            </a:r>
            <a:r>
              <a:rPr lang="en-US" b="1" baseline="0"/>
              <a:t> </a:t>
            </a:r>
            <a:r>
              <a:rPr lang="en-US" b="1"/>
              <a:t>5 Degrees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976224846894139"/>
          <c:y val="0.16647856517935258"/>
          <c:w val="0.43658683289588796"/>
          <c:h val="0.727644721493146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D41-42DB-9A01-995E1DEB98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D41-42DB-9A01-995E1DEB98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D41-42DB-9A01-995E1DEB9822}"/>
              </c:ext>
            </c:extLst>
          </c:dPt>
          <c:dLbls>
            <c:dLbl>
              <c:idx val="0"/>
              <c:layout>
                <c:manualLayout>
                  <c:x val="9.0988092543270213E-2"/>
                  <c:y val="0.1376571157771945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1-42DB-9A01-995E1DEB9822}"/>
                </c:ext>
              </c:extLst>
            </c:dLbl>
            <c:dLbl>
              <c:idx val="2"/>
              <c:layout>
                <c:manualLayout>
                  <c:x val="-0.11194117070993612"/>
                  <c:y val="5.24438611840186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41-42DB-9A01-995E1DEB98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[1]Conversion!$AJ$4:$AL$4</c:f>
              <c:strCache>
                <c:ptCount val="3"/>
                <c:pt idx="0">
                  <c:v>Water Heat</c:v>
                </c:pt>
                <c:pt idx="1">
                  <c:v>Space Heat</c:v>
                </c:pt>
                <c:pt idx="2">
                  <c:v>Process</c:v>
                </c:pt>
              </c:strCache>
            </c:strRef>
          </c:cat>
          <c:val>
            <c:numRef>
              <c:f>[1]Conversion!$AJ$20:$AL$20</c:f>
              <c:numCache>
                <c:formatCode>General</c:formatCode>
                <c:ptCount val="3"/>
                <c:pt idx="0">
                  <c:v>0.1</c:v>
                </c:pt>
                <c:pt idx="1">
                  <c:v>0.85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41-42DB-9A01-995E1DEB98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 b="1"/>
              <a:t>End Use @ 35 Degrees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976224846894139"/>
          <c:y val="0.13407115777194517"/>
          <c:w val="0.45603127734033239"/>
          <c:h val="0.760052128900553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CE-45B9-A124-814241EC80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CE-45B9-A124-814241EC80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CE-45B9-A124-814241EC8022}"/>
              </c:ext>
            </c:extLst>
          </c:dPt>
          <c:dLbls>
            <c:dLbl>
              <c:idx val="0"/>
              <c:layout>
                <c:manualLayout>
                  <c:x val="3.4906893224613773E-2"/>
                  <c:y val="0.161177092446777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CE-45B9-A124-814241EC8022}"/>
                </c:ext>
              </c:extLst>
            </c:dLbl>
            <c:dLbl>
              <c:idx val="2"/>
              <c:layout>
                <c:manualLayout>
                  <c:x val="-3.540947234410094E-2"/>
                  <c:y val="5.9934383202099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CE-45B9-A124-814241EC80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[1]Conversion!$AJ$4:$AL$4</c:f>
              <c:strCache>
                <c:ptCount val="3"/>
                <c:pt idx="0">
                  <c:v>Water Heat</c:v>
                </c:pt>
                <c:pt idx="1">
                  <c:v>Space Heat</c:v>
                </c:pt>
                <c:pt idx="2">
                  <c:v>Process</c:v>
                </c:pt>
              </c:strCache>
            </c:strRef>
          </c:cat>
          <c:val>
            <c:numRef>
              <c:f>[1]Conversion!$AJ$50:$AL$50</c:f>
              <c:numCache>
                <c:formatCode>General</c:formatCode>
                <c:ptCount val="3"/>
                <c:pt idx="0">
                  <c:v>0.3</c:v>
                </c:pt>
                <c:pt idx="1">
                  <c:v>0.6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CE-45B9-A124-814241EC8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End Use @</a:t>
            </a:r>
            <a:r>
              <a:rPr lang="en-US" b="1" baseline="0"/>
              <a:t> </a:t>
            </a:r>
            <a:r>
              <a:rPr lang="en-US" b="1"/>
              <a:t>5 Degrees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976224846894139"/>
          <c:y val="0.16647856517935258"/>
          <c:w val="0.43658683289588796"/>
          <c:h val="0.727644721493146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F28-46DC-B6A5-7815B46FBE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F28-46DC-B6A5-7815B46FBE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F28-46DC-B6A5-7815B46FBE64}"/>
              </c:ext>
            </c:extLst>
          </c:dPt>
          <c:dLbls>
            <c:dLbl>
              <c:idx val="0"/>
              <c:layout>
                <c:manualLayout>
                  <c:x val="9.0988092543270213E-2"/>
                  <c:y val="0.1376571157771945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28-46DC-B6A5-7815B46FBE64}"/>
                </c:ext>
              </c:extLst>
            </c:dLbl>
            <c:dLbl>
              <c:idx val="2"/>
              <c:layout>
                <c:manualLayout>
                  <c:x val="-0.11194117070993612"/>
                  <c:y val="5.24438611840186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28-46DC-B6A5-7815B46FBE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'Existing Technology Conversion'!$AJ$4:$AL$4</c:f>
              <c:strCache>
                <c:ptCount val="3"/>
                <c:pt idx="0">
                  <c:v>Water Heat</c:v>
                </c:pt>
                <c:pt idx="1">
                  <c:v>Space Heat</c:v>
                </c:pt>
                <c:pt idx="2">
                  <c:v>Process</c:v>
                </c:pt>
              </c:strCache>
            </c:strRef>
          </c:cat>
          <c:val>
            <c:numRef>
              <c:f>'Existing Technology Conversion'!$AJ$20:$AL$20</c:f>
              <c:numCache>
                <c:formatCode>0.0%</c:formatCode>
                <c:ptCount val="3"/>
                <c:pt idx="0">
                  <c:v>0.1</c:v>
                </c:pt>
                <c:pt idx="1">
                  <c:v>0.85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28-46DC-B6A5-7815B46FBE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 b="1"/>
              <a:t>End Use @ 35 Degrees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976224846894139"/>
          <c:y val="0.13407115777194517"/>
          <c:w val="0.45603127734033239"/>
          <c:h val="0.760052128900553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D8-42A0-B3F1-7CD1103042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D8-42A0-B3F1-7CD11030424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D8-42A0-B3F1-7CD110304243}"/>
              </c:ext>
            </c:extLst>
          </c:dPt>
          <c:dLbls>
            <c:dLbl>
              <c:idx val="0"/>
              <c:layout>
                <c:manualLayout>
                  <c:x val="3.4906893224613773E-2"/>
                  <c:y val="0.161177092446777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D8-42A0-B3F1-7CD110304243}"/>
                </c:ext>
              </c:extLst>
            </c:dLbl>
            <c:dLbl>
              <c:idx val="2"/>
              <c:layout>
                <c:manualLayout>
                  <c:x val="-3.540947234410094E-2"/>
                  <c:y val="5.9934383202099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D8-42A0-B3F1-7CD1103042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'Existing Technology Conversion'!$AJ$4:$AL$4</c:f>
              <c:strCache>
                <c:ptCount val="3"/>
                <c:pt idx="0">
                  <c:v>Water Heat</c:v>
                </c:pt>
                <c:pt idx="1">
                  <c:v>Space Heat</c:v>
                </c:pt>
                <c:pt idx="2">
                  <c:v>Process</c:v>
                </c:pt>
              </c:strCache>
            </c:strRef>
          </c:cat>
          <c:val>
            <c:numRef>
              <c:f>'Existing Technology Conversion'!$AJ$50:$AL$50</c:f>
              <c:numCache>
                <c:formatCode>0.0%</c:formatCode>
                <c:ptCount val="3"/>
                <c:pt idx="0">
                  <c:v>0.3</c:v>
                </c:pt>
                <c:pt idx="1">
                  <c:v>0.6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D8-42A0-B3F1-7CD110304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62979202293456"/>
          <c:y val="0.13352968135760779"/>
          <c:w val="0.84439305305671386"/>
          <c:h val="0.746527084969192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'Existing Technology Conversion'!$C$4</c:f>
              <c:strCache>
                <c:ptCount val="1"/>
                <c:pt idx="0">
                  <c:v>kWhrs/Dth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trendline>
            <c:spPr>
              <a:ln w="53975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4"/>
            <c:dispRSqr val="1"/>
            <c:dispEq val="1"/>
            <c:trendlineLbl>
              <c:layout>
                <c:manualLayout>
                  <c:x val="-0.18265939049077318"/>
                  <c:y val="0.20699372073101246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'Existing Technology Conversion'!$A$5:$A$105</c:f>
              <c:numCache>
                <c:formatCode>General</c:formatCode>
                <c:ptCount val="10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  <c:pt idx="60">
                  <c:v>50</c:v>
                </c:pt>
                <c:pt idx="61">
                  <c:v>51</c:v>
                </c:pt>
                <c:pt idx="62">
                  <c:v>52</c:v>
                </c:pt>
                <c:pt idx="63">
                  <c:v>53</c:v>
                </c:pt>
                <c:pt idx="64">
                  <c:v>54</c:v>
                </c:pt>
                <c:pt idx="65">
                  <c:v>55</c:v>
                </c:pt>
                <c:pt idx="66">
                  <c:v>56</c:v>
                </c:pt>
                <c:pt idx="67">
                  <c:v>57</c:v>
                </c:pt>
                <c:pt idx="68">
                  <c:v>58</c:v>
                </c:pt>
                <c:pt idx="69">
                  <c:v>59</c:v>
                </c:pt>
                <c:pt idx="70">
                  <c:v>60</c:v>
                </c:pt>
                <c:pt idx="71">
                  <c:v>61</c:v>
                </c:pt>
                <c:pt idx="72">
                  <c:v>62</c:v>
                </c:pt>
                <c:pt idx="73">
                  <c:v>63</c:v>
                </c:pt>
                <c:pt idx="74">
                  <c:v>64</c:v>
                </c:pt>
                <c:pt idx="75">
                  <c:v>65</c:v>
                </c:pt>
                <c:pt idx="76">
                  <c:v>66</c:v>
                </c:pt>
                <c:pt idx="77">
                  <c:v>67</c:v>
                </c:pt>
                <c:pt idx="78">
                  <c:v>68</c:v>
                </c:pt>
                <c:pt idx="79">
                  <c:v>69</c:v>
                </c:pt>
                <c:pt idx="80">
                  <c:v>70</c:v>
                </c:pt>
                <c:pt idx="81">
                  <c:v>71</c:v>
                </c:pt>
                <c:pt idx="82">
                  <c:v>72</c:v>
                </c:pt>
                <c:pt idx="83">
                  <c:v>73</c:v>
                </c:pt>
                <c:pt idx="84">
                  <c:v>74</c:v>
                </c:pt>
                <c:pt idx="85">
                  <c:v>75</c:v>
                </c:pt>
                <c:pt idx="86">
                  <c:v>76</c:v>
                </c:pt>
                <c:pt idx="87">
                  <c:v>77</c:v>
                </c:pt>
                <c:pt idx="88">
                  <c:v>78</c:v>
                </c:pt>
                <c:pt idx="89">
                  <c:v>79</c:v>
                </c:pt>
                <c:pt idx="90">
                  <c:v>80</c:v>
                </c:pt>
                <c:pt idx="91">
                  <c:v>81</c:v>
                </c:pt>
                <c:pt idx="92">
                  <c:v>82</c:v>
                </c:pt>
                <c:pt idx="93">
                  <c:v>83</c:v>
                </c:pt>
                <c:pt idx="94">
                  <c:v>84</c:v>
                </c:pt>
                <c:pt idx="95">
                  <c:v>85</c:v>
                </c:pt>
                <c:pt idx="96">
                  <c:v>86</c:v>
                </c:pt>
                <c:pt idx="97">
                  <c:v>87</c:v>
                </c:pt>
                <c:pt idx="98">
                  <c:v>88</c:v>
                </c:pt>
                <c:pt idx="99">
                  <c:v>89</c:v>
                </c:pt>
                <c:pt idx="100">
                  <c:v>90</c:v>
                </c:pt>
              </c:numCache>
            </c:numRef>
          </c:xVal>
          <c:yVal>
            <c:numRef>
              <c:f>'Existing Technology Conversion'!$C$5:$C$105</c:f>
              <c:numCache>
                <c:formatCode>_(* #,##0.0_);_(* \(#,##0.0\);_(* "-"??_);_(@_)</c:formatCode>
                <c:ptCount val="101"/>
                <c:pt idx="0">
                  <c:v>251.60251177519734</c:v>
                </c:pt>
                <c:pt idx="1">
                  <c:v>251.60251177519734</c:v>
                </c:pt>
                <c:pt idx="2">
                  <c:v>251.60251177519734</c:v>
                </c:pt>
                <c:pt idx="3">
                  <c:v>251.60251177519734</c:v>
                </c:pt>
                <c:pt idx="4">
                  <c:v>251.60251177519734</c:v>
                </c:pt>
                <c:pt idx="5">
                  <c:v>251.60251177519734</c:v>
                </c:pt>
                <c:pt idx="6">
                  <c:v>251.60251177519734</c:v>
                </c:pt>
                <c:pt idx="7">
                  <c:v>251.60251177519734</c:v>
                </c:pt>
                <c:pt idx="8">
                  <c:v>251.60251177519734</c:v>
                </c:pt>
                <c:pt idx="9">
                  <c:v>251.60251177519734</c:v>
                </c:pt>
                <c:pt idx="10">
                  <c:v>251.60251177519734</c:v>
                </c:pt>
                <c:pt idx="11">
                  <c:v>251.60251177519734</c:v>
                </c:pt>
                <c:pt idx="12">
                  <c:v>251.60251177519734</c:v>
                </c:pt>
                <c:pt idx="13">
                  <c:v>251.60251177519734</c:v>
                </c:pt>
                <c:pt idx="14">
                  <c:v>251.60251177519734</c:v>
                </c:pt>
                <c:pt idx="15">
                  <c:v>239.10873981810241</c:v>
                </c:pt>
                <c:pt idx="16">
                  <c:v>239.10873981810241</c:v>
                </c:pt>
                <c:pt idx="17">
                  <c:v>239.10873981810241</c:v>
                </c:pt>
                <c:pt idx="18">
                  <c:v>239.10873981810241</c:v>
                </c:pt>
                <c:pt idx="19">
                  <c:v>239.10873981810241</c:v>
                </c:pt>
                <c:pt idx="20">
                  <c:v>239.10873981810241</c:v>
                </c:pt>
                <c:pt idx="21">
                  <c:v>239.10873981810241</c:v>
                </c:pt>
                <c:pt idx="22">
                  <c:v>239.10873981810241</c:v>
                </c:pt>
                <c:pt idx="23">
                  <c:v>239.10873981810241</c:v>
                </c:pt>
                <c:pt idx="24">
                  <c:v>239.10873981810241</c:v>
                </c:pt>
                <c:pt idx="25">
                  <c:v>239.10873981810241</c:v>
                </c:pt>
                <c:pt idx="26">
                  <c:v>239.10873981810241</c:v>
                </c:pt>
                <c:pt idx="27">
                  <c:v>239.10873981810241</c:v>
                </c:pt>
                <c:pt idx="28">
                  <c:v>239.10873981810241</c:v>
                </c:pt>
                <c:pt idx="29">
                  <c:v>239.10873981810241</c:v>
                </c:pt>
                <c:pt idx="30">
                  <c:v>214.83706262766992</c:v>
                </c:pt>
                <c:pt idx="31">
                  <c:v>214.83706262766992</c:v>
                </c:pt>
                <c:pt idx="32">
                  <c:v>214.83706262766992</c:v>
                </c:pt>
                <c:pt idx="33">
                  <c:v>214.83706262766992</c:v>
                </c:pt>
                <c:pt idx="34">
                  <c:v>214.83706262766992</c:v>
                </c:pt>
                <c:pt idx="35">
                  <c:v>214.83706262766992</c:v>
                </c:pt>
                <c:pt idx="36">
                  <c:v>214.83706262766992</c:v>
                </c:pt>
                <c:pt idx="37">
                  <c:v>214.83706262766992</c:v>
                </c:pt>
                <c:pt idx="38">
                  <c:v>214.83706262766992</c:v>
                </c:pt>
                <c:pt idx="39">
                  <c:v>214.83706262766992</c:v>
                </c:pt>
                <c:pt idx="40">
                  <c:v>214.83706262766992</c:v>
                </c:pt>
                <c:pt idx="41">
                  <c:v>214.83706262766992</c:v>
                </c:pt>
                <c:pt idx="42">
                  <c:v>214.83706262766992</c:v>
                </c:pt>
                <c:pt idx="43">
                  <c:v>214.83706262766992</c:v>
                </c:pt>
                <c:pt idx="44">
                  <c:v>214.83706262766992</c:v>
                </c:pt>
                <c:pt idx="45">
                  <c:v>193.53893263342084</c:v>
                </c:pt>
                <c:pt idx="46">
                  <c:v>193.53893263342084</c:v>
                </c:pt>
                <c:pt idx="47">
                  <c:v>193.53893263342084</c:v>
                </c:pt>
                <c:pt idx="48">
                  <c:v>193.53893263342084</c:v>
                </c:pt>
                <c:pt idx="49">
                  <c:v>193.53893263342084</c:v>
                </c:pt>
                <c:pt idx="50">
                  <c:v>193.53893263342084</c:v>
                </c:pt>
                <c:pt idx="51">
                  <c:v>193.53893263342084</c:v>
                </c:pt>
                <c:pt idx="52">
                  <c:v>193.53893263342084</c:v>
                </c:pt>
                <c:pt idx="53">
                  <c:v>193.53893263342084</c:v>
                </c:pt>
                <c:pt idx="54">
                  <c:v>193.53893263342084</c:v>
                </c:pt>
                <c:pt idx="55">
                  <c:v>193.53893263342084</c:v>
                </c:pt>
                <c:pt idx="56">
                  <c:v>193.53893263342084</c:v>
                </c:pt>
                <c:pt idx="57">
                  <c:v>193.53893263342084</c:v>
                </c:pt>
                <c:pt idx="58">
                  <c:v>193.53893263342084</c:v>
                </c:pt>
                <c:pt idx="59">
                  <c:v>193.53893263342084</c:v>
                </c:pt>
                <c:pt idx="60">
                  <c:v>167.19755822218505</c:v>
                </c:pt>
                <c:pt idx="61">
                  <c:v>164.23113885580517</c:v>
                </c:pt>
                <c:pt idx="62">
                  <c:v>164.23113885580517</c:v>
                </c:pt>
                <c:pt idx="63">
                  <c:v>164.23113885580517</c:v>
                </c:pt>
                <c:pt idx="64">
                  <c:v>164.23113885580517</c:v>
                </c:pt>
                <c:pt idx="65">
                  <c:v>164.23113885580517</c:v>
                </c:pt>
                <c:pt idx="66">
                  <c:v>164.23113885580517</c:v>
                </c:pt>
                <c:pt idx="67">
                  <c:v>164.23113885580517</c:v>
                </c:pt>
                <c:pt idx="68">
                  <c:v>164.23113885580517</c:v>
                </c:pt>
                <c:pt idx="69">
                  <c:v>164.23113885580517</c:v>
                </c:pt>
                <c:pt idx="70">
                  <c:v>164.23113885580517</c:v>
                </c:pt>
                <c:pt idx="71">
                  <c:v>164.23113885580517</c:v>
                </c:pt>
                <c:pt idx="72">
                  <c:v>164.23113885580517</c:v>
                </c:pt>
                <c:pt idx="73">
                  <c:v>164.23113885580517</c:v>
                </c:pt>
                <c:pt idx="74">
                  <c:v>164.23113885580517</c:v>
                </c:pt>
                <c:pt idx="75">
                  <c:v>157.04378727228172</c:v>
                </c:pt>
                <c:pt idx="76">
                  <c:v>157.04378727228172</c:v>
                </c:pt>
                <c:pt idx="77">
                  <c:v>157.04378727228172</c:v>
                </c:pt>
                <c:pt idx="78">
                  <c:v>157.04378727228172</c:v>
                </c:pt>
                <c:pt idx="79">
                  <c:v>157.04378727228172</c:v>
                </c:pt>
                <c:pt idx="80">
                  <c:v>157.04378727228172</c:v>
                </c:pt>
                <c:pt idx="81">
                  <c:v>157.04378727228172</c:v>
                </c:pt>
                <c:pt idx="82">
                  <c:v>157.04378727228172</c:v>
                </c:pt>
                <c:pt idx="83">
                  <c:v>157.04378727228172</c:v>
                </c:pt>
                <c:pt idx="84">
                  <c:v>157.04378727228172</c:v>
                </c:pt>
                <c:pt idx="85">
                  <c:v>157.04378727228172</c:v>
                </c:pt>
                <c:pt idx="86">
                  <c:v>157.04378727228172</c:v>
                </c:pt>
                <c:pt idx="87">
                  <c:v>157.04378727228172</c:v>
                </c:pt>
                <c:pt idx="88">
                  <c:v>157.04378727228172</c:v>
                </c:pt>
                <c:pt idx="89">
                  <c:v>157.04378727228172</c:v>
                </c:pt>
                <c:pt idx="90">
                  <c:v>157.04378727228172</c:v>
                </c:pt>
                <c:pt idx="91">
                  <c:v>157.04378727228172</c:v>
                </c:pt>
                <c:pt idx="92">
                  <c:v>157.04378727228172</c:v>
                </c:pt>
                <c:pt idx="93">
                  <c:v>157.04378727228172</c:v>
                </c:pt>
                <c:pt idx="94">
                  <c:v>157.04378727228172</c:v>
                </c:pt>
                <c:pt idx="95">
                  <c:v>157.04378727228172</c:v>
                </c:pt>
                <c:pt idx="96">
                  <c:v>157.04378727228172</c:v>
                </c:pt>
                <c:pt idx="97">
                  <c:v>157.04378727228172</c:v>
                </c:pt>
                <c:pt idx="98">
                  <c:v>157.04378727228172</c:v>
                </c:pt>
                <c:pt idx="99">
                  <c:v>157.04378727228172</c:v>
                </c:pt>
                <c:pt idx="100">
                  <c:v>157.04378727228172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2A-4CC1-8B9B-724BB35CD384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'Existing Technology Conversion'!$A$5:$A$105</c:f>
              <c:numCache>
                <c:formatCode>General</c:formatCode>
                <c:ptCount val="10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  <c:pt idx="60">
                  <c:v>50</c:v>
                </c:pt>
                <c:pt idx="61">
                  <c:v>51</c:v>
                </c:pt>
                <c:pt idx="62">
                  <c:v>52</c:v>
                </c:pt>
                <c:pt idx="63">
                  <c:v>53</c:v>
                </c:pt>
                <c:pt idx="64">
                  <c:v>54</c:v>
                </c:pt>
                <c:pt idx="65">
                  <c:v>55</c:v>
                </c:pt>
                <c:pt idx="66">
                  <c:v>56</c:v>
                </c:pt>
                <c:pt idx="67">
                  <c:v>57</c:v>
                </c:pt>
                <c:pt idx="68">
                  <c:v>58</c:v>
                </c:pt>
                <c:pt idx="69">
                  <c:v>59</c:v>
                </c:pt>
                <c:pt idx="70">
                  <c:v>60</c:v>
                </c:pt>
                <c:pt idx="71">
                  <c:v>61</c:v>
                </c:pt>
                <c:pt idx="72">
                  <c:v>62</c:v>
                </c:pt>
                <c:pt idx="73">
                  <c:v>63</c:v>
                </c:pt>
                <c:pt idx="74">
                  <c:v>64</c:v>
                </c:pt>
                <c:pt idx="75">
                  <c:v>65</c:v>
                </c:pt>
                <c:pt idx="76">
                  <c:v>66</c:v>
                </c:pt>
                <c:pt idx="77">
                  <c:v>67</c:v>
                </c:pt>
                <c:pt idx="78">
                  <c:v>68</c:v>
                </c:pt>
                <c:pt idx="79">
                  <c:v>69</c:v>
                </c:pt>
                <c:pt idx="80">
                  <c:v>70</c:v>
                </c:pt>
                <c:pt idx="81">
                  <c:v>71</c:v>
                </c:pt>
                <c:pt idx="82">
                  <c:v>72</c:v>
                </c:pt>
                <c:pt idx="83">
                  <c:v>73</c:v>
                </c:pt>
                <c:pt idx="84">
                  <c:v>74</c:v>
                </c:pt>
                <c:pt idx="85">
                  <c:v>75</c:v>
                </c:pt>
                <c:pt idx="86">
                  <c:v>76</c:v>
                </c:pt>
                <c:pt idx="87">
                  <c:v>77</c:v>
                </c:pt>
                <c:pt idx="88">
                  <c:v>78</c:v>
                </c:pt>
                <c:pt idx="89">
                  <c:v>79</c:v>
                </c:pt>
                <c:pt idx="90">
                  <c:v>80</c:v>
                </c:pt>
                <c:pt idx="91">
                  <c:v>81</c:v>
                </c:pt>
                <c:pt idx="92">
                  <c:v>82</c:v>
                </c:pt>
                <c:pt idx="93">
                  <c:v>83</c:v>
                </c:pt>
                <c:pt idx="94">
                  <c:v>84</c:v>
                </c:pt>
                <c:pt idx="95">
                  <c:v>85</c:v>
                </c:pt>
                <c:pt idx="96">
                  <c:v>86</c:v>
                </c:pt>
                <c:pt idx="97">
                  <c:v>87</c:v>
                </c:pt>
                <c:pt idx="98">
                  <c:v>88</c:v>
                </c:pt>
                <c:pt idx="99">
                  <c:v>89</c:v>
                </c:pt>
                <c:pt idx="100">
                  <c:v>90</c:v>
                </c:pt>
              </c:numCache>
            </c:numRef>
          </c:xVal>
          <c:yVal>
            <c:numRef>
              <c:f>'Existing Technology Conversion'!$B$5:$B$105</c:f>
              <c:numCache>
                <c:formatCode>General</c:formatCode>
                <c:ptCount val="101"/>
                <c:pt idx="0">
                  <c:v>251.52499999999998</c:v>
                </c:pt>
                <c:pt idx="1">
                  <c:v>251.75536339999999</c:v>
                </c:pt>
                <c:pt idx="2">
                  <c:v>251.89154239999999</c:v>
                </c:pt>
                <c:pt idx="3">
                  <c:v>251.93605939999998</c:v>
                </c:pt>
                <c:pt idx="4">
                  <c:v>251.89142239999998</c:v>
                </c:pt>
                <c:pt idx="5">
                  <c:v>251.76012499999999</c:v>
                </c:pt>
                <c:pt idx="6">
                  <c:v>251.54464639999998</c:v>
                </c:pt>
                <c:pt idx="7">
                  <c:v>251.24745139999999</c:v>
                </c:pt>
                <c:pt idx="8">
                  <c:v>250.87099039999998</c:v>
                </c:pt>
                <c:pt idx="9">
                  <c:v>250.41769939999998</c:v>
                </c:pt>
                <c:pt idx="10">
                  <c:v>249.89</c:v>
                </c:pt>
                <c:pt idx="11">
                  <c:v>249.29029939999998</c:v>
                </c:pt>
                <c:pt idx="12">
                  <c:v>248.62099039999998</c:v>
                </c:pt>
                <c:pt idx="13">
                  <c:v>247.88445139999999</c:v>
                </c:pt>
                <c:pt idx="14">
                  <c:v>247.0830464</c:v>
                </c:pt>
                <c:pt idx="15">
                  <c:v>246.21912499999999</c:v>
                </c:pt>
                <c:pt idx="16">
                  <c:v>245.29502239999999</c:v>
                </c:pt>
                <c:pt idx="17">
                  <c:v>244.31305939999999</c:v>
                </c:pt>
                <c:pt idx="18">
                  <c:v>243.27554239999998</c:v>
                </c:pt>
                <c:pt idx="19">
                  <c:v>242.18476339999998</c:v>
                </c:pt>
                <c:pt idx="20">
                  <c:v>241.04299999999998</c:v>
                </c:pt>
                <c:pt idx="21">
                  <c:v>239.85251539999999</c:v>
                </c:pt>
                <c:pt idx="22">
                  <c:v>238.6155584</c:v>
                </c:pt>
                <c:pt idx="23">
                  <c:v>237.33436339999997</c:v>
                </c:pt>
                <c:pt idx="24">
                  <c:v>236.01115039999999</c:v>
                </c:pt>
                <c:pt idx="25">
                  <c:v>234.64812499999999</c:v>
                </c:pt>
                <c:pt idx="26">
                  <c:v>233.24747839999998</c:v>
                </c:pt>
                <c:pt idx="27">
                  <c:v>231.8113874</c:v>
                </c:pt>
                <c:pt idx="28">
                  <c:v>230.34201439999998</c:v>
                </c:pt>
                <c:pt idx="29">
                  <c:v>228.84150739999998</c:v>
                </c:pt>
                <c:pt idx="30">
                  <c:v>227.31199999999998</c:v>
                </c:pt>
                <c:pt idx="31">
                  <c:v>225.75561139999999</c:v>
                </c:pt>
                <c:pt idx="32">
                  <c:v>224.17444639999999</c:v>
                </c:pt>
                <c:pt idx="33">
                  <c:v>222.5705954</c:v>
                </c:pt>
                <c:pt idx="34">
                  <c:v>220.94613440000001</c:v>
                </c:pt>
                <c:pt idx="35">
                  <c:v>219.30312499999999</c:v>
                </c:pt>
                <c:pt idx="36">
                  <c:v>217.64361439999999</c:v>
                </c:pt>
                <c:pt idx="37">
                  <c:v>215.96963539999999</c:v>
                </c:pt>
                <c:pt idx="38">
                  <c:v>214.28320639999998</c:v>
                </c:pt>
                <c:pt idx="39">
                  <c:v>212.58633140000001</c:v>
                </c:pt>
                <c:pt idx="40">
                  <c:v>210.88099999999997</c:v>
                </c:pt>
                <c:pt idx="41">
                  <c:v>209.1691874</c:v>
                </c:pt>
                <c:pt idx="42">
                  <c:v>207.45285439999998</c:v>
                </c:pt>
                <c:pt idx="43">
                  <c:v>205.73394739999998</c:v>
                </c:pt>
                <c:pt idx="44">
                  <c:v>204.0143984</c:v>
                </c:pt>
                <c:pt idx="45">
                  <c:v>202.29612499999999</c:v>
                </c:pt>
                <c:pt idx="46">
                  <c:v>200.58103039999997</c:v>
                </c:pt>
                <c:pt idx="47">
                  <c:v>198.87100340000001</c:v>
                </c:pt>
                <c:pt idx="48">
                  <c:v>197.16791839999999</c:v>
                </c:pt>
                <c:pt idx="49">
                  <c:v>195.47363539999998</c:v>
                </c:pt>
                <c:pt idx="50">
                  <c:v>193.79</c:v>
                </c:pt>
                <c:pt idx="51">
                  <c:v>192.1188434</c:v>
                </c:pt>
                <c:pt idx="52">
                  <c:v>190.46198239999998</c:v>
                </c:pt>
                <c:pt idx="53">
                  <c:v>188.82121939999999</c:v>
                </c:pt>
                <c:pt idx="54">
                  <c:v>187.1983424</c:v>
                </c:pt>
                <c:pt idx="55">
                  <c:v>185.595125</c:v>
                </c:pt>
                <c:pt idx="56">
                  <c:v>184.01332639999998</c:v>
                </c:pt>
                <c:pt idx="57">
                  <c:v>182.4546914</c:v>
                </c:pt>
                <c:pt idx="58">
                  <c:v>180.92095039999998</c:v>
                </c:pt>
                <c:pt idx="59">
                  <c:v>179.41381939999999</c:v>
                </c:pt>
                <c:pt idx="60">
                  <c:v>177.935</c:v>
                </c:pt>
                <c:pt idx="61">
                  <c:v>176.4861794</c:v>
                </c:pt>
                <c:pt idx="62">
                  <c:v>175.06903039999997</c:v>
                </c:pt>
                <c:pt idx="63">
                  <c:v>173.68521139999999</c:v>
                </c:pt>
                <c:pt idx="64">
                  <c:v>172.33636639999997</c:v>
                </c:pt>
                <c:pt idx="65">
                  <c:v>171.024125</c:v>
                </c:pt>
                <c:pt idx="66">
                  <c:v>169.7501024</c:v>
                </c:pt>
                <c:pt idx="67">
                  <c:v>168.51589940000002</c:v>
                </c:pt>
                <c:pt idx="68">
                  <c:v>167.32310240000001</c:v>
                </c:pt>
                <c:pt idx="69">
                  <c:v>166.1732834</c:v>
                </c:pt>
                <c:pt idx="70">
                  <c:v>165.06799999999998</c:v>
                </c:pt>
                <c:pt idx="71">
                  <c:v>164.0087954</c:v>
                </c:pt>
                <c:pt idx="72">
                  <c:v>162.9971984</c:v>
                </c:pt>
                <c:pt idx="73">
                  <c:v>162.03472339999999</c:v>
                </c:pt>
                <c:pt idx="74">
                  <c:v>161.12287040000001</c:v>
                </c:pt>
                <c:pt idx="75">
                  <c:v>160.263125</c:v>
                </c:pt>
                <c:pt idx="76">
                  <c:v>159.45695840000002</c:v>
                </c:pt>
                <c:pt idx="77">
                  <c:v>158.70582739999998</c:v>
                </c:pt>
                <c:pt idx="78">
                  <c:v>158.01117439999999</c:v>
                </c:pt>
                <c:pt idx="79">
                  <c:v>157.3744274</c:v>
                </c:pt>
                <c:pt idx="80">
                  <c:v>156.79700000000003</c:v>
                </c:pt>
                <c:pt idx="81">
                  <c:v>156.28029139999998</c:v>
                </c:pt>
                <c:pt idx="82">
                  <c:v>155.8256864</c:v>
                </c:pt>
                <c:pt idx="83">
                  <c:v>155.43455539999999</c:v>
                </c:pt>
                <c:pt idx="84">
                  <c:v>155.10825439999999</c:v>
                </c:pt>
                <c:pt idx="85">
                  <c:v>154.84812500000001</c:v>
                </c:pt>
                <c:pt idx="86">
                  <c:v>154.65549440000001</c:v>
                </c:pt>
                <c:pt idx="87">
                  <c:v>154.53167540000001</c:v>
                </c:pt>
                <c:pt idx="88">
                  <c:v>154.47796640000004</c:v>
                </c:pt>
                <c:pt idx="89">
                  <c:v>154.49565140000004</c:v>
                </c:pt>
                <c:pt idx="90">
                  <c:v>154.58600000000001</c:v>
                </c:pt>
                <c:pt idx="91">
                  <c:v>154.75026740000001</c:v>
                </c:pt>
                <c:pt idx="92">
                  <c:v>154.98969439999999</c:v>
                </c:pt>
                <c:pt idx="93">
                  <c:v>155.30550739999998</c:v>
                </c:pt>
                <c:pt idx="94">
                  <c:v>155.6989184</c:v>
                </c:pt>
                <c:pt idx="95">
                  <c:v>156.17112500000005</c:v>
                </c:pt>
                <c:pt idx="96">
                  <c:v>156.7233104</c:v>
                </c:pt>
                <c:pt idx="97">
                  <c:v>157.3566434</c:v>
                </c:pt>
                <c:pt idx="98">
                  <c:v>158.07227839999996</c:v>
                </c:pt>
                <c:pt idx="99">
                  <c:v>158.87135539999997</c:v>
                </c:pt>
                <c:pt idx="100">
                  <c:v>159.75500000000005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2A-4CC1-8B9B-724BB35CD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2851007"/>
        <c:axId val="2059919231"/>
      </c:scatterChart>
      <c:valAx>
        <c:axId val="20528510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2000" b="1"/>
                  <a:t>Degree 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59919231"/>
        <c:crosses val="autoZero"/>
        <c:crossBetween val="midCat"/>
      </c:valAx>
      <c:valAx>
        <c:axId val="2059919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2000" b="1"/>
                  <a:t>kWh per Dth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528510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End Use @</a:t>
            </a:r>
            <a:r>
              <a:rPr lang="en-US" b="1" baseline="0"/>
              <a:t> </a:t>
            </a:r>
            <a:r>
              <a:rPr lang="en-US" b="1"/>
              <a:t>5 Degrees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976224846894139"/>
          <c:y val="0.16647856517935258"/>
          <c:w val="0.43658683289588796"/>
          <c:h val="0.727644721493146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4A-488A-B276-5C58F782C9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4A-488A-B276-5C58F782C9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4A-488A-B276-5C58F782C9B5}"/>
              </c:ext>
            </c:extLst>
          </c:dPt>
          <c:dLbls>
            <c:dLbl>
              <c:idx val="0"/>
              <c:layout>
                <c:manualLayout>
                  <c:x val="9.0988092543270213E-2"/>
                  <c:y val="0.1376571157771945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4A-488A-B276-5C58F782C9B5}"/>
                </c:ext>
              </c:extLst>
            </c:dLbl>
            <c:dLbl>
              <c:idx val="2"/>
              <c:layout>
                <c:manualLayout>
                  <c:x val="-0.11194117070993612"/>
                  <c:y val="5.24438611840186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4A-488A-B276-5C58F782C9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[1]Conversion!$AJ$4:$AL$4</c:f>
              <c:strCache>
                <c:ptCount val="3"/>
                <c:pt idx="0">
                  <c:v>Water Heat</c:v>
                </c:pt>
                <c:pt idx="1">
                  <c:v>Space Heat</c:v>
                </c:pt>
                <c:pt idx="2">
                  <c:v>Process</c:v>
                </c:pt>
              </c:strCache>
            </c:strRef>
          </c:cat>
          <c:val>
            <c:numRef>
              <c:f>[1]Conversion!$AJ$20:$AL$20</c:f>
              <c:numCache>
                <c:formatCode>General</c:formatCode>
                <c:ptCount val="3"/>
                <c:pt idx="0">
                  <c:v>0.1</c:v>
                </c:pt>
                <c:pt idx="1">
                  <c:v>0.85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4A-488A-B276-5C58F782C9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 b="1"/>
              <a:t>End Use @ 35 Degrees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976224846894139"/>
          <c:y val="0.13407115777194517"/>
          <c:w val="0.45603127734033239"/>
          <c:h val="0.760052128900553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72-4B49-9BB6-B075B609A4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72-4B49-9BB6-B075B609A4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72-4B49-9BB6-B075B609A4C7}"/>
              </c:ext>
            </c:extLst>
          </c:dPt>
          <c:dLbls>
            <c:dLbl>
              <c:idx val="0"/>
              <c:layout>
                <c:manualLayout>
                  <c:x val="3.4906893224613773E-2"/>
                  <c:y val="0.161177092446777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72-4B49-9BB6-B075B609A4C7}"/>
                </c:ext>
              </c:extLst>
            </c:dLbl>
            <c:dLbl>
              <c:idx val="2"/>
              <c:layout>
                <c:manualLayout>
                  <c:x val="-3.540947234410094E-2"/>
                  <c:y val="5.9934383202099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72-4B49-9BB6-B075B609A4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[1]Conversion!$AJ$4:$AL$4</c:f>
              <c:strCache>
                <c:ptCount val="3"/>
                <c:pt idx="0">
                  <c:v>Water Heat</c:v>
                </c:pt>
                <c:pt idx="1">
                  <c:v>Space Heat</c:v>
                </c:pt>
                <c:pt idx="2">
                  <c:v>Process</c:v>
                </c:pt>
              </c:strCache>
            </c:strRef>
          </c:cat>
          <c:val>
            <c:numRef>
              <c:f>[1]Conversion!$AJ$50:$AL$50</c:f>
              <c:numCache>
                <c:formatCode>General</c:formatCode>
                <c:ptCount val="3"/>
                <c:pt idx="0">
                  <c:v>0.3</c:v>
                </c:pt>
                <c:pt idx="1">
                  <c:v>0.6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72-4B49-9BB6-B075B609A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Efficiency @ </a:t>
            </a:r>
            <a:r>
              <a:rPr lang="en-US" sz="1440" b="0" i="0" u="none" strike="noStrike" baseline="0">
                <a:effectLst/>
              </a:rPr>
              <a:t>5 Degrees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587335958005251"/>
          <c:y val="0.16647856517935258"/>
          <c:w val="0.85603127734033246"/>
          <c:h val="0.72764472149314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'Hybrid Conversion'!$AG$4:$AI$4</c:f>
              <c:strCache>
                <c:ptCount val="3"/>
                <c:pt idx="0">
                  <c:v>Water Heat</c:v>
                </c:pt>
                <c:pt idx="1">
                  <c:v>Space Heat</c:v>
                </c:pt>
                <c:pt idx="2">
                  <c:v>Process</c:v>
                </c:pt>
              </c:strCache>
            </c:strRef>
          </c:cat>
          <c:val>
            <c:numRef>
              <c:f>'Hybrid Conversion'!$AG$22:$AI$22</c:f>
              <c:numCache>
                <c:formatCode>0.0%</c:formatCode>
                <c:ptCount val="3"/>
                <c:pt idx="0">
                  <c:v>1</c:v>
                </c:pt>
                <c:pt idx="1">
                  <c:v>1.04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26-44D6-94B0-78C70A0EF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833728"/>
        <c:axId val="1652833168"/>
      </c:barChart>
      <c:catAx>
        <c:axId val="165283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52833168"/>
        <c:crosses val="autoZero"/>
        <c:auto val="1"/>
        <c:lblAlgn val="ctr"/>
        <c:lblOffset val="100"/>
        <c:noMultiLvlLbl val="0"/>
      </c:catAx>
      <c:valAx>
        <c:axId val="1652833168"/>
        <c:scaling>
          <c:orientation val="minMax"/>
          <c:max val="1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52833728"/>
        <c:crosses val="autoZero"/>
        <c:crossBetween val="between"/>
      </c:valAx>
      <c:spPr>
        <a:noFill/>
        <a:ln>
          <a:solidFill>
            <a:sysClr val="windowText" lastClr="000000">
              <a:lumMod val="25000"/>
              <a:lumOff val="75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Efficiency @ 35 Degrees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65113735783027"/>
          <c:y val="0.13407115777194517"/>
          <c:w val="0.85047572178477704"/>
          <c:h val="0.760052128900553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'Hybrid Conversion'!$AG$4:$AI$4</c:f>
              <c:strCache>
                <c:ptCount val="3"/>
                <c:pt idx="0">
                  <c:v>Water Heat</c:v>
                </c:pt>
                <c:pt idx="1">
                  <c:v>Space Heat</c:v>
                </c:pt>
                <c:pt idx="2">
                  <c:v>Process</c:v>
                </c:pt>
              </c:strCache>
            </c:strRef>
          </c:cat>
          <c:val>
            <c:numRef>
              <c:f>'Hybrid Conversion'!$AG$50:$AI$50</c:f>
              <c:numCache>
                <c:formatCode>0.0%</c:formatCode>
                <c:ptCount val="3"/>
                <c:pt idx="0">
                  <c:v>1.1000000000000001</c:v>
                </c:pt>
                <c:pt idx="1">
                  <c:v>1.54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96-4FE5-A1C4-CD16C8CA2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52830928"/>
        <c:axId val="1652830368"/>
      </c:barChart>
      <c:catAx>
        <c:axId val="165283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52830368"/>
        <c:crosses val="autoZero"/>
        <c:auto val="1"/>
        <c:lblAlgn val="ctr"/>
        <c:lblOffset val="100"/>
        <c:noMultiLvlLbl val="0"/>
      </c:catAx>
      <c:valAx>
        <c:axId val="165283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52830928"/>
        <c:crosses val="autoZero"/>
        <c:crossBetween val="between"/>
      </c:valAx>
      <c:spPr>
        <a:noFill/>
        <a:ln>
          <a:solidFill>
            <a:sysClr val="windowText" lastClr="000000">
              <a:lumMod val="25000"/>
              <a:lumOff val="75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61553</xdr:colOff>
      <xdr:row>18</xdr:row>
      <xdr:rowOff>142795</xdr:rowOff>
    </xdr:from>
    <xdr:to>
      <xdr:col>41</xdr:col>
      <xdr:colOff>40022</xdr:colOff>
      <xdr:row>33</xdr:row>
      <xdr:rowOff>28495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8A80AA-5D42-44FC-B679-FB369DA13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40822</xdr:colOff>
      <xdr:row>34</xdr:row>
      <xdr:rowOff>106455</xdr:rowOff>
    </xdr:from>
    <xdr:to>
      <xdr:col>41</xdr:col>
      <xdr:colOff>43223</xdr:colOff>
      <xdr:row>48</xdr:row>
      <xdr:rowOff>182655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47B3F7-5225-489D-9121-6A47859A2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41</xdr:col>
      <xdr:colOff>844444</xdr:colOff>
      <xdr:row>18</xdr:row>
      <xdr:rowOff>118463</xdr:rowOff>
    </xdr:from>
    <xdr:to>
      <xdr:col>48</xdr:col>
      <xdr:colOff>732386</xdr:colOff>
      <xdr:row>33</xdr:row>
      <xdr:rowOff>4163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A5093D1-9F0F-4AA7-B390-1F928CD3C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844445</xdr:colOff>
      <xdr:row>34</xdr:row>
      <xdr:rowOff>27212</xdr:rowOff>
    </xdr:from>
    <xdr:to>
      <xdr:col>48</xdr:col>
      <xdr:colOff>732387</xdr:colOff>
      <xdr:row>48</xdr:row>
      <xdr:rowOff>103412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B3FC357-48F9-4173-88C8-66E786A259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832767</xdr:colOff>
      <xdr:row>6</xdr:row>
      <xdr:rowOff>76209</xdr:rowOff>
    </xdr:from>
    <xdr:to>
      <xdr:col>15</xdr:col>
      <xdr:colOff>832758</xdr:colOff>
      <xdr:row>34</xdr:row>
      <xdr:rowOff>89806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B2BE3E7-711B-4AE5-948D-EA44AC636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41</xdr:col>
      <xdr:colOff>844444</xdr:colOff>
      <xdr:row>18</xdr:row>
      <xdr:rowOff>118463</xdr:rowOff>
    </xdr:from>
    <xdr:to>
      <xdr:col>48</xdr:col>
      <xdr:colOff>732386</xdr:colOff>
      <xdr:row>33</xdr:row>
      <xdr:rowOff>4163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F690C18-7798-4CF0-A304-C3DA9911E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41</xdr:col>
      <xdr:colOff>844445</xdr:colOff>
      <xdr:row>34</xdr:row>
      <xdr:rowOff>27212</xdr:rowOff>
    </xdr:from>
    <xdr:to>
      <xdr:col>48</xdr:col>
      <xdr:colOff>732387</xdr:colOff>
      <xdr:row>48</xdr:row>
      <xdr:rowOff>103412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8A83287-FD8F-4DE8-B1E8-458B5E10E4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755518</xdr:colOff>
      <xdr:row>18</xdr:row>
      <xdr:rowOff>101974</xdr:rowOff>
    </xdr:from>
    <xdr:to>
      <xdr:col>40</xdr:col>
      <xdr:colOff>516273</xdr:colOff>
      <xdr:row>32</xdr:row>
      <xdr:rowOff>178174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B071EA-3807-404D-A20A-1DF412A0C1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748394</xdr:colOff>
      <xdr:row>33</xdr:row>
      <xdr:rowOff>188098</xdr:rowOff>
    </xdr:from>
    <xdr:to>
      <xdr:col>40</xdr:col>
      <xdr:colOff>533081</xdr:colOff>
      <xdr:row>48</xdr:row>
      <xdr:rowOff>73798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36C562-993D-4923-96E5-76430619E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41</xdr:col>
      <xdr:colOff>844444</xdr:colOff>
      <xdr:row>18</xdr:row>
      <xdr:rowOff>118463</xdr:rowOff>
    </xdr:from>
    <xdr:to>
      <xdr:col>48</xdr:col>
      <xdr:colOff>732386</xdr:colOff>
      <xdr:row>33</xdr:row>
      <xdr:rowOff>4163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547E269-4DE7-4596-A50C-7C57B09CAD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844445</xdr:colOff>
      <xdr:row>34</xdr:row>
      <xdr:rowOff>27212</xdr:rowOff>
    </xdr:from>
    <xdr:to>
      <xdr:col>48</xdr:col>
      <xdr:colOff>732387</xdr:colOff>
      <xdr:row>48</xdr:row>
      <xdr:rowOff>103412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B3C0468-898A-463C-86DE-EADDE3E73E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846373</xdr:colOff>
      <xdr:row>8</xdr:row>
      <xdr:rowOff>35387</xdr:rowOff>
    </xdr:from>
    <xdr:to>
      <xdr:col>21</xdr:col>
      <xdr:colOff>846365</xdr:colOff>
      <xdr:row>36</xdr:row>
      <xdr:rowOff>48984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21E4BA1-EED9-4EC8-BC6C-404B43082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41</xdr:col>
      <xdr:colOff>871658</xdr:colOff>
      <xdr:row>18</xdr:row>
      <xdr:rowOff>159285</xdr:rowOff>
    </xdr:from>
    <xdr:to>
      <xdr:col>48</xdr:col>
      <xdr:colOff>759600</xdr:colOff>
      <xdr:row>33</xdr:row>
      <xdr:rowOff>44985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07337F7-32CA-4366-8288-76D4E4B453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41</xdr:col>
      <xdr:colOff>776409</xdr:colOff>
      <xdr:row>34</xdr:row>
      <xdr:rowOff>13605</xdr:rowOff>
    </xdr:from>
    <xdr:to>
      <xdr:col>48</xdr:col>
      <xdr:colOff>664351</xdr:colOff>
      <xdr:row>48</xdr:row>
      <xdr:rowOff>89805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FEDFF6F-93E8-49BB-9406-63EDC5AC62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61553</xdr:colOff>
      <xdr:row>18</xdr:row>
      <xdr:rowOff>142795</xdr:rowOff>
    </xdr:from>
    <xdr:to>
      <xdr:col>41</xdr:col>
      <xdr:colOff>40022</xdr:colOff>
      <xdr:row>33</xdr:row>
      <xdr:rowOff>28495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25D641-5CEA-44DB-BDFA-A434E619E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40822</xdr:colOff>
      <xdr:row>34</xdr:row>
      <xdr:rowOff>106455</xdr:rowOff>
    </xdr:from>
    <xdr:to>
      <xdr:col>41</xdr:col>
      <xdr:colOff>43223</xdr:colOff>
      <xdr:row>48</xdr:row>
      <xdr:rowOff>182655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8180E1-0933-4DAF-8A4E-9338F805E1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41</xdr:col>
      <xdr:colOff>844444</xdr:colOff>
      <xdr:row>18</xdr:row>
      <xdr:rowOff>118463</xdr:rowOff>
    </xdr:from>
    <xdr:to>
      <xdr:col>48</xdr:col>
      <xdr:colOff>732386</xdr:colOff>
      <xdr:row>33</xdr:row>
      <xdr:rowOff>4163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E6E18B7-5265-4FD0-B5DB-A60D7F4021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844445</xdr:colOff>
      <xdr:row>34</xdr:row>
      <xdr:rowOff>27212</xdr:rowOff>
    </xdr:from>
    <xdr:to>
      <xdr:col>48</xdr:col>
      <xdr:colOff>732387</xdr:colOff>
      <xdr:row>48</xdr:row>
      <xdr:rowOff>103412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0942F81-F0A8-4D0C-917E-0B6AE82EF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832767</xdr:colOff>
      <xdr:row>6</xdr:row>
      <xdr:rowOff>76209</xdr:rowOff>
    </xdr:from>
    <xdr:to>
      <xdr:col>15</xdr:col>
      <xdr:colOff>832758</xdr:colOff>
      <xdr:row>34</xdr:row>
      <xdr:rowOff>89806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DDFC218-403B-45B1-8DDB-01AC017801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41</xdr:col>
      <xdr:colOff>844444</xdr:colOff>
      <xdr:row>18</xdr:row>
      <xdr:rowOff>118463</xdr:rowOff>
    </xdr:from>
    <xdr:to>
      <xdr:col>48</xdr:col>
      <xdr:colOff>732386</xdr:colOff>
      <xdr:row>33</xdr:row>
      <xdr:rowOff>4163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83E0BF1-AB19-455D-BF15-733DA5209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41</xdr:col>
      <xdr:colOff>844445</xdr:colOff>
      <xdr:row>34</xdr:row>
      <xdr:rowOff>27212</xdr:rowOff>
    </xdr:from>
    <xdr:to>
      <xdr:col>48</xdr:col>
      <xdr:colOff>732387</xdr:colOff>
      <xdr:row>48</xdr:row>
      <xdr:rowOff>103412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D47F848-5790-4E46-9997-E83C84DC83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61553</xdr:colOff>
      <xdr:row>18</xdr:row>
      <xdr:rowOff>142795</xdr:rowOff>
    </xdr:from>
    <xdr:to>
      <xdr:col>41</xdr:col>
      <xdr:colOff>40022</xdr:colOff>
      <xdr:row>33</xdr:row>
      <xdr:rowOff>28495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8095CCE-76EA-4DCB-A605-621EE5DFE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36</xdr:col>
      <xdr:colOff>40822</xdr:colOff>
      <xdr:row>34</xdr:row>
      <xdr:rowOff>106455</xdr:rowOff>
    </xdr:from>
    <xdr:to>
      <xdr:col>41</xdr:col>
      <xdr:colOff>43223</xdr:colOff>
      <xdr:row>48</xdr:row>
      <xdr:rowOff>182655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326FF98-E2E7-4809-BD45-FCC005E789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41</xdr:col>
      <xdr:colOff>844444</xdr:colOff>
      <xdr:row>18</xdr:row>
      <xdr:rowOff>118463</xdr:rowOff>
    </xdr:from>
    <xdr:to>
      <xdr:col>48</xdr:col>
      <xdr:colOff>732386</xdr:colOff>
      <xdr:row>33</xdr:row>
      <xdr:rowOff>4163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BF74981-3853-478A-AA8A-BA64D1B7AD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41</xdr:col>
      <xdr:colOff>844445</xdr:colOff>
      <xdr:row>34</xdr:row>
      <xdr:rowOff>27212</xdr:rowOff>
    </xdr:from>
    <xdr:to>
      <xdr:col>48</xdr:col>
      <xdr:colOff>732387</xdr:colOff>
      <xdr:row>48</xdr:row>
      <xdr:rowOff>103412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30E1947-FEEF-4516-B2D3-91880F245A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41</xdr:col>
      <xdr:colOff>844444</xdr:colOff>
      <xdr:row>18</xdr:row>
      <xdr:rowOff>118463</xdr:rowOff>
    </xdr:from>
    <xdr:to>
      <xdr:col>48</xdr:col>
      <xdr:colOff>732386</xdr:colOff>
      <xdr:row>33</xdr:row>
      <xdr:rowOff>4163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80D39627-6824-4574-A5FB-36E38F682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41</xdr:col>
      <xdr:colOff>844445</xdr:colOff>
      <xdr:row>34</xdr:row>
      <xdr:rowOff>27212</xdr:rowOff>
    </xdr:from>
    <xdr:to>
      <xdr:col>48</xdr:col>
      <xdr:colOff>732387</xdr:colOff>
      <xdr:row>48</xdr:row>
      <xdr:rowOff>103412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C31C97EE-405E-470A-85EE-4E97F2113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%20IRP/Scenarios/NG%20Gas%20Conversion/LDC_Natural%20Gas%20Load%20Forecast_083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ndout"/>
      <sheetName val="WA_Customers"/>
      <sheetName val="Customers"/>
      <sheetName val="LDC Load (2)"/>
      <sheetName val="LDC Load"/>
      <sheetName val="Worksheet"/>
      <sheetName val="Table"/>
      <sheetName val="Conversion"/>
      <sheetName val="2012-2019 LDC WA Load"/>
      <sheetName val="Hourly LDC"/>
      <sheetName val="Hourly History"/>
      <sheetName val="Hourly Check"/>
      <sheetName val="Daily Temps"/>
      <sheetName val="Monthly Temps"/>
      <sheetName val="Control Area Load History"/>
      <sheetName val="Variability"/>
      <sheetName val="State Sales Data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>
        <row r="4">
          <cell r="AJ4" t="str">
            <v>Water Heat</v>
          </cell>
          <cell r="AK4" t="str">
            <v>Space Heat</v>
          </cell>
          <cell r="AL4" t="str">
            <v>Process</v>
          </cell>
        </row>
        <row r="20">
          <cell r="AJ20">
            <v>0.1</v>
          </cell>
          <cell r="AK20">
            <v>0.85</v>
          </cell>
          <cell r="AL20">
            <v>0.05</v>
          </cell>
        </row>
        <row r="50">
          <cell r="AJ50">
            <v>0.3</v>
          </cell>
          <cell r="AK50">
            <v>0.6</v>
          </cell>
          <cell r="AL50">
            <v>0.1</v>
          </cell>
        </row>
      </sheetData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B34A-4CE1-4D57-9608-A9B04532DC02}">
  <sheetPr>
    <tabColor rgb="FF92D050"/>
  </sheetPr>
  <dimension ref="A2:AA80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Q20" sqref="Q20"/>
    </sheetView>
  </sheetViews>
  <sheetFormatPr defaultRowHeight="12.75" x14ac:dyDescent="0.2"/>
  <cols>
    <col min="1" max="1" width="34.7109375" style="2" bestFit="1" customWidth="1"/>
    <col min="2" max="2" width="5" style="2" bestFit="1" customWidth="1"/>
    <col min="3" max="27" width="7.42578125" style="3" customWidth="1"/>
    <col min="28" max="16384" width="9.140625" style="2"/>
  </cols>
  <sheetData>
    <row r="2" spans="1:27" x14ac:dyDescent="0.2">
      <c r="C2" s="46" t="s">
        <v>33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P2" s="46" t="s">
        <v>34</v>
      </c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s="6" customFormat="1" x14ac:dyDescent="0.2"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/>
      <c r="P3" s="7">
        <v>1</v>
      </c>
      <c r="Q3" s="7">
        <v>2</v>
      </c>
      <c r="R3" s="7">
        <v>3</v>
      </c>
      <c r="S3" s="7">
        <v>4</v>
      </c>
      <c r="T3" s="7">
        <v>5</v>
      </c>
      <c r="U3" s="7">
        <v>6</v>
      </c>
      <c r="V3" s="7">
        <v>7</v>
      </c>
      <c r="W3" s="7">
        <v>8</v>
      </c>
      <c r="X3" s="7">
        <v>9</v>
      </c>
      <c r="Y3" s="7">
        <v>10</v>
      </c>
      <c r="Z3" s="7">
        <v>11</v>
      </c>
      <c r="AA3" s="7">
        <v>12</v>
      </c>
    </row>
    <row r="4" spans="1:27" s="6" customFormat="1" x14ac:dyDescent="0.2">
      <c r="A4" s="6" t="s">
        <v>36</v>
      </c>
      <c r="B4" s="6" t="s">
        <v>32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26</v>
      </c>
      <c r="K4" s="7" t="s">
        <v>27</v>
      </c>
      <c r="L4" s="7" t="s">
        <v>28</v>
      </c>
      <c r="M4" s="7" t="s">
        <v>29</v>
      </c>
      <c r="N4" s="7" t="s">
        <v>30</v>
      </c>
      <c r="O4" s="7"/>
      <c r="P4" s="7" t="s">
        <v>19</v>
      </c>
      <c r="Q4" s="7" t="s">
        <v>20</v>
      </c>
      <c r="R4" s="7" t="s">
        <v>21</v>
      </c>
      <c r="S4" s="7" t="s">
        <v>22</v>
      </c>
      <c r="T4" s="7" t="s">
        <v>23</v>
      </c>
      <c r="U4" s="7" t="s">
        <v>24</v>
      </c>
      <c r="V4" s="7" t="s">
        <v>25</v>
      </c>
      <c r="W4" s="7" t="s">
        <v>26</v>
      </c>
      <c r="X4" s="7" t="s">
        <v>27</v>
      </c>
      <c r="Y4" s="7" t="s">
        <v>28</v>
      </c>
      <c r="Z4" s="7" t="s">
        <v>29</v>
      </c>
      <c r="AA4" s="7" t="s">
        <v>30</v>
      </c>
    </row>
    <row r="5" spans="1:27" x14ac:dyDescent="0.2">
      <c r="A5" s="2" t="s">
        <v>31</v>
      </c>
      <c r="B5" s="2">
        <v>2022</v>
      </c>
      <c r="C5" s="4">
        <f>VLOOKUP(DATE($B5,C$3,1),'Existing Technology Load Calc'!$E$1:$T$313,15,FALSE)</f>
        <v>0</v>
      </c>
      <c r="D5" s="4">
        <f>VLOOKUP(DATE($B5,D$3,1),'Existing Technology Load Calc'!$E$1:$T$313,15,FALSE)</f>
        <v>0</v>
      </c>
      <c r="E5" s="4">
        <f>VLOOKUP(DATE($B5,E$3,1),'Existing Technology Load Calc'!$E$1:$T$313,15,FALSE)</f>
        <v>1.3872987425655505</v>
      </c>
      <c r="F5" s="4">
        <f>VLOOKUP(DATE($B5,F$3,1),'Existing Technology Load Calc'!$E$1:$T$313,15,FALSE)</f>
        <v>0.95198562742675785</v>
      </c>
      <c r="G5" s="4">
        <f>VLOOKUP(DATE($B5,G$3,1),'Existing Technology Load Calc'!$E$1:$T$313,15,FALSE)</f>
        <v>0.50223453632959103</v>
      </c>
      <c r="H5" s="4">
        <f>VLOOKUP(DATE($B5,H$3,1),'Existing Technology Load Calc'!$E$1:$T$313,15,FALSE)</f>
        <v>0.33742082810776591</v>
      </c>
      <c r="I5" s="4">
        <f>VLOOKUP(DATE($B5,I$3,1),'Existing Technology Load Calc'!$E$1:$T$313,15,FALSE)</f>
        <v>0.32116518115006382</v>
      </c>
      <c r="J5" s="4">
        <f>VLOOKUP(DATE($B5,J$3,1),'Existing Technology Load Calc'!$E$1:$T$313,15,FALSE)</f>
        <v>0.35510243619728432</v>
      </c>
      <c r="K5" s="4">
        <f>VLOOKUP(DATE($B5,K$3,1),'Existing Technology Load Calc'!$E$1:$T$313,15,FALSE)</f>
        <v>0.53764302846974199</v>
      </c>
      <c r="L5" s="4">
        <f>VLOOKUP(DATE($B5,L$3,1),'Existing Technology Load Calc'!$E$1:$T$313,15,FALSE)</f>
        <v>1.6712442111555537</v>
      </c>
      <c r="M5" s="4">
        <f>VLOOKUP(DATE($B5,M$3,1),'Existing Technology Load Calc'!$E$1:$T$313,15,FALSE)</f>
        <v>3.5360646318528053</v>
      </c>
      <c r="N5" s="4">
        <f>VLOOKUP(DATE($B5,N$3,1),'Existing Technology Load Calc'!$E$1:$T$313,15,FALSE)</f>
        <v>5.8811139988933245</v>
      </c>
      <c r="O5" s="5"/>
      <c r="P5" s="4">
        <f>VLOOKUP(DATE($B5,P$3,1),'Existing Technology Load Calc'!$E$1:$T$313,16,FALSE)</f>
        <v>0</v>
      </c>
      <c r="Q5" s="4">
        <f>VLOOKUP(DATE($B5,Q$3,1),'Existing Technology Load Calc'!$E$1:$T$313,16,FALSE)</f>
        <v>0</v>
      </c>
      <c r="R5" s="4">
        <f>VLOOKUP(DATE($B5,R$3,1),'Existing Technology Load Calc'!$E$1:$T$313,16,FALSE)</f>
        <v>3.5686941849699951</v>
      </c>
      <c r="S5" s="4">
        <f>VLOOKUP(DATE($B5,S$3,1),'Existing Technology Load Calc'!$E$1:$T$313,16,FALSE)</f>
        <v>2.7806747065281607</v>
      </c>
      <c r="T5" s="4">
        <f>VLOOKUP(DATE($B5,T$3,1),'Existing Technology Load Calc'!$E$1:$T$313,16,FALSE)</f>
        <v>1.8573589779826503</v>
      </c>
      <c r="U5" s="4">
        <f>VLOOKUP(DATE($B5,U$3,1),'Existing Technology Load Calc'!$E$1:$T$313,16,FALSE)</f>
        <v>0.7888088309519441</v>
      </c>
      <c r="V5" s="4">
        <f>VLOOKUP(DATE($B5,V$3,1),'Existing Technology Load Calc'!$E$1:$T$313,16,FALSE)</f>
        <v>0.54891562382074144</v>
      </c>
      <c r="W5" s="4">
        <f>VLOOKUP(DATE($B5,W$3,1),'Existing Technology Load Calc'!$E$1:$T$313,16,FALSE)</f>
        <v>0.62535685309478095</v>
      </c>
      <c r="X5" s="4">
        <f>VLOOKUP(DATE($B5,X$3,1),'Existing Technology Load Calc'!$E$1:$T$313,16,FALSE)</f>
        <v>2.0586259110361707</v>
      </c>
      <c r="Y5" s="4">
        <f>VLOOKUP(DATE($B5,Y$3,1),'Existing Technology Load Calc'!$E$1:$T$313,16,FALSE)</f>
        <v>4.9433916751975673</v>
      </c>
      <c r="Z5" s="4">
        <f>VLOOKUP(DATE($B5,Z$3,1),'Existing Technology Load Calc'!$E$1:$T$313,16,FALSE)</f>
        <v>7.4871810929099833</v>
      </c>
      <c r="AA5" s="4">
        <f>VLOOKUP(DATE($B5,AA$3,1),'Existing Technology Load Calc'!$E$1:$T$313,16,FALSE)</f>
        <v>11.449495151305044</v>
      </c>
    </row>
    <row r="6" spans="1:27" x14ac:dyDescent="0.2">
      <c r="A6" s="2" t="s">
        <v>31</v>
      </c>
      <c r="B6" s="2">
        <v>2023</v>
      </c>
      <c r="C6" s="4">
        <f>VLOOKUP(DATE($B6,C$3,1),'Existing Technology Load Calc'!$E$1:$T$313,15,FALSE)</f>
        <v>6.0206098990007693</v>
      </c>
      <c r="D6" s="4">
        <f>VLOOKUP(DATE($B6,D$3,1),'Existing Technology Load Calc'!$E$1:$T$313,15,FALSE)</f>
        <v>6.0168818455615876</v>
      </c>
      <c r="E6" s="4">
        <f>VLOOKUP(DATE($B6,E$3,1),'Existing Technology Load Calc'!$E$1:$T$313,15,FALSE)</f>
        <v>4.6399791904038894</v>
      </c>
      <c r="F6" s="4">
        <f>VLOOKUP(DATE($B6,F$3,1),'Existing Technology Load Calc'!$E$1:$T$313,15,FALSE)</f>
        <v>3.1842103434472078</v>
      </c>
      <c r="G6" s="4">
        <f>VLOOKUP(DATE($B6,G$3,1),'Existing Technology Load Calc'!$E$1:$T$313,15,FALSE)</f>
        <v>1.679529567776294</v>
      </c>
      <c r="H6" s="4">
        <f>VLOOKUP(DATE($B6,H$3,1),'Existing Technology Load Calc'!$E$1:$T$313,15,FALSE)</f>
        <v>1.1280693065309637</v>
      </c>
      <c r="I6" s="4">
        <f>VLOOKUP(DATE($B6,I$3,1),'Existing Technology Load Calc'!$E$1:$T$313,15,FALSE)</f>
        <v>1.0736935984602209</v>
      </c>
      <c r="J6" s="4">
        <f>VLOOKUP(DATE($B6,J$3,1),'Existing Technology Load Calc'!$E$1:$T$313,15,FALSE)</f>
        <v>1.1872345340239221</v>
      </c>
      <c r="K6" s="4">
        <f>VLOOKUP(DATE($B6,K$3,1),'Existing Technology Load Calc'!$E$1:$T$313,15,FALSE)</f>
        <v>1.7976861442636669</v>
      </c>
      <c r="L6" s="4">
        <f>VLOOKUP(DATE($B6,L$3,1),'Existing Technology Load Calc'!$E$1:$T$313,15,FALSE)</f>
        <v>5.5918939232579712</v>
      </c>
      <c r="M6" s="4">
        <f>VLOOKUP(DATE($B6,M$3,1),'Existing Technology Load Calc'!$E$1:$T$313,15,FALSE)</f>
        <v>11.833026708329358</v>
      </c>
      <c r="N6" s="4">
        <f>VLOOKUP(DATE($B6,N$3,1),'Existing Technology Load Calc'!$E$1:$T$313,15,FALSE)</f>
        <v>19.680847553410409</v>
      </c>
      <c r="O6" s="5"/>
      <c r="P6" s="4">
        <f>VLOOKUP(DATE($B6,P$3,1),'Existing Technology Load Calc'!$E$1:$T$313,16,FALSE)</f>
        <v>11.897711410300154</v>
      </c>
      <c r="Q6" s="4">
        <f>VLOOKUP(DATE($B6,Q$3,1),'Existing Technology Load Calc'!$E$1:$T$313,16,FALSE)</f>
        <v>12.564874298826041</v>
      </c>
      <c r="R6" s="4">
        <f>VLOOKUP(DATE($B6,R$3,1),'Existing Technology Load Calc'!$E$1:$T$313,16,FALSE)</f>
        <v>11.935905545876858</v>
      </c>
      <c r="S6" s="4">
        <f>VLOOKUP(DATE($B6,S$3,1),'Existing Technology Load Calc'!$E$1:$T$313,16,FALSE)</f>
        <v>9.300826511658876</v>
      </c>
      <c r="T6" s="4">
        <f>VLOOKUP(DATE($B6,T$3,1),'Existing Technology Load Calc'!$E$1:$T$313,16,FALSE)</f>
        <v>6.2112202484009531</v>
      </c>
      <c r="U6" s="4">
        <f>VLOOKUP(DATE($B6,U$3,1),'Existing Technology Load Calc'!$E$1:$T$313,16,FALSE)</f>
        <v>2.6371550206535099</v>
      </c>
      <c r="V6" s="4">
        <f>VLOOKUP(DATE($B6,V$3,1),'Existing Technology Load Calc'!$E$1:$T$313,16,FALSE)</f>
        <v>1.8350905577019825</v>
      </c>
      <c r="W6" s="4">
        <f>VLOOKUP(DATE($B6,W$3,1),'Existing Technology Load Calc'!$E$1:$T$313,16,FALSE)</f>
        <v>2.0907917727440433</v>
      </c>
      <c r="X6" s="4">
        <f>VLOOKUP(DATE($B6,X$3,1),'Existing Technology Load Calc'!$E$1:$T$313,16,FALSE)</f>
        <v>6.8833093344949177</v>
      </c>
      <c r="Y6" s="4">
        <f>VLOOKUP(DATE($B6,Y$3,1),'Existing Technology Load Calc'!$E$1:$T$313,16,FALSE)</f>
        <v>16.540324678048151</v>
      </c>
      <c r="Z6" s="4">
        <f>VLOOKUP(DATE($B6,Z$3,1),'Existing Technology Load Calc'!$E$1:$T$313,16,FALSE)</f>
        <v>25.054975818154215</v>
      </c>
      <c r="AA6" s="4">
        <f>VLOOKUP(DATE($B6,AA$3,1),'Existing Technology Load Calc'!$E$1:$T$313,16,FALSE)</f>
        <v>38.315150612409255</v>
      </c>
    </row>
    <row r="7" spans="1:27" x14ac:dyDescent="0.2">
      <c r="A7" s="2" t="s">
        <v>31</v>
      </c>
      <c r="B7" s="2">
        <v>2024</v>
      </c>
      <c r="C7" s="4">
        <f>VLOOKUP(DATE($B7,C$3,1),'Existing Technology Load Calc'!$E$1:$T$313,15,FALSE)</f>
        <v>20.149160947989703</v>
      </c>
      <c r="D7" s="4">
        <f>VLOOKUP(DATE($B7,D$3,1),'Existing Technology Load Calc'!$E$1:$T$313,15,FALSE)</f>
        <v>21.357784815219055</v>
      </c>
      <c r="E7" s="4">
        <f>VLOOKUP(DATE($B7,E$3,1),'Existing Technology Load Calc'!$E$1:$T$313,15,FALSE)</f>
        <v>15.531044108177808</v>
      </c>
      <c r="F7" s="4">
        <f>VLOOKUP(DATE($B7,F$3,1),'Existing Technology Load Calc'!$E$1:$T$313,15,FALSE)</f>
        <v>10.658356262468802</v>
      </c>
      <c r="G7" s="4">
        <f>VLOOKUP(DATE($B7,G$3,1),'Existing Technology Load Calc'!$E$1:$T$313,15,FALSE)</f>
        <v>5.6212851478672539</v>
      </c>
      <c r="H7" s="4">
        <f>VLOOKUP(DATE($B7,H$3,1),'Existing Technology Load Calc'!$E$1:$T$313,15,FALSE)</f>
        <v>3.7741008393667324</v>
      </c>
      <c r="I7" s="4">
        <f>VLOOKUP(DATE($B7,I$3,1),'Existing Technology Load Calc'!$E$1:$T$313,15,FALSE)</f>
        <v>3.591733330439264</v>
      </c>
      <c r="J7" s="4">
        <f>VLOOKUP(DATE($B7,J$3,1),'Existing Technology Load Calc'!$E$1:$T$313,15,FALSE)</f>
        <v>3.971313800757533</v>
      </c>
      <c r="K7" s="4">
        <f>VLOOKUP(DATE($B7,K$3,1),'Existing Technology Load Calc'!$E$1:$T$313,15,FALSE)</f>
        <v>5.9361209968593371</v>
      </c>
      <c r="L7" s="4">
        <f>VLOOKUP(DATE($B7,L$3,1),'Existing Technology Load Calc'!$E$1:$T$313,15,FALSE)</f>
        <v>18.068717064063065</v>
      </c>
      <c r="M7" s="4">
        <f>VLOOKUP(DATE($B7,M$3,1),'Existing Technology Load Calc'!$E$1:$T$313,15,FALSE)</f>
        <v>37.101451861303765</v>
      </c>
      <c r="N7" s="4">
        <f>VLOOKUP(DATE($B7,N$3,1),'Existing Technology Load Calc'!$E$1:$T$313,15,FALSE)</f>
        <v>59.495572013857647</v>
      </c>
      <c r="O7" s="5"/>
      <c r="P7" s="4">
        <f>VLOOKUP(DATE($B7,P$3,1),'Existing Technology Load Calc'!$E$1:$T$313,16,FALSE)</f>
        <v>39.818042713356796</v>
      </c>
      <c r="Q7" s="4">
        <f>VLOOKUP(DATE($B7,Q$3,1),'Existing Technology Load Calc'!$E$1:$T$313,16,FALSE)</f>
        <v>44.600822883460786</v>
      </c>
      <c r="R7" s="4">
        <f>VLOOKUP(DATE($B7,R$3,1),'Existing Technology Load Calc'!$E$1:$T$313,16,FALSE)</f>
        <v>39.952135106002778</v>
      </c>
      <c r="S7" s="4">
        <f>VLOOKUP(DATE($B7,S$3,1),'Existing Technology Load Calc'!$E$1:$T$313,16,FALSE)</f>
        <v>31.132215464558794</v>
      </c>
      <c r="T7" s="4">
        <f>VLOOKUP(DATE($B7,T$3,1),'Existing Technology Load Calc'!$E$1:$T$313,16,FALSE)</f>
        <v>20.78858318564545</v>
      </c>
      <c r="U7" s="4">
        <f>VLOOKUP(DATE($B7,U$3,1),'Existing Technology Load Calc'!$E$1:$T$313,16,FALSE)</f>
        <v>8.8229410368372729</v>
      </c>
      <c r="V7" s="4">
        <f>VLOOKUP(DATE($B7,V$3,1),'Existing Technology Load Calc'!$E$1:$T$313,16,FALSE)</f>
        <v>6.1387680153117561</v>
      </c>
      <c r="W7" s="4">
        <f>VLOOKUP(DATE($B7,W$3,1),'Existing Technology Load Calc'!$E$1:$T$313,16,FALSE)</f>
        <v>6.9937236356042707</v>
      </c>
      <c r="X7" s="4">
        <f>VLOOKUP(DATE($B7,X$3,1),'Existing Technology Load Calc'!$E$1:$T$313,16,FALSE)</f>
        <v>22.729305223136986</v>
      </c>
      <c r="Y7" s="4">
        <f>VLOOKUP(DATE($B7,Y$3,1),'Existing Technology Load Calc'!$E$1:$T$313,16,FALSE)</f>
        <v>53.445657384943317</v>
      </c>
      <c r="Z7" s="4">
        <f>VLOOKUP(DATE($B7,Z$3,1),'Existing Technology Load Calc'!$E$1:$T$313,16,FALSE)</f>
        <v>78.557752138685103</v>
      </c>
      <c r="AA7" s="4">
        <f>VLOOKUP(DATE($B7,AA$3,1),'Existing Technology Load Calc'!$E$1:$T$313,16,FALSE)</f>
        <v>115.82742035351917</v>
      </c>
    </row>
    <row r="8" spans="1:27" x14ac:dyDescent="0.2">
      <c r="A8" s="2" t="s">
        <v>31</v>
      </c>
      <c r="B8" s="2">
        <v>2025</v>
      </c>
      <c r="C8" s="4">
        <f>VLOOKUP(DATE($B8,C$3,1),'Existing Technology Load Calc'!$E$1:$T$313,15,FALSE)</f>
        <v>58.41075141831562</v>
      </c>
      <c r="D8" s="4">
        <f>VLOOKUP(DATE($B8,D$3,1),'Existing Technology Load Calc'!$E$1:$T$313,15,FALSE)</f>
        <v>55.709505689993904</v>
      </c>
      <c r="E8" s="4">
        <f>VLOOKUP(DATE($B8,E$3,1),'Existing Technology Load Calc'!$E$1:$T$313,15,FALSE)</f>
        <v>40.846243597208925</v>
      </c>
      <c r="F8" s="4">
        <f>VLOOKUP(DATE($B8,F$3,1),'Existing Technology Load Calc'!$E$1:$T$313,15,FALSE)</f>
        <v>26.551303951213988</v>
      </c>
      <c r="G8" s="4">
        <f>VLOOKUP(DATE($B8,G$3,1),'Existing Technology Load Calc'!$E$1:$T$313,15,FALSE)</f>
        <v>13.221319663925607</v>
      </c>
      <c r="H8" s="4">
        <f>VLOOKUP(DATE($B8,H$3,1),'Existing Technology Load Calc'!$E$1:$T$313,15,FALSE)</f>
        <v>8.356196214493032</v>
      </c>
      <c r="I8" s="4">
        <f>VLOOKUP(DATE($B8,I$3,1),'Existing Technology Load Calc'!$E$1:$T$313,15,FALSE)</f>
        <v>7.4707141770346333</v>
      </c>
      <c r="J8" s="4">
        <f>VLOOKUP(DATE($B8,J$3,1),'Existing Technology Load Calc'!$E$1:$T$313,15,FALSE)</f>
        <v>7.7430575697078385</v>
      </c>
      <c r="K8" s="4">
        <f>VLOOKUP(DATE($B8,K$3,1),'Existing Technology Load Calc'!$E$1:$T$313,15,FALSE)</f>
        <v>10.969248815039403</v>
      </c>
      <c r="L8" s="4">
        <f>VLOOKUP(DATE($B8,L$3,1),'Existing Technology Load Calc'!$E$1:$T$313,15,FALSE)</f>
        <v>31.902599277178922</v>
      </c>
      <c r="M8" s="4">
        <f>VLOOKUP(DATE($B8,M$3,1),'Existing Technology Load Calc'!$E$1:$T$313,15,FALSE)</f>
        <v>62.936306804137146</v>
      </c>
      <c r="N8" s="4">
        <f>VLOOKUP(DATE($B8,N$3,1),'Existing Technology Load Calc'!$E$1:$T$313,15,FALSE)</f>
        <v>97.446853266901996</v>
      </c>
      <c r="O8" s="5"/>
      <c r="P8" s="4">
        <f>VLOOKUP(DATE($B8,P$3,1),'Existing Technology Load Calc'!$E$1:$T$313,16,FALSE)</f>
        <v>115.42921320134694</v>
      </c>
      <c r="Q8" s="4">
        <f>VLOOKUP(DATE($B8,Q$3,1),'Existing Technology Load Calc'!$E$1:$T$313,16,FALSE)</f>
        <v>116.33649358776371</v>
      </c>
      <c r="R8" s="4">
        <f>VLOOKUP(DATE($B8,R$3,1),'Existing Technology Load Calc'!$E$1:$T$313,16,FALSE)</f>
        <v>105.07308017425078</v>
      </c>
      <c r="S8" s="4">
        <f>VLOOKUP(DATE($B8,S$3,1),'Existing Technology Load Calc'!$E$1:$T$313,16,FALSE)</f>
        <v>77.554258378929347</v>
      </c>
      <c r="T8" s="4">
        <f>VLOOKUP(DATE($B8,T$3,1),'Existing Technology Load Calc'!$E$1:$T$313,16,FALSE)</f>
        <v>48.894958435226854</v>
      </c>
      <c r="U8" s="4">
        <f>VLOOKUP(DATE($B8,U$3,1),'Existing Technology Load Calc'!$E$1:$T$313,16,FALSE)</f>
        <v>19.53477917804803</v>
      </c>
      <c r="V8" s="4">
        <f>VLOOKUP(DATE($B8,V$3,1),'Existing Technology Load Calc'!$E$1:$T$313,16,FALSE)</f>
        <v>12.768481683440445</v>
      </c>
      <c r="W8" s="4">
        <f>VLOOKUP(DATE($B8,W$3,1),'Existing Technology Load Calc'!$E$1:$T$313,16,FALSE)</f>
        <v>13.635992382868499</v>
      </c>
      <c r="X8" s="4">
        <f>VLOOKUP(DATE($B8,X$3,1),'Existing Technology Load Calc'!$E$1:$T$313,16,FALSE)</f>
        <v>42.001065092419019</v>
      </c>
      <c r="Y8" s="4">
        <f>VLOOKUP(DATE($B8,Y$3,1),'Existing Technology Load Calc'!$E$1:$T$313,16,FALSE)</f>
        <v>94.365050081415887</v>
      </c>
      <c r="Z8" s="4">
        <f>VLOOKUP(DATE($B8,Z$3,1),'Existing Technology Load Calc'!$E$1:$T$313,16,FALSE)</f>
        <v>133.25987373556941</v>
      </c>
      <c r="AA8" s="4">
        <f>VLOOKUP(DATE($B8,AA$3,1),'Existing Technology Load Calc'!$E$1:$T$313,16,FALSE)</f>
        <v>189.71189373293529</v>
      </c>
    </row>
    <row r="9" spans="1:27" x14ac:dyDescent="0.2">
      <c r="A9" s="2" t="s">
        <v>31</v>
      </c>
      <c r="B9" s="2">
        <v>2026</v>
      </c>
      <c r="C9" s="4">
        <f>VLOOKUP(DATE($B9,C$3,1),'Existing Technology Load Calc'!$E$1:$T$313,15,FALSE)</f>
        <v>92.752021746794156</v>
      </c>
      <c r="D9" s="4">
        <f>VLOOKUP(DATE($B9,D$3,1),'Existing Technology Load Calc'!$E$1:$T$313,15,FALSE)</f>
        <v>86.048737231199539</v>
      </c>
      <c r="E9" s="4">
        <f>VLOOKUP(DATE($B9,E$3,1),'Existing Technology Load Calc'!$E$1:$T$313,15,FALSE)</f>
        <v>61.557877081523991</v>
      </c>
      <c r="F9" s="4">
        <f>VLOOKUP(DATE($B9,F$3,1),'Existing Technology Load Calc'!$E$1:$T$313,15,FALSE)</f>
        <v>39.134710847038932</v>
      </c>
      <c r="G9" s="4">
        <f>VLOOKUP(DATE($B9,G$3,1),'Existing Technology Load Calc'!$E$1:$T$313,15,FALSE)</f>
        <v>19.096495179690798</v>
      </c>
      <c r="H9" s="4">
        <f>VLOOKUP(DATE($B9,H$3,1),'Existing Technology Load Calc'!$E$1:$T$313,15,FALSE)</f>
        <v>11.846578163592342</v>
      </c>
      <c r="I9" s="4">
        <f>VLOOKUP(DATE($B9,I$3,1),'Existing Technology Load Calc'!$E$1:$T$313,15,FALSE)</f>
        <v>10.415282541501089</v>
      </c>
      <c r="J9" s="4">
        <f>VLOOKUP(DATE($B9,J$3,1),'Existing Technology Load Calc'!$E$1:$T$313,15,FALSE)</f>
        <v>10.63083216774325</v>
      </c>
      <c r="K9" s="4">
        <f>VLOOKUP(DATE($B9,K$3,1),'Existing Technology Load Calc'!$E$1:$T$313,15,FALSE)</f>
        <v>14.850254440611188</v>
      </c>
      <c r="L9" s="4">
        <f>VLOOKUP(DATE($B9,L$3,1),'Existing Technology Load Calc'!$E$1:$T$313,15,FALSE)</f>
        <v>42.658027933637257</v>
      </c>
      <c r="M9" s="4">
        <f>VLOOKUP(DATE($B9,M$3,1),'Existing Technology Load Calc'!$E$1:$T$313,15,FALSE)</f>
        <v>83.148516088510135</v>
      </c>
      <c r="N9" s="4">
        <f>VLOOKUP(DATE($B9,N$3,1),'Existing Technology Load Calc'!$E$1:$T$313,15,FALSE)</f>
        <v>127.3202159197952</v>
      </c>
      <c r="O9" s="5"/>
      <c r="P9" s="4">
        <f>VLOOKUP(DATE($B9,P$3,1),'Existing Technology Load Calc'!$E$1:$T$313,16,FALSE)</f>
        <v>183.29318889243979</v>
      </c>
      <c r="Q9" s="4">
        <f>VLOOKUP(DATE($B9,Q$3,1),'Existing Technology Load Calc'!$E$1:$T$313,16,FALSE)</f>
        <v>179.6930028932322</v>
      </c>
      <c r="R9" s="4">
        <f>VLOOKUP(DATE($B9,R$3,1),'Existing Technology Load Calc'!$E$1:$T$313,16,FALSE)</f>
        <v>158.35178915658273</v>
      </c>
      <c r="S9" s="4">
        <f>VLOOKUP(DATE($B9,S$3,1),'Existing Technology Load Calc'!$E$1:$T$313,16,FALSE)</f>
        <v>114.30939445356981</v>
      </c>
      <c r="T9" s="4">
        <f>VLOOKUP(DATE($B9,T$3,1),'Existing Technology Load Calc'!$E$1:$T$313,16,FALSE)</f>
        <v>70.622476560880258</v>
      </c>
      <c r="U9" s="4">
        <f>VLOOKUP(DATE($B9,U$3,1),'Existing Technology Load Calc'!$E$1:$T$313,16,FALSE)</f>
        <v>27.694453612743747</v>
      </c>
      <c r="V9" s="4">
        <f>VLOOKUP(DATE($B9,V$3,1),'Existing Technology Load Calc'!$E$1:$T$313,16,FALSE)</f>
        <v>17.801155446131744</v>
      </c>
      <c r="W9" s="4">
        <f>VLOOKUP(DATE($B9,W$3,1),'Existing Technology Load Calc'!$E$1:$T$313,16,FALSE)</f>
        <v>18.721537991660586</v>
      </c>
      <c r="X9" s="4">
        <f>VLOOKUP(DATE($B9,X$3,1),'Existing Technology Load Calc'!$E$1:$T$313,16,FALSE)</f>
        <v>56.861368897379194</v>
      </c>
      <c r="Y9" s="4">
        <f>VLOOKUP(DATE($B9,Y$3,1),'Existing Technology Load Calc'!$E$1:$T$313,16,FALSE)</f>
        <v>126.17865106720788</v>
      </c>
      <c r="Z9" s="4">
        <f>VLOOKUP(DATE($B9,Z$3,1),'Existing Technology Load Calc'!$E$1:$T$313,16,FALSE)</f>
        <v>176.05673605440177</v>
      </c>
      <c r="AA9" s="4">
        <f>VLOOKUP(DATE($B9,AA$3,1),'Existing Technology Load Calc'!$E$1:$T$313,16,FALSE)</f>
        <v>247.87007956504809</v>
      </c>
    </row>
    <row r="10" spans="1:27" x14ac:dyDescent="0.2">
      <c r="A10" s="2" t="s">
        <v>31</v>
      </c>
      <c r="B10" s="2">
        <v>2027</v>
      </c>
      <c r="C10" s="4">
        <f>VLOOKUP(DATE($B10,C$3,1),'Existing Technology Load Calc'!$E$1:$T$313,15,FALSE)</f>
        <v>119.94238924654417</v>
      </c>
      <c r="D10" s="4">
        <f>VLOOKUP(DATE($B10,D$3,1),'Existing Technology Load Calc'!$E$1:$T$313,15,FALSE)</f>
        <v>110.19666824035376</v>
      </c>
      <c r="E10" s="4">
        <f>VLOOKUP(DATE($B10,E$3,1),'Existing Technology Load Calc'!$E$1:$T$313,15,FALSE)</f>
        <v>78.131006552353185</v>
      </c>
      <c r="F10" s="4">
        <f>VLOOKUP(DATE($B10,F$3,1),'Existing Technology Load Calc'!$E$1:$T$313,15,FALSE)</f>
        <v>49.253402665736488</v>
      </c>
      <c r="G10" s="4">
        <f>VLOOKUP(DATE($B10,G$3,1),'Existing Technology Load Calc'!$E$1:$T$313,15,FALSE)</f>
        <v>23.841005317010492</v>
      </c>
      <c r="H10" s="4">
        <f>VLOOKUP(DATE($B10,H$3,1),'Existing Technology Load Calc'!$E$1:$T$313,15,FALSE)</f>
        <v>14.675189251485076</v>
      </c>
      <c r="I10" s="4">
        <f>VLOOKUP(DATE($B10,I$3,1),'Existing Technology Load Calc'!$E$1:$T$313,15,FALSE)</f>
        <v>12.812713569766725</v>
      </c>
      <c r="J10" s="4">
        <f>VLOOKUP(DATE($B10,J$3,1),'Existing Technology Load Calc'!$E$1:$T$313,15,FALSE)</f>
        <v>12.992717399033843</v>
      </c>
      <c r="K10" s="4">
        <f>VLOOKUP(DATE($B10,K$3,1),'Existing Technology Load Calc'!$E$1:$T$313,15,FALSE)</f>
        <v>18.038434694037946</v>
      </c>
      <c r="L10" s="4">
        <f>VLOOKUP(DATE($B10,L$3,1),'Existing Technology Load Calc'!$E$1:$T$313,15,FALSE)</f>
        <v>51.543124570280412</v>
      </c>
      <c r="M10" s="4">
        <f>VLOOKUP(DATE($B10,M$3,1),'Existing Technology Load Calc'!$E$1:$T$313,15,FALSE)</f>
        <v>99.914648196913944</v>
      </c>
      <c r="N10" s="4">
        <f>VLOOKUP(DATE($B10,N$3,1),'Existing Technology Load Calc'!$E$1:$T$313,15,FALSE)</f>
        <v>152.1986536681346</v>
      </c>
      <c r="O10" s="5"/>
      <c r="P10" s="4">
        <f>VLOOKUP(DATE($B10,P$3,1),'Existing Technology Load Calc'!$E$1:$T$313,16,FALSE)</f>
        <v>237.02580918822105</v>
      </c>
      <c r="Q10" s="4">
        <f>VLOOKUP(DATE($B10,Q$3,1),'Existing Technology Load Calc'!$E$1:$T$313,16,FALSE)</f>
        <v>230.12040457647512</v>
      </c>
      <c r="R10" s="4">
        <f>VLOOKUP(DATE($B10,R$3,1),'Existing Technology Load Calc'!$E$1:$T$313,16,FALSE)</f>
        <v>200.98458983217938</v>
      </c>
      <c r="S10" s="4">
        <f>VLOOKUP(DATE($B10,S$3,1),'Existing Technology Load Calc'!$E$1:$T$313,16,FALSE)</f>
        <v>143.86529277050155</v>
      </c>
      <c r="T10" s="4">
        <f>VLOOKUP(DATE($B10,T$3,1),'Existing Technology Load Calc'!$E$1:$T$313,16,FALSE)</f>
        <v>88.168578754651719</v>
      </c>
      <c r="U10" s="4">
        <f>VLOOKUP(DATE($B10,U$3,1),'Existing Technology Load Calc'!$E$1:$T$313,16,FALSE)</f>
        <v>34.307066764015367</v>
      </c>
      <c r="V10" s="4">
        <f>VLOOKUP(DATE($B10,V$3,1),'Existing Technology Load Calc'!$E$1:$T$313,16,FALSE)</f>
        <v>21.898695981924575</v>
      </c>
      <c r="W10" s="4">
        <f>VLOOKUP(DATE($B10,W$3,1),'Existing Technology Load Calc'!$E$1:$T$313,16,FALSE)</f>
        <v>22.88096064003221</v>
      </c>
      <c r="X10" s="4">
        <f>VLOOKUP(DATE($B10,X$3,1),'Existing Technology Load Calc'!$E$1:$T$313,16,FALSE)</f>
        <v>69.068856265789407</v>
      </c>
      <c r="Y10" s="4">
        <f>VLOOKUP(DATE($B10,Y$3,1),'Existing Technology Load Calc'!$E$1:$T$313,16,FALSE)</f>
        <v>152.4599763539164</v>
      </c>
      <c r="Z10" s="4">
        <f>VLOOKUP(DATE($B10,Z$3,1),'Existing Technology Load Calc'!$E$1:$T$313,16,FALSE)</f>
        <v>211.55695462860157</v>
      </c>
      <c r="AA10" s="4">
        <f>VLOOKUP(DATE($B10,AA$3,1),'Existing Technology Load Calc'!$E$1:$T$313,16,FALSE)</f>
        <v>296.30402463485234</v>
      </c>
    </row>
    <row r="11" spans="1:27" x14ac:dyDescent="0.2">
      <c r="A11" s="2" t="s">
        <v>31</v>
      </c>
      <c r="B11" s="2">
        <v>2028</v>
      </c>
      <c r="C11" s="4">
        <f>VLOOKUP(DATE($B11,C$3,1),'Existing Technology Load Calc'!$E$1:$T$313,15,FALSE)</f>
        <v>142.67396548128997</v>
      </c>
      <c r="D11" s="4">
        <f>VLOOKUP(DATE($B11,D$3,1),'Existing Technology Load Calc'!$E$1:$T$313,15,FALSE)</f>
        <v>138.36775213238349</v>
      </c>
      <c r="E11" s="4">
        <f>VLOOKUP(DATE($B11,E$3,1),'Existing Technology Load Calc'!$E$1:$T$313,15,FALSE)</f>
        <v>92.083700229189887</v>
      </c>
      <c r="F11" s="4">
        <f>VLOOKUP(DATE($B11,F$3,1),'Existing Technology Load Calc'!$E$1:$T$313,15,FALSE)</f>
        <v>57.80251439127526</v>
      </c>
      <c r="G11" s="4">
        <f>VLOOKUP(DATE($B11,G$3,1),'Existing Technology Load Calc'!$E$1:$T$313,15,FALSE)</f>
        <v>27.861932818325769</v>
      </c>
      <c r="H11" s="4">
        <f>VLOOKUP(DATE($B11,H$3,1),'Existing Technology Load Calc'!$E$1:$T$313,15,FALSE)</f>
        <v>17.078212005844737</v>
      </c>
      <c r="I11" s="4">
        <f>VLOOKUP(DATE($B11,I$3,1),'Existing Technology Load Calc'!$E$1:$T$313,15,FALSE)</f>
        <v>14.854687564689447</v>
      </c>
      <c r="J11" s="4">
        <f>VLOOKUP(DATE($B11,J$3,1),'Existing Technology Load Calc'!$E$1:$T$313,15,FALSE)</f>
        <v>15.01072098871931</v>
      </c>
      <c r="K11" s="4">
        <f>VLOOKUP(DATE($B11,K$3,1),'Existing Technology Load Calc'!$E$1:$T$313,15,FALSE)</f>
        <v>20.770329497574835</v>
      </c>
      <c r="L11" s="4">
        <f>VLOOKUP(DATE($B11,L$3,1),'Existing Technology Load Calc'!$E$1:$T$313,15,FALSE)</f>
        <v>59.187406240042819</v>
      </c>
      <c r="M11" s="4">
        <f>VLOOKUP(DATE($B11,M$3,1),'Existing Technology Load Calc'!$E$1:$T$313,15,FALSE)</f>
        <v>114.37774017844494</v>
      </c>
      <c r="N11" s="4">
        <f>VLOOKUP(DATE($B11,N$3,1),'Existing Technology Load Calc'!$E$1:$T$313,15,FALSE)</f>
        <v>173.71943701423567</v>
      </c>
      <c r="O11" s="5"/>
      <c r="P11" s="4">
        <f>VLOOKUP(DATE($B11,P$3,1),'Existing Technology Load Calc'!$E$1:$T$313,16,FALSE)</f>
        <v>281.94712753956111</v>
      </c>
      <c r="Q11" s="4">
        <f>VLOOKUP(DATE($B11,Q$3,1),'Existing Technology Load Calc'!$E$1:$T$313,16,FALSE)</f>
        <v>288.94923602945494</v>
      </c>
      <c r="R11" s="4">
        <f>VLOOKUP(DATE($B11,R$3,1),'Existing Technology Load Calc'!$E$1:$T$313,16,FALSE)</f>
        <v>236.87656843882908</v>
      </c>
      <c r="S11" s="4">
        <f>VLOOKUP(DATE($B11,S$3,1),'Existing Technology Load Calc'!$E$1:$T$313,16,FALSE)</f>
        <v>168.83657180414215</v>
      </c>
      <c r="T11" s="4">
        <f>VLOOKUP(DATE($B11,T$3,1),'Existing Technology Load Calc'!$E$1:$T$313,16,FALSE)</f>
        <v>103.03873453677859</v>
      </c>
      <c r="U11" s="4">
        <f>VLOOKUP(DATE($B11,U$3,1),'Existing Technology Load Calc'!$E$1:$T$313,16,FALSE)</f>
        <v>39.924756638844229</v>
      </c>
      <c r="V11" s="4">
        <f>VLOOKUP(DATE($B11,V$3,1),'Existing Technology Load Calc'!$E$1:$T$313,16,FALSE)</f>
        <v>25.388711385322281</v>
      </c>
      <c r="W11" s="4">
        <f>VLOOKUP(DATE($B11,W$3,1),'Existing Technology Load Calc'!$E$1:$T$313,16,FALSE)</f>
        <v>26.43478693278837</v>
      </c>
      <c r="X11" s="4">
        <f>VLOOKUP(DATE($B11,X$3,1),'Existing Technology Load Calc'!$E$1:$T$313,16,FALSE)</f>
        <v>79.529234492571561</v>
      </c>
      <c r="Y11" s="4">
        <f>VLOOKUP(DATE($B11,Y$3,1),'Existing Technology Load Calc'!$E$1:$T$313,16,FALSE)</f>
        <v>175.07108137192</v>
      </c>
      <c r="Z11" s="4">
        <f>VLOOKUP(DATE($B11,Z$3,1),'Existing Technology Load Calc'!$E$1:$T$313,16,FALSE)</f>
        <v>242.18076954806952</v>
      </c>
      <c r="AA11" s="4">
        <f>VLOOKUP(DATE($B11,AA$3,1),'Existing Technology Load Calc'!$E$1:$T$313,16,FALSE)</f>
        <v>338.20120680473332</v>
      </c>
    </row>
    <row r="12" spans="1:27" x14ac:dyDescent="0.2">
      <c r="A12" s="2" t="s">
        <v>31</v>
      </c>
      <c r="B12" s="2">
        <v>2029</v>
      </c>
      <c r="C12" s="4">
        <f>VLOOKUP(DATE($B12,C$3,1),'Existing Technology Load Calc'!$E$1:$T$313,15,FALSE)</f>
        <v>162.38482357997805</v>
      </c>
      <c r="D12" s="4">
        <f>VLOOKUP(DATE($B12,D$3,1),'Existing Technology Load Calc'!$E$1:$T$313,15,FALSE)</f>
        <v>148.058785557536</v>
      </c>
      <c r="E12" s="4">
        <f>VLOOKUP(DATE($B12,E$3,1),'Existing Technology Load Calc'!$E$1:$T$313,15,FALSE)</f>
        <v>104.24035942572715</v>
      </c>
      <c r="F12" s="4">
        <f>VLOOKUP(DATE($B12,F$3,1),'Existing Technology Load Calc'!$E$1:$T$313,15,FALSE)</f>
        <v>65.266905905385727</v>
      </c>
      <c r="G12" s="4">
        <f>VLOOKUP(DATE($B12,G$3,1),'Existing Technology Load Calc'!$E$1:$T$313,15,FALSE)</f>
        <v>31.379016568285913</v>
      </c>
      <c r="H12" s="4">
        <f>VLOOKUP(DATE($B12,H$3,1),'Existing Technology Load Calc'!$E$1:$T$313,15,FALSE)</f>
        <v>19.18318690605426</v>
      </c>
      <c r="I12" s="4">
        <f>VLOOKUP(DATE($B12,I$3,1),'Existing Technology Load Calc'!$E$1:$T$313,15,FALSE)</f>
        <v>16.646820852525472</v>
      </c>
      <c r="J12" s="4">
        <f>VLOOKUP(DATE($B12,J$3,1),'Existing Technology Load Calc'!$E$1:$T$313,15,FALSE)</f>
        <v>16.78516312942531</v>
      </c>
      <c r="K12" s="4">
        <f>VLOOKUP(DATE($B12,K$3,1),'Existing Technology Load Calc'!$E$1:$T$313,15,FALSE)</f>
        <v>23.177471441754722</v>
      </c>
      <c r="L12" s="4">
        <f>VLOOKUP(DATE($B12,L$3,1),'Existing Technology Load Calc'!$E$1:$T$313,15,FALSE)</f>
        <v>65.947009969016165</v>
      </c>
      <c r="M12" s="4">
        <f>VLOOKUP(DATE($B12,M$3,1),'Existing Technology Load Calc'!$E$1:$T$313,15,FALSE)</f>
        <v>127.19411368521071</v>
      </c>
      <c r="N12" s="4">
        <f>VLOOKUP(DATE($B12,N$3,1),'Existing Technology Load Calc'!$E$1:$T$313,15,FALSE)</f>
        <v>192.81803006638802</v>
      </c>
      <c r="O12" s="5"/>
      <c r="P12" s="4">
        <f>VLOOKUP(DATE($B12,P$3,1),'Existing Technology Load Calc'!$E$1:$T$313,16,FALSE)</f>
        <v>320.89901202330589</v>
      </c>
      <c r="Q12" s="4">
        <f>VLOOKUP(DATE($B12,Q$3,1),'Existing Technology Load Calc'!$E$1:$T$313,16,FALSE)</f>
        <v>309.18673112046878</v>
      </c>
      <c r="R12" s="4">
        <f>VLOOKUP(DATE($B12,R$3,1),'Existing Technology Load Calc'!$E$1:$T$313,16,FALSE)</f>
        <v>268.14841901595497</v>
      </c>
      <c r="S12" s="4">
        <f>VLOOKUP(DATE($B12,S$3,1),'Existing Technology Load Calc'!$E$1:$T$313,16,FALSE)</f>
        <v>190.63946891196358</v>
      </c>
      <c r="T12" s="4">
        <f>VLOOKUP(DATE($B12,T$3,1),'Existing Technology Load Calc'!$E$1:$T$313,16,FALSE)</f>
        <v>116.04558015724469</v>
      </c>
      <c r="U12" s="4">
        <f>VLOOKUP(DATE($B12,U$3,1),'Existing Technology Load Calc'!$E$1:$T$313,16,FALSE)</f>
        <v>44.845682236499243</v>
      </c>
      <c r="V12" s="4">
        <f>VLOOKUP(DATE($B12,V$3,1),'Existing Technology Load Calc'!$E$1:$T$313,16,FALSE)</f>
        <v>28.451714535725383</v>
      </c>
      <c r="W12" s="4">
        <f>VLOOKUP(DATE($B12,W$3,1),'Existing Technology Load Calc'!$E$1:$T$313,16,FALSE)</f>
        <v>29.55968679265353</v>
      </c>
      <c r="X12" s="4">
        <f>VLOOKUP(DATE($B12,X$3,1),'Existing Technology Load Calc'!$E$1:$T$313,16,FALSE)</f>
        <v>88.746139605123545</v>
      </c>
      <c r="Y12" s="4">
        <f>VLOOKUP(DATE($B12,Y$3,1),'Existing Technology Load Calc'!$E$1:$T$313,16,FALSE)</f>
        <v>195.06538775658464</v>
      </c>
      <c r="Z12" s="4">
        <f>VLOOKUP(DATE($B12,Z$3,1),'Existing Technology Load Calc'!$E$1:$T$313,16,FALSE)</f>
        <v>269.31786102969477</v>
      </c>
      <c r="AA12" s="4">
        <f>VLOOKUP(DATE($B12,AA$3,1),'Existing Technology Load Calc'!$E$1:$T$313,16,FALSE)</f>
        <v>375.3828102540993</v>
      </c>
    </row>
    <row r="13" spans="1:27" x14ac:dyDescent="0.2">
      <c r="A13" s="2" t="s">
        <v>31</v>
      </c>
      <c r="B13" s="2">
        <v>2030</v>
      </c>
      <c r="C13" s="4">
        <f>VLOOKUP(DATE($B13,C$3,1),'Existing Technology Load Calc'!$E$1:$T$313,15,FALSE)</f>
        <v>179.91663246384627</v>
      </c>
      <c r="D13" s="4">
        <f>VLOOKUP(DATE($B13,D$3,1),'Existing Technology Load Calc'!$E$1:$T$313,15,FALSE)</f>
        <v>163.73712433175194</v>
      </c>
      <c r="E13" s="4">
        <f>VLOOKUP(DATE($B13,E$3,1),'Existing Technology Load Calc'!$E$1:$T$313,15,FALSE)</f>
        <v>115.08723830433901</v>
      </c>
      <c r="F13" s="4">
        <f>VLOOKUP(DATE($B13,F$3,1),'Existing Technology Load Calc'!$E$1:$T$313,15,FALSE)</f>
        <v>71.937641713869652</v>
      </c>
      <c r="G13" s="4">
        <f>VLOOKUP(DATE($B13,G$3,1),'Existing Technology Load Calc'!$E$1:$T$313,15,FALSE)</f>
        <v>34.526060012198286</v>
      </c>
      <c r="H13" s="4">
        <f>VLOOKUP(DATE($B13,H$3,1),'Existing Technology Load Calc'!$E$1:$T$313,15,FALSE)</f>
        <v>21.066946815613612</v>
      </c>
      <c r="I13" s="4">
        <f>VLOOKUP(DATE($B13,I$3,1),'Existing Technology Load Calc'!$E$1:$T$313,15,FALSE)</f>
        <v>18.251886169871465</v>
      </c>
      <c r="J13" s="4">
        <f>VLOOKUP(DATE($B13,J$3,1),'Existing Technology Load Calc'!$E$1:$T$313,15,FALSE)</f>
        <v>18.375332775566889</v>
      </c>
      <c r="K13" s="4">
        <f>VLOOKUP(DATE($B13,K$3,1),'Existing Technology Load Calc'!$E$1:$T$313,15,FALSE)</f>
        <v>25.334537839127307</v>
      </c>
      <c r="L13" s="4">
        <f>VLOOKUP(DATE($B13,L$3,1),'Existing Technology Load Calc'!$E$1:$T$313,15,FALSE)</f>
        <v>72.014260746358758</v>
      </c>
      <c r="M13" s="4">
        <f>VLOOKUP(DATE($B13,M$3,1),'Existing Technology Load Calc'!$E$1:$T$313,15,FALSE)</f>
        <v>138.69554905835111</v>
      </c>
      <c r="N13" s="4">
        <f>VLOOKUP(DATE($B13,N$3,1),'Existing Technology Load Calc'!$E$1:$T$313,15,FALSE)</f>
        <v>209.961417380206</v>
      </c>
      <c r="O13" s="5"/>
      <c r="P13" s="4">
        <f>VLOOKUP(DATE($B13,P$3,1),'Existing Technology Load Calc'!$E$1:$T$313,16,FALSE)</f>
        <v>355.54473830353203</v>
      </c>
      <c r="Q13" s="4">
        <f>VLOOKUP(DATE($B13,Q$3,1),'Existing Technology Load Calc'!$E$1:$T$313,16,FALSE)</f>
        <v>341.92733679776819</v>
      </c>
      <c r="R13" s="4">
        <f>VLOOKUP(DATE($B13,R$3,1),'Existing Technology Load Calc'!$E$1:$T$313,16,FALSE)</f>
        <v>296.0509841891855</v>
      </c>
      <c r="S13" s="4">
        <f>VLOOKUP(DATE($B13,S$3,1),'Existing Technology Load Calc'!$E$1:$T$313,16,FALSE)</f>
        <v>210.12416048942126</v>
      </c>
      <c r="T13" s="4">
        <f>VLOOKUP(DATE($B13,T$3,1),'Existing Technology Load Calc'!$E$1:$T$313,16,FALSE)</f>
        <v>127.68394624287801</v>
      </c>
      <c r="U13" s="4">
        <f>VLOOKUP(DATE($B13,U$3,1),'Existing Technology Load Calc'!$E$1:$T$313,16,FALSE)</f>
        <v>49.249460332791138</v>
      </c>
      <c r="V13" s="4">
        <f>VLOOKUP(DATE($B13,V$3,1),'Existing Technology Load Calc'!$E$1:$T$313,16,FALSE)</f>
        <v>31.194992704264909</v>
      </c>
      <c r="W13" s="4">
        <f>VLOOKUP(DATE($B13,W$3,1),'Existing Technology Load Calc'!$E$1:$T$313,16,FALSE)</f>
        <v>32.360071651870513</v>
      </c>
      <c r="X13" s="4">
        <f>VLOOKUP(DATE($B13,X$3,1),'Existing Technology Load Calc'!$E$1:$T$313,16,FALSE)</f>
        <v>97.005509749093648</v>
      </c>
      <c r="Y13" s="4">
        <f>VLOOKUP(DATE($B13,Y$3,1),'Existing Technology Load Calc'!$E$1:$T$313,16,FALSE)</f>
        <v>213.01177571344303</v>
      </c>
      <c r="Z13" s="4">
        <f>VLOOKUP(DATE($B13,Z$3,1),'Existing Technology Load Calc'!$E$1:$T$313,16,FALSE)</f>
        <v>293.67073305906763</v>
      </c>
      <c r="AA13" s="4">
        <f>VLOOKUP(DATE($B13,AA$3,1),'Existing Technology Load Calc'!$E$1:$T$313,16,FALSE)</f>
        <v>408.7579718244138</v>
      </c>
    </row>
    <row r="14" spans="1:27" x14ac:dyDescent="0.2">
      <c r="A14" s="2" t="s">
        <v>31</v>
      </c>
      <c r="B14" s="2">
        <v>2031</v>
      </c>
      <c r="C14" s="4">
        <f>VLOOKUP(DATE($B14,C$3,1),'Existing Technology Load Calc'!$E$1:$T$313,15,FALSE)</f>
        <v>195.65262730070543</v>
      </c>
      <c r="D14" s="4">
        <f>VLOOKUP(DATE($B14,D$3,1),'Existing Technology Load Calc'!$E$1:$T$313,15,FALSE)</f>
        <v>177.81163504180543</v>
      </c>
      <c r="E14" s="4">
        <f>VLOOKUP(DATE($B14,E$3,1),'Existing Technology Load Calc'!$E$1:$T$313,15,FALSE)</f>
        <v>124.82549491062889</v>
      </c>
      <c r="F14" s="4">
        <f>VLOOKUP(DATE($B14,F$3,1),'Existing Technology Load Calc'!$E$1:$T$313,15,FALSE)</f>
        <v>77.923341063229387</v>
      </c>
      <c r="G14" s="4">
        <f>VLOOKUP(DATE($B14,G$3,1),'Existing Technology Load Calc'!$E$1:$T$313,15,FALSE)</f>
        <v>37.349159816799791</v>
      </c>
      <c r="H14" s="4">
        <f>VLOOKUP(DATE($B14,H$3,1),'Existing Technology Load Calc'!$E$1:$T$313,15,FALSE)</f>
        <v>22.756198454482018</v>
      </c>
      <c r="I14" s="4">
        <f>VLOOKUP(DATE($B14,I$3,1),'Existing Technology Load Calc'!$E$1:$T$313,15,FALSE)</f>
        <v>19.694154052767175</v>
      </c>
      <c r="J14" s="4">
        <f>VLOOKUP(DATE($B14,J$3,1),'Existing Technology Load Calc'!$E$1:$T$313,15,FALSE)</f>
        <v>19.807308910121407</v>
      </c>
      <c r="K14" s="4">
        <f>VLOOKUP(DATE($B14,K$3,1),'Existing Technology Load Calc'!$E$1:$T$313,15,FALSE)</f>
        <v>27.283146101524132</v>
      </c>
      <c r="L14" s="4">
        <f>VLOOKUP(DATE($B14,L$3,1),'Existing Technology Load Calc'!$E$1:$T$313,15,FALSE)</f>
        <v>77.511165512778533</v>
      </c>
      <c r="M14" s="4">
        <f>VLOOKUP(DATE($B14,M$3,1),'Existing Technology Load Calc'!$E$1:$T$313,15,FALSE)</f>
        <v>149.14335857361709</v>
      </c>
      <c r="N14" s="4">
        <f>VLOOKUP(DATE($B14,N$3,1),'Existing Technology Load Calc'!$E$1:$T$313,15,FALSE)</f>
        <v>225.5738769682311</v>
      </c>
      <c r="O14" s="5"/>
      <c r="P14" s="4">
        <f>VLOOKUP(DATE($B14,P$3,1),'Existing Technology Load Calc'!$E$1:$T$313,16,FALSE)</f>
        <v>386.6416418504628</v>
      </c>
      <c r="Q14" s="4">
        <f>VLOOKUP(DATE($B14,Q$3,1),'Existing Technology Load Calc'!$E$1:$T$313,16,FALSE)</f>
        <v>371.31871632431717</v>
      </c>
      <c r="R14" s="4">
        <f>VLOOKUP(DATE($B14,R$3,1),'Existing Technology Load Calc'!$E$1:$T$313,16,FALSE)</f>
        <v>321.1017239154707</v>
      </c>
      <c r="S14" s="4">
        <f>VLOOKUP(DATE($B14,S$3,1),'Existing Technology Load Calc'!$E$1:$T$313,16,FALSE)</f>
        <v>227.60791476272539</v>
      </c>
      <c r="T14" s="4">
        <f>VLOOKUP(DATE($B14,T$3,1),'Existing Technology Load Calc'!$E$1:$T$313,16,FALSE)</f>
        <v>138.12430704748945</v>
      </c>
      <c r="U14" s="4">
        <f>VLOOKUP(DATE($B14,U$3,1),'Existing Technology Load Calc'!$E$1:$T$313,16,FALSE)</f>
        <v>53.198524822710148</v>
      </c>
      <c r="V14" s="4">
        <f>VLOOKUP(DATE($B14,V$3,1),'Existing Technology Load Calc'!$E$1:$T$313,16,FALSE)</f>
        <v>33.660027587004599</v>
      </c>
      <c r="W14" s="4">
        <f>VLOOKUP(DATE($B14,W$3,1),'Existing Technology Load Calc'!$E$1:$T$313,16,FALSE)</f>
        <v>34.881868175717308</v>
      </c>
      <c r="X14" s="4">
        <f>VLOOKUP(DATE($B14,X$3,1),'Existing Technology Load Calc'!$E$1:$T$313,16,FALSE)</f>
        <v>104.46669727875772</v>
      </c>
      <c r="Y14" s="4">
        <f>VLOOKUP(DATE($B14,Y$3,1),'Existing Technology Load Calc'!$E$1:$T$313,16,FALSE)</f>
        <v>229.27113091736311</v>
      </c>
      <c r="Z14" s="4">
        <f>VLOOKUP(DATE($B14,Z$3,1),'Existing Technology Load Calc'!$E$1:$T$313,16,FALSE)</f>
        <v>315.7926821774119</v>
      </c>
      <c r="AA14" s="4">
        <f>VLOOKUP(DATE($B14,AA$3,1),'Existing Technology Load Calc'!$E$1:$T$313,16,FALSE)</f>
        <v>439.15268622489583</v>
      </c>
    </row>
    <row r="15" spans="1:27" x14ac:dyDescent="0.2">
      <c r="A15" s="2" t="s">
        <v>31</v>
      </c>
      <c r="B15" s="2">
        <v>2032</v>
      </c>
      <c r="C15" s="4">
        <f>VLOOKUP(DATE($B15,C$3,1),'Existing Technology Load Calc'!$E$1:$T$313,15,FALSE)</f>
        <v>210.01980151676702</v>
      </c>
      <c r="D15" s="4">
        <f>VLOOKUP(DATE($B15,D$3,1),'Existing Technology Load Calc'!$E$1:$T$313,15,FALSE)</f>
        <v>202.25873599914502</v>
      </c>
      <c r="E15" s="4">
        <f>VLOOKUP(DATE($B15,E$3,1),'Existing Technology Load Calc'!$E$1:$T$313,15,FALSE)</f>
        <v>133.75913792043605</v>
      </c>
      <c r="F15" s="4">
        <f>VLOOKUP(DATE($B15,F$3,1),'Existing Technology Load Calc'!$E$1:$T$313,15,FALSE)</f>
        <v>83.430372596355369</v>
      </c>
      <c r="G15" s="4">
        <f>VLOOKUP(DATE($B15,G$3,1),'Existing Technology Load Calc'!$E$1:$T$313,15,FALSE)</f>
        <v>39.952921636723914</v>
      </c>
      <c r="H15" s="4">
        <f>VLOOKUP(DATE($B15,H$3,1),'Existing Technology Load Calc'!$E$1:$T$313,15,FALSE)</f>
        <v>24.31694243356834</v>
      </c>
      <c r="I15" s="4">
        <f>VLOOKUP(DATE($B15,I$3,1),'Existing Technology Load Calc'!$E$1:$T$313,15,FALSE)</f>
        <v>21.027960743676665</v>
      </c>
      <c r="J15" s="4">
        <f>VLOOKUP(DATE($B15,J$3,1),'Existing Technology Load Calc'!$E$1:$T$313,15,FALSE)</f>
        <v>21.131820677246083</v>
      </c>
      <c r="K15" s="4">
        <f>VLOOKUP(DATE($B15,K$3,1),'Existing Technology Load Calc'!$E$1:$T$313,15,FALSE)</f>
        <v>29.085329526409787</v>
      </c>
      <c r="L15" s="4">
        <f>VLOOKUP(DATE($B15,L$3,1),'Existing Technology Load Calc'!$E$1:$T$313,15,FALSE)</f>
        <v>82.606816752517517</v>
      </c>
      <c r="M15" s="4">
        <f>VLOOKUP(DATE($B15,M$3,1),'Existing Technology Load Calc'!$E$1:$T$313,15,FALSE)</f>
        <v>158.82883780585487</v>
      </c>
      <c r="N15" s="4">
        <f>VLOOKUP(DATE($B15,N$3,1),'Existing Technology Load Calc'!$E$1:$T$313,15,FALSE)</f>
        <v>240.05442183669373</v>
      </c>
      <c r="O15" s="5"/>
      <c r="P15" s="4">
        <f>VLOOKUP(DATE($B15,P$3,1),'Existing Technology Load Calc'!$E$1:$T$313,16,FALSE)</f>
        <v>415.03353162106163</v>
      </c>
      <c r="Q15" s="4">
        <f>VLOOKUP(DATE($B15,Q$3,1),'Existing Technology Load Calc'!$E$1:$T$313,16,FALSE)</f>
        <v>422.37086565749246</v>
      </c>
      <c r="R15" s="4">
        <f>VLOOKUP(DATE($B15,R$3,1),'Existing Technology Load Calc'!$E$1:$T$313,16,FALSE)</f>
        <v>344.08267162449681</v>
      </c>
      <c r="S15" s="4">
        <f>VLOOKUP(DATE($B15,S$3,1),'Existing Technology Load Calc'!$E$1:$T$313,16,FALSE)</f>
        <v>243.69351821202173</v>
      </c>
      <c r="T15" s="4">
        <f>VLOOKUP(DATE($B15,T$3,1),'Existing Technology Load Calc'!$E$1:$T$313,16,FALSE)</f>
        <v>147.75351420657424</v>
      </c>
      <c r="U15" s="4">
        <f>VLOOKUP(DATE($B15,U$3,1),'Existing Technology Load Calc'!$E$1:$T$313,16,FALSE)</f>
        <v>56.847169277951565</v>
      </c>
      <c r="V15" s="4">
        <f>VLOOKUP(DATE($B15,V$3,1),'Existing Technology Load Calc'!$E$1:$T$313,16,FALSE)</f>
        <v>35.939687322144962</v>
      </c>
      <c r="W15" s="4">
        <f>VLOOKUP(DATE($B15,W$3,1),'Existing Technology Load Calc'!$E$1:$T$313,16,FALSE)</f>
        <v>37.214413453204287</v>
      </c>
      <c r="X15" s="4">
        <f>VLOOKUP(DATE($B15,X$3,1),'Existing Technology Load Calc'!$E$1:$T$313,16,FALSE)</f>
        <v>111.3672266234218</v>
      </c>
      <c r="Y15" s="4">
        <f>VLOOKUP(DATE($B15,Y$3,1),'Existing Technology Load Calc'!$E$1:$T$313,16,FALSE)</f>
        <v>244.3436138914814</v>
      </c>
      <c r="Z15" s="4">
        <f>VLOOKUP(DATE($B15,Z$3,1),'Existing Technology Load Calc'!$E$1:$T$313,16,FALSE)</f>
        <v>336.30049086680964</v>
      </c>
      <c r="AA15" s="4">
        <f>VLOOKUP(DATE($B15,AA$3,1),'Existing Technology Load Calc'!$E$1:$T$313,16,FALSE)</f>
        <v>467.34376163865528</v>
      </c>
    </row>
    <row r="16" spans="1:27" x14ac:dyDescent="0.2">
      <c r="A16" s="2" t="s">
        <v>31</v>
      </c>
      <c r="B16" s="2">
        <v>2033</v>
      </c>
      <c r="C16" s="4">
        <f>VLOOKUP(DATE($B16,C$3,1),'Existing Technology Load Calc'!$E$1:$T$313,15,FALSE)</f>
        <v>223.35060562048392</v>
      </c>
      <c r="D16" s="4">
        <f>VLOOKUP(DATE($B16,D$3,1),'Existing Technology Load Calc'!$E$1:$T$313,15,FALSE)</f>
        <v>202.64238672937381</v>
      </c>
      <c r="E16" s="4">
        <f>VLOOKUP(DATE($B16,E$3,1),'Existing Technology Load Calc'!$E$1:$T$313,15,FALSE)</f>
        <v>142.05339433998324</v>
      </c>
      <c r="F16" s="4">
        <f>VLOOKUP(DATE($B16,F$3,1),'Existing Technology Load Calc'!$E$1:$T$313,15,FALSE)</f>
        <v>88.546562857811182</v>
      </c>
      <c r="G16" s="4">
        <f>VLOOKUP(DATE($B16,G$3,1),'Existing Technology Load Calc'!$E$1:$T$313,15,FALSE)</f>
        <v>42.369343317125995</v>
      </c>
      <c r="H16" s="4">
        <f>VLOOKUP(DATE($B16,H$3,1),'Existing Technology Load Calc'!$E$1:$T$313,15,FALSE)</f>
        <v>25.765356710689865</v>
      </c>
      <c r="I16" s="4">
        <f>VLOOKUP(DATE($B16,I$3,1),'Existing Technology Load Calc'!$E$1:$T$313,15,FALSE)</f>
        <v>22.265923434105439</v>
      </c>
      <c r="J16" s="4">
        <f>VLOOKUP(DATE($B16,J$3,1),'Existing Technology Load Calc'!$E$1:$T$313,15,FALSE)</f>
        <v>22.362381038264935</v>
      </c>
      <c r="K16" s="4">
        <f>VLOOKUP(DATE($B16,K$3,1),'Existing Technology Load Calc'!$E$1:$T$313,15,FALSE)</f>
        <v>30.762026445047496</v>
      </c>
      <c r="L16" s="4">
        <f>VLOOKUP(DATE($B16,L$3,1),'Existing Technology Load Calc'!$E$1:$T$313,15,FALSE)</f>
        <v>87.349351902585809</v>
      </c>
      <c r="M16" s="4">
        <f>VLOOKUP(DATE($B16,M$3,1),'Existing Technology Load Calc'!$E$1:$T$313,15,FALSE)</f>
        <v>167.85392696858059</v>
      </c>
      <c r="N16" s="4">
        <f>VLOOKUP(DATE($B16,N$3,1),'Existing Technology Load Calc'!$E$1:$T$313,15,FALSE)</f>
        <v>253.55486253419042</v>
      </c>
      <c r="O16" s="5"/>
      <c r="P16" s="4">
        <f>VLOOKUP(DATE($B16,P$3,1),'Existing Technology Load Calc'!$E$1:$T$313,16,FALSE)</f>
        <v>441.3773842795095</v>
      </c>
      <c r="Q16" s="4">
        <f>VLOOKUP(DATE($B16,Q$3,1),'Existing Technology Load Calc'!$E$1:$T$313,16,FALSE)</f>
        <v>423.17203199642159</v>
      </c>
      <c r="R16" s="4">
        <f>VLOOKUP(DATE($B16,R$3,1),'Existing Technology Load Calc'!$E$1:$T$313,16,FALSE)</f>
        <v>365.4188580888117</v>
      </c>
      <c r="S16" s="4">
        <f>VLOOKUP(DATE($B16,S$3,1),'Existing Technology Load Calc'!$E$1:$T$313,16,FALSE)</f>
        <v>258.63750522605932</v>
      </c>
      <c r="T16" s="4">
        <f>VLOOKUP(DATE($B16,T$3,1),'Existing Technology Load Calc'!$E$1:$T$313,16,FALSE)</f>
        <v>156.68990184627523</v>
      </c>
      <c r="U16" s="4">
        <f>VLOOKUP(DATE($B16,U$3,1),'Existing Technology Load Calc'!$E$1:$T$313,16,FALSE)</f>
        <v>60.233213877146952</v>
      </c>
      <c r="V16" s="4">
        <f>VLOOKUP(DATE($B16,V$3,1),'Existing Technology Load Calc'!$E$1:$T$313,16,FALSE)</f>
        <v>38.055536431472916</v>
      </c>
      <c r="W16" s="4">
        <f>VLOOKUP(DATE($B16,W$3,1),'Existing Technology Load Calc'!$E$1:$T$313,16,FALSE)</f>
        <v>39.381504625967722</v>
      </c>
      <c r="X16" s="4">
        <f>VLOOKUP(DATE($B16,X$3,1),'Existing Technology Load Calc'!$E$1:$T$313,16,FALSE)</f>
        <v>117.78727029345026</v>
      </c>
      <c r="Y16" s="4">
        <f>VLOOKUP(DATE($B16,Y$3,1),'Existing Technology Load Calc'!$E$1:$T$313,16,FALSE)</f>
        <v>258.37161089137487</v>
      </c>
      <c r="Z16" s="4">
        <f>VLOOKUP(DATE($B16,Z$3,1),'Existing Technology Load Calc'!$E$1:$T$313,16,FALSE)</f>
        <v>355.41000496683353</v>
      </c>
      <c r="AA16" s="4">
        <f>VLOOKUP(DATE($B16,AA$3,1),'Existing Technology Load Calc'!$E$1:$T$313,16,FALSE)</f>
        <v>493.62674651797511</v>
      </c>
    </row>
    <row r="17" spans="1:27" x14ac:dyDescent="0.2">
      <c r="A17" s="2" t="s">
        <v>31</v>
      </c>
      <c r="B17" s="2">
        <v>2034</v>
      </c>
      <c r="C17" s="4">
        <f>VLOOKUP(DATE($B17,C$3,1),'Existing Technology Load Calc'!$E$1:$T$313,15,FALSE)</f>
        <v>235.78096472678567</v>
      </c>
      <c r="D17" s="4">
        <f>VLOOKUP(DATE($B17,D$3,1),'Existing Technology Load Calc'!$E$1:$T$313,15,FALSE)</f>
        <v>213.7905989971577</v>
      </c>
      <c r="E17" s="4">
        <f>VLOOKUP(DATE($B17,E$3,1),'Existing Technology Load Calc'!$E$1:$T$313,15,FALSE)</f>
        <v>149.79433819123244</v>
      </c>
      <c r="F17" s="4">
        <f>VLOOKUP(DATE($B17,F$3,1),'Existing Technology Load Calc'!$E$1:$T$313,15,FALSE)</f>
        <v>93.321817213796038</v>
      </c>
      <c r="G17" s="4">
        <f>VLOOKUP(DATE($B17,G$3,1),'Existing Technology Load Calc'!$E$1:$T$313,15,FALSE)</f>
        <v>44.626604433987715</v>
      </c>
      <c r="H17" s="4">
        <f>VLOOKUP(DATE($B17,H$3,1),'Existing Technology Load Calc'!$E$1:$T$313,15,FALSE)</f>
        <v>27.11702649533424</v>
      </c>
      <c r="I17" s="4">
        <f>VLOOKUP(DATE($B17,I$3,1),'Existing Technology Load Calc'!$E$1:$T$313,15,FALSE)</f>
        <v>23.421820518103907</v>
      </c>
      <c r="J17" s="4">
        <f>VLOOKUP(DATE($B17,J$3,1),'Existing Technology Load Calc'!$E$1:$T$313,15,FALSE)</f>
        <v>23.511994211187346</v>
      </c>
      <c r="K17" s="4">
        <f>VLOOKUP(DATE($B17,K$3,1),'Existing Technology Load Calc'!$E$1:$T$313,15,FALSE)</f>
        <v>32.327856096412994</v>
      </c>
      <c r="L17" s="4">
        <f>VLOOKUP(DATE($B17,L$3,1),'Existing Technology Load Calc'!$E$1:$T$313,15,FALSE)</f>
        <v>91.790480968296094</v>
      </c>
      <c r="M17" s="4">
        <f>VLOOKUP(DATE($B17,M$3,1),'Existing Technology Load Calc'!$E$1:$T$313,15,FALSE)</f>
        <v>176.30384346466616</v>
      </c>
      <c r="N17" s="4">
        <f>VLOOKUP(DATE($B17,N$3,1),'Existing Technology Load Calc'!$E$1:$T$313,15,FALSE)</f>
        <v>266.20810127064357</v>
      </c>
      <c r="O17" s="5"/>
      <c r="P17" s="4">
        <f>VLOOKUP(DATE($B17,P$3,1),'Existing Technology Load Calc'!$E$1:$T$313,16,FALSE)</f>
        <v>465.94181011911093</v>
      </c>
      <c r="Q17" s="4">
        <f>VLOOKUP(DATE($B17,Q$3,1),'Existing Technology Load Calc'!$E$1:$T$313,16,FALSE)</f>
        <v>446.45251005743972</v>
      </c>
      <c r="R17" s="4">
        <f>VLOOKUP(DATE($B17,R$3,1),'Existing Technology Load Calc'!$E$1:$T$313,16,FALSE)</f>
        <v>385.33170055059094</v>
      </c>
      <c r="S17" s="4">
        <f>VLOOKUP(DATE($B17,S$3,1),'Existing Technology Load Calc'!$E$1:$T$313,16,FALSE)</f>
        <v>272.58564543151329</v>
      </c>
      <c r="T17" s="4">
        <f>VLOOKUP(DATE($B17,T$3,1),'Existing Technology Load Calc'!$E$1:$T$313,16,FALSE)</f>
        <v>165.03768340605015</v>
      </c>
      <c r="U17" s="4">
        <f>VLOOKUP(DATE($B17,U$3,1),'Existing Technology Load Calc'!$E$1:$T$313,16,FALSE)</f>
        <v>63.393093095740618</v>
      </c>
      <c r="V17" s="4">
        <f>VLOOKUP(DATE($B17,V$3,1),'Existing Technology Load Calc'!$E$1:$T$313,16,FALSE)</f>
        <v>40.03112409220109</v>
      </c>
      <c r="W17" s="4">
        <f>VLOOKUP(DATE($B17,W$3,1),'Existing Technology Load Calc'!$E$1:$T$313,16,FALSE)</f>
        <v>41.406042907917602</v>
      </c>
      <c r="X17" s="4">
        <f>VLOOKUP(DATE($B17,X$3,1),'Existing Technology Load Calc'!$E$1:$T$313,16,FALSE)</f>
        <v>123.78280510349785</v>
      </c>
      <c r="Y17" s="4">
        <f>VLOOKUP(DATE($B17,Y$3,1),'Existing Technology Load Calc'!$E$1:$T$313,16,FALSE)</f>
        <v>271.50807551178502</v>
      </c>
      <c r="Z17" s="4">
        <f>VLOOKUP(DATE($B17,Z$3,1),'Existing Technology Load Calc'!$E$1:$T$313,16,FALSE)</f>
        <v>373.30166182634355</v>
      </c>
      <c r="AA17" s="4">
        <f>VLOOKUP(DATE($B17,AA$3,1),'Existing Technology Load Calc'!$E$1:$T$313,16,FALSE)</f>
        <v>518.26037810351943</v>
      </c>
    </row>
    <row r="18" spans="1:27" x14ac:dyDescent="0.2">
      <c r="A18" s="2" t="s">
        <v>31</v>
      </c>
      <c r="B18" s="2">
        <v>2035</v>
      </c>
      <c r="C18" s="4">
        <f>VLOOKUP(DATE($B18,C$3,1),'Existing Technology Load Calc'!$E$1:$T$313,15,FALSE)</f>
        <v>247.01881814009772</v>
      </c>
      <c r="D18" s="4">
        <f>VLOOKUP(DATE($B18,D$3,1),'Existing Technology Load Calc'!$E$1:$T$313,15,FALSE)</f>
        <v>223.94999452419827</v>
      </c>
      <c r="E18" s="4">
        <f>VLOOKUP(DATE($B18,E$3,1),'Existing Technology Load Calc'!$E$1:$T$313,15,FALSE)</f>
        <v>156.91580370875607</v>
      </c>
      <c r="F18" s="4">
        <f>VLOOKUP(DATE($B18,F$3,1),'Existing Technology Load Calc'!$E$1:$T$313,15,FALSE)</f>
        <v>97.759388242557264</v>
      </c>
      <c r="G18" s="4">
        <f>VLOOKUP(DATE($B18,G$3,1),'Existing Technology Load Calc'!$E$1:$T$313,15,FALSE)</f>
        <v>46.746903757396566</v>
      </c>
      <c r="H18" s="4">
        <f>VLOOKUP(DATE($B18,H$3,1),'Existing Technology Load Calc'!$E$1:$T$313,15,FALSE)</f>
        <v>28.402166159722569</v>
      </c>
      <c r="I18" s="4">
        <f>VLOOKUP(DATE($B18,I$3,1),'Existing Technology Load Calc'!$E$1:$T$313,15,FALSE)</f>
        <v>24.534249763952154</v>
      </c>
      <c r="J18" s="4">
        <f>VLOOKUP(DATE($B18,J$3,1),'Existing Technology Load Calc'!$E$1:$T$313,15,FALSE)</f>
        <v>24.633412786929018</v>
      </c>
      <c r="K18" s="4">
        <f>VLOOKUP(DATE($B18,K$3,1),'Existing Technology Load Calc'!$E$1:$T$313,15,FALSE)</f>
        <v>33.877883812001087</v>
      </c>
      <c r="L18" s="4">
        <f>VLOOKUP(DATE($B18,L$3,1),'Existing Technology Load Calc'!$E$1:$T$313,15,FALSE)</f>
        <v>96.252023606313003</v>
      </c>
      <c r="M18" s="4">
        <f>VLOOKUP(DATE($B18,M$3,1),'Existing Technology Load Calc'!$E$1:$T$313,15,FALSE)</f>
        <v>184.93066117547193</v>
      </c>
      <c r="N18" s="4">
        <f>VLOOKUP(DATE($B18,N$3,1),'Existing Technology Load Calc'!$E$1:$T$313,15,FALSE)</f>
        <v>279.3197223786409</v>
      </c>
      <c r="O18" s="5"/>
      <c r="P18" s="4">
        <f>VLOOKUP(DATE($B18,P$3,1),'Existing Technology Load Calc'!$E$1:$T$313,16,FALSE)</f>
        <v>488.14964936228029</v>
      </c>
      <c r="Q18" s="4">
        <f>VLOOKUP(DATE($B18,Q$3,1),'Existing Technology Load Calc'!$E$1:$T$313,16,FALSE)</f>
        <v>467.66807170977364</v>
      </c>
      <c r="R18" s="4">
        <f>VLOOKUP(DATE($B18,R$3,1),'Existing Technology Load Calc'!$E$1:$T$313,16,FALSE)</f>
        <v>403.65099386577975</v>
      </c>
      <c r="S18" s="4">
        <f>VLOOKUP(DATE($B18,S$3,1),'Existing Technology Load Calc'!$E$1:$T$313,16,FALSE)</f>
        <v>285.54743935213406</v>
      </c>
      <c r="T18" s="4">
        <f>VLOOKUP(DATE($B18,T$3,1),'Existing Technology Load Calc'!$E$1:$T$313,16,FALSE)</f>
        <v>172.87895416597166</v>
      </c>
      <c r="U18" s="4">
        <f>VLOOKUP(DATE($B18,U$3,1),'Existing Technology Load Calc'!$E$1:$T$313,16,FALSE)</f>
        <v>66.397440876999582</v>
      </c>
      <c r="V18" s="4">
        <f>VLOOKUP(DATE($B18,V$3,1),'Existing Technology Load Calc'!$E$1:$T$313,16,FALSE)</f>
        <v>41.932419217826528</v>
      </c>
      <c r="W18" s="4">
        <f>VLOOKUP(DATE($B18,W$3,1),'Existing Technology Load Calc'!$E$1:$T$313,16,FALSE)</f>
        <v>43.380928800106268</v>
      </c>
      <c r="X18" s="4">
        <f>VLOOKUP(DATE($B18,X$3,1),'Existing Technology Load Calc'!$E$1:$T$313,16,FALSE)</f>
        <v>129.717834573174</v>
      </c>
      <c r="Y18" s="4">
        <f>VLOOKUP(DATE($B18,Y$3,1),'Existing Technology Load Calc'!$E$1:$T$313,16,FALSE)</f>
        <v>284.70492166275068</v>
      </c>
      <c r="Z18" s="4">
        <f>VLOOKUP(DATE($B18,Z$3,1),'Existing Technology Load Calc'!$E$1:$T$313,16,FALSE)</f>
        <v>391.56788520769675</v>
      </c>
      <c r="AA18" s="4">
        <f>VLOOKUP(DATE($B18,AA$3,1),'Existing Technology Load Calc'!$E$1:$T$313,16,FALSE)</f>
        <v>543.78639959026725</v>
      </c>
    </row>
    <row r="19" spans="1:27" x14ac:dyDescent="0.2">
      <c r="A19" s="2" t="s">
        <v>31</v>
      </c>
      <c r="B19" s="2">
        <v>2036</v>
      </c>
      <c r="C19" s="4">
        <f>VLOOKUP(DATE($B19,C$3,1),'Existing Technology Load Calc'!$E$1:$T$313,15,FALSE)</f>
        <v>259.73200611996401</v>
      </c>
      <c r="D19" s="4">
        <f>VLOOKUP(DATE($B19,D$3,1),'Existing Technology Load Calc'!$E$1:$T$313,15,FALSE)</f>
        <v>249.74797562417257</v>
      </c>
      <c r="E19" s="4">
        <f>VLOOKUP(DATE($B19,E$3,1),'Existing Technology Load Calc'!$E$1:$T$313,15,FALSE)</f>
        <v>164.98477062234522</v>
      </c>
      <c r="F19" s="4">
        <f>VLOOKUP(DATE($B19,F$3,1),'Existing Technology Load Calc'!$E$1:$T$313,15,FALSE)</f>
        <v>102.78527033066722</v>
      </c>
      <c r="G19" s="4">
        <f>VLOOKUP(DATE($B19,G$3,1),'Existing Technology Load Calc'!$E$1:$T$313,15,FALSE)</f>
        <v>49.146475256153536</v>
      </c>
      <c r="H19" s="4">
        <f>VLOOKUP(DATE($B19,H$3,1),'Existing Technology Load Calc'!$E$1:$T$313,15,FALSE)</f>
        <v>29.852362859090235</v>
      </c>
      <c r="I19" s="4">
        <f>VLOOKUP(DATE($B19,I$3,1),'Existing Technology Load Calc'!$E$1:$T$313,15,FALSE)</f>
        <v>25.78562257823318</v>
      </c>
      <c r="J19" s="4">
        <f>VLOOKUP(DATE($B19,J$3,1),'Existing Technology Load Calc'!$E$1:$T$313,15,FALSE)</f>
        <v>25.889520181969587</v>
      </c>
      <c r="K19" s="4">
        <f>VLOOKUP(DATE($B19,K$3,1),'Existing Technology Load Calc'!$E$1:$T$313,15,FALSE)</f>
        <v>35.605467377351047</v>
      </c>
      <c r="L19" s="4">
        <f>VLOOKUP(DATE($B19,L$3,1),'Existing Technology Load Calc'!$E$1:$T$313,15,FALSE)</f>
        <v>101.19573927565808</v>
      </c>
      <c r="M19" s="4">
        <f>VLOOKUP(DATE($B19,M$3,1),'Existing Technology Load Calc'!$E$1:$T$313,15,FALSE)</f>
        <v>194.42513424029255</v>
      </c>
      <c r="N19" s="4">
        <f>VLOOKUP(DATE($B19,N$3,1),'Existing Technology Load Calc'!$E$1:$T$313,15,FALSE)</f>
        <v>293.65830613643084</v>
      </c>
      <c r="O19" s="5"/>
      <c r="P19" s="4">
        <f>VLOOKUP(DATE($B19,P$3,1),'Existing Technology Load Calc'!$E$1:$T$313,16,FALSE)</f>
        <v>513.27299138688977</v>
      </c>
      <c r="Q19" s="4">
        <f>VLOOKUP(DATE($B19,Q$3,1),'Existing Technology Load Calc'!$E$1:$T$313,16,FALSE)</f>
        <v>521.5412236188107</v>
      </c>
      <c r="R19" s="4">
        <f>VLOOKUP(DATE($B19,R$3,1),'Existing Technology Load Calc'!$E$1:$T$313,16,FALSE)</f>
        <v>424.40764448451284</v>
      </c>
      <c r="S19" s="4">
        <f>VLOOKUP(DATE($B19,S$3,1),'Existing Technology Load Calc'!$E$1:$T$313,16,FALSE)</f>
        <v>300.22764333607023</v>
      </c>
      <c r="T19" s="4">
        <f>VLOOKUP(DATE($B19,T$3,1),'Existing Technology Load Calc'!$E$1:$T$313,16,FALSE)</f>
        <v>181.75302662442706</v>
      </c>
      <c r="U19" s="4">
        <f>VLOOKUP(DATE($B19,U$3,1),'Existing Technology Load Calc'!$E$1:$T$313,16,FALSE)</f>
        <v>69.787652351180512</v>
      </c>
      <c r="V19" s="4">
        <f>VLOOKUP(DATE($B19,V$3,1),'Existing Technology Load Calc'!$E$1:$T$313,16,FALSE)</f>
        <v>44.071188079767495</v>
      </c>
      <c r="W19" s="4">
        <f>VLOOKUP(DATE($B19,W$3,1),'Existing Technology Load Calc'!$E$1:$T$313,16,FALSE)</f>
        <v>45.593009843884978</v>
      </c>
      <c r="X19" s="4">
        <f>VLOOKUP(DATE($B19,X$3,1),'Existing Technology Load Calc'!$E$1:$T$313,16,FALSE)</f>
        <v>136.3327223384486</v>
      </c>
      <c r="Y19" s="4">
        <f>VLOOKUP(DATE($B19,Y$3,1),'Existing Technology Load Calc'!$E$1:$T$313,16,FALSE)</f>
        <v>299.32799273833359</v>
      </c>
      <c r="Z19" s="4">
        <f>VLOOKUP(DATE($B19,Z$3,1),'Existing Technology Load Calc'!$E$1:$T$313,16,FALSE)</f>
        <v>411.67126187613184</v>
      </c>
      <c r="AA19" s="4">
        <f>VLOOKUP(DATE($B19,AA$3,1),'Existing Technology Load Calc'!$E$1:$T$313,16,FALSE)</f>
        <v>571.70110167600978</v>
      </c>
    </row>
    <row r="20" spans="1:27" x14ac:dyDescent="0.2">
      <c r="A20" s="2" t="s">
        <v>31</v>
      </c>
      <c r="B20" s="2">
        <v>2037</v>
      </c>
      <c r="C20" s="4">
        <f>VLOOKUP(DATE($B20,C$3,1),'Existing Technology Load Calc'!$E$1:$T$313,15,FALSE)</f>
        <v>273.05887667414629</v>
      </c>
      <c r="D20" s="4">
        <f>VLOOKUP(DATE($B20,D$3,1),'Existing Technology Load Calc'!$E$1:$T$313,15,FALSE)</f>
        <v>247.52984494908037</v>
      </c>
      <c r="E20" s="4">
        <f>VLOOKUP(DATE($B20,E$3,1),'Existing Technology Load Calc'!$E$1:$T$313,15,FALSE)</f>
        <v>173.44705161492018</v>
      </c>
      <c r="F20" s="4">
        <f>VLOOKUP(DATE($B20,F$3,1),'Existing Technology Load Calc'!$E$1:$T$313,15,FALSE)</f>
        <v>108.05161149759056</v>
      </c>
      <c r="G20" s="4">
        <f>VLOOKUP(DATE($B20,G$3,1),'Existing Technology Load Calc'!$E$1:$T$313,15,FALSE)</f>
        <v>51.657506889413483</v>
      </c>
      <c r="H20" s="4">
        <f>VLOOKUP(DATE($B20,H$3,1),'Existing Technology Load Calc'!$E$1:$T$313,15,FALSE)</f>
        <v>31.36991112497239</v>
      </c>
      <c r="I20" s="4">
        <f>VLOOKUP(DATE($B20,I$3,1),'Existing Technology Load Calc'!$E$1:$T$313,15,FALSE)</f>
        <v>27.095342185086551</v>
      </c>
      <c r="J20" s="4">
        <f>VLOOKUP(DATE($B20,J$3,1),'Existing Technology Load Calc'!$E$1:$T$313,15,FALSE)</f>
        <v>27.204101541108475</v>
      </c>
      <c r="K20" s="4">
        <f>VLOOKUP(DATE($B20,K$3,1),'Existing Technology Load Calc'!$E$1:$T$313,15,FALSE)</f>
        <v>37.413462015053973</v>
      </c>
      <c r="L20" s="4">
        <f>VLOOKUP(DATE($B20,L$3,1),'Existing Technology Load Calc'!$E$1:$T$313,15,FALSE)</f>
        <v>106.37203546423586</v>
      </c>
      <c r="M20" s="4">
        <f>VLOOKUP(DATE($B20,M$3,1),'Existing Technology Load Calc'!$E$1:$T$313,15,FALSE)</f>
        <v>204.36258976222885</v>
      </c>
      <c r="N20" s="4">
        <f>VLOOKUP(DATE($B20,N$3,1),'Existing Technology Load Calc'!$E$1:$T$313,15,FALSE)</f>
        <v>308.66462026959641</v>
      </c>
      <c r="O20" s="5"/>
      <c r="P20" s="4">
        <f>VLOOKUP(DATE($B20,P$3,1),'Existing Technology Load Calc'!$E$1:$T$313,16,FALSE)</f>
        <v>539.60907070709345</v>
      </c>
      <c r="Q20" s="4">
        <f>VLOOKUP(DATE($B20,Q$3,1),'Existing Technology Load Calc'!$E$1:$T$313,16,FALSE)</f>
        <v>516.909167709077</v>
      </c>
      <c r="R20" s="4">
        <f>VLOOKUP(DATE($B20,R$3,1),'Existing Technology Load Calc'!$E$1:$T$313,16,FALSE)</f>
        <v>446.17605819613811</v>
      </c>
      <c r="S20" s="4">
        <f>VLOOKUP(DATE($B20,S$3,1),'Existing Technology Load Calc'!$E$1:$T$313,16,FALSE)</f>
        <v>315.61020926660302</v>
      </c>
      <c r="T20" s="4">
        <f>VLOOKUP(DATE($B20,T$3,1),'Existing Technology Load Calc'!$E$1:$T$313,16,FALSE)</f>
        <v>191.03929989053543</v>
      </c>
      <c r="U20" s="4">
        <f>VLOOKUP(DATE($B20,U$3,1),'Existing Technology Load Calc'!$E$1:$T$313,16,FALSE)</f>
        <v>73.335315606696369</v>
      </c>
      <c r="V20" s="4">
        <f>VLOOKUP(DATE($B20,V$3,1),'Existing Technology Load Calc'!$E$1:$T$313,16,FALSE)</f>
        <v>46.309679663605337</v>
      </c>
      <c r="W20" s="4">
        <f>VLOOKUP(DATE($B20,W$3,1),'Existing Technology Load Calc'!$E$1:$T$313,16,FALSE)</f>
        <v>47.90806707269946</v>
      </c>
      <c r="X20" s="4">
        <f>VLOOKUP(DATE($B20,X$3,1),'Existing Technology Load Calc'!$E$1:$T$313,16,FALSE)</f>
        <v>143.25550271706402</v>
      </c>
      <c r="Y20" s="4">
        <f>VLOOKUP(DATE($B20,Y$3,1),'Existing Technology Load Calc'!$E$1:$T$313,16,FALSE)</f>
        <v>314.63901629561468</v>
      </c>
      <c r="Z20" s="4">
        <f>VLOOKUP(DATE($B20,Z$3,1),'Existing Technology Load Calc'!$E$1:$T$313,16,FALSE)</f>
        <v>432.71259930680253</v>
      </c>
      <c r="AA20" s="4">
        <f>VLOOKUP(DATE($B20,AA$3,1),'Existing Technology Load Calc'!$E$1:$T$313,16,FALSE)</f>
        <v>600.91575742642897</v>
      </c>
    </row>
    <row r="21" spans="1:27" x14ac:dyDescent="0.2">
      <c r="A21" s="2" t="s">
        <v>31</v>
      </c>
      <c r="B21" s="2">
        <v>2038</v>
      </c>
      <c r="C21" s="4">
        <f>VLOOKUP(DATE($B21,C$3,1),'Existing Technology Load Calc'!$E$1:$T$313,15,FALSE)</f>
        <v>287.01284439632911</v>
      </c>
      <c r="D21" s="4">
        <f>VLOOKUP(DATE($B21,D$3,1),'Existing Technology Load Calc'!$E$1:$T$313,15,FALSE)</f>
        <v>260.16071356436089</v>
      </c>
      <c r="E21" s="4">
        <f>VLOOKUP(DATE($B21,E$3,1),'Existing Technology Load Calc'!$E$1:$T$313,15,FALSE)</f>
        <v>182.29629980316346</v>
      </c>
      <c r="F21" s="4">
        <f>VLOOKUP(DATE($B21,F$3,1),'Existing Technology Load Calc'!$E$1:$T$313,15,FALSE)</f>
        <v>113.56136540922614</v>
      </c>
      <c r="G21" s="4">
        <f>VLOOKUP(DATE($B21,G$3,1),'Existing Technology Load Calc'!$E$1:$T$313,15,FALSE)</f>
        <v>54.286803547239174</v>
      </c>
      <c r="H21" s="4">
        <f>VLOOKUP(DATE($B21,H$3,1),'Existing Technology Load Calc'!$E$1:$T$313,15,FALSE)</f>
        <v>32.959042702432882</v>
      </c>
      <c r="I21" s="4">
        <f>VLOOKUP(DATE($B21,I$3,1),'Existing Technology Load Calc'!$E$1:$T$313,15,FALSE)</f>
        <v>28.466754205973103</v>
      </c>
      <c r="J21" s="4">
        <f>VLOOKUP(DATE($B21,J$3,1),'Existing Technology Load Calc'!$E$1:$T$313,15,FALSE)</f>
        <v>28.580033631752212</v>
      </c>
      <c r="K21" s="4">
        <f>VLOOKUP(DATE($B21,K$3,1),'Existing Technology Load Calc'!$E$1:$T$313,15,FALSE)</f>
        <v>39.306703327129824</v>
      </c>
      <c r="L21" s="4">
        <f>VLOOKUP(DATE($B21,L$3,1),'Existing Technology Load Calc'!$E$1:$T$313,15,FALSE)</f>
        <v>111.78837315680414</v>
      </c>
      <c r="M21" s="4">
        <f>VLOOKUP(DATE($B21,M$3,1),'Existing Technology Load Calc'!$E$1:$T$313,15,FALSE)</f>
        <v>214.76509548205814</v>
      </c>
      <c r="N21" s="4">
        <f>VLOOKUP(DATE($B21,N$3,1),'Existing Technology Load Calc'!$E$1:$T$313,15,FALSE)</f>
        <v>324.36864974583773</v>
      </c>
      <c r="O21" s="5"/>
      <c r="P21" s="4">
        <f>VLOOKUP(DATE($B21,P$3,1),'Existing Technology Load Calc'!$E$1:$T$313,16,FALSE)</f>
        <v>567.18439675748721</v>
      </c>
      <c r="Q21" s="4">
        <f>VLOOKUP(DATE($B21,Q$3,1),'Existing Technology Load Calc'!$E$1:$T$313,16,FALSE)</f>
        <v>543.28583265107795</v>
      </c>
      <c r="R21" s="4">
        <f>VLOOKUP(DATE($B21,R$3,1),'Existing Technology Load Calc'!$E$1:$T$313,16,FALSE)</f>
        <v>468.93990824644396</v>
      </c>
      <c r="S21" s="4">
        <f>VLOOKUP(DATE($B21,S$3,1),'Existing Technology Load Calc'!$E$1:$T$313,16,FALSE)</f>
        <v>331.70376456815973</v>
      </c>
      <c r="T21" s="4">
        <f>VLOOKUP(DATE($B21,T$3,1),'Existing Technology Load Calc'!$E$1:$T$313,16,FALSE)</f>
        <v>200.76293974390364</v>
      </c>
      <c r="U21" s="4">
        <f>VLOOKUP(DATE($B21,U$3,1),'Existing Technology Load Calc'!$E$1:$T$313,16,FALSE)</f>
        <v>77.050323446832067</v>
      </c>
      <c r="V21" s="4">
        <f>VLOOKUP(DATE($B21,V$3,1),'Existing Technology Load Calc'!$E$1:$T$313,16,FALSE)</f>
        <v>48.653612098200313</v>
      </c>
      <c r="W21" s="4">
        <f>VLOOKUP(DATE($B21,W$3,1),'Existing Technology Load Calc'!$E$1:$T$313,16,FALSE)</f>
        <v>50.331166647828958</v>
      </c>
      <c r="X21" s="4">
        <f>VLOOKUP(DATE($B21,X$3,1),'Existing Technology Load Calc'!$E$1:$T$313,16,FALSE)</f>
        <v>150.50469114600466</v>
      </c>
      <c r="Y21" s="4">
        <f>VLOOKUP(DATE($B21,Y$3,1),'Existing Technology Load Calc'!$E$1:$T$313,16,FALSE)</f>
        <v>330.66006126365539</v>
      </c>
      <c r="Z21" s="4">
        <f>VLOOKUP(DATE($B21,Z$3,1),'Existing Technology Load Calc'!$E$1:$T$313,16,FALSE)</f>
        <v>454.73862322129867</v>
      </c>
      <c r="AA21" s="4">
        <f>VLOOKUP(DATE($B21,AA$3,1),'Existing Technology Load Calc'!$E$1:$T$313,16,FALSE)</f>
        <v>631.48874230276544</v>
      </c>
    </row>
    <row r="22" spans="1:27" x14ac:dyDescent="0.2">
      <c r="A22" s="2" t="s">
        <v>31</v>
      </c>
      <c r="B22" s="2">
        <v>2039</v>
      </c>
      <c r="C22" s="4">
        <f>VLOOKUP(DATE($B22,C$3,1),'Existing Technology Load Calc'!$E$1:$T$313,15,FALSE)</f>
        <v>301.62170090887025</v>
      </c>
      <c r="D22" s="4">
        <f>VLOOKUP(DATE($B22,D$3,1),'Existing Technology Load Calc'!$E$1:$T$313,15,FALSE)</f>
        <v>273.37924454261866</v>
      </c>
      <c r="E22" s="4">
        <f>VLOOKUP(DATE($B22,E$3,1),'Existing Technology Load Calc'!$E$1:$T$313,15,FALSE)</f>
        <v>191.56571867603009</v>
      </c>
      <c r="F22" s="4">
        <f>VLOOKUP(DATE($B22,F$3,1),'Existing Technology Load Calc'!$E$1:$T$313,15,FALSE)</f>
        <v>119.33262621310786</v>
      </c>
      <c r="G22" s="4">
        <f>VLOOKUP(DATE($B22,G$3,1),'Existing Technology Load Calc'!$E$1:$T$313,15,FALSE)</f>
        <v>57.038787037557825</v>
      </c>
      <c r="H22" s="4">
        <f>VLOOKUP(DATE($B22,H$3,1),'Existing Technology Load Calc'!$E$1:$T$313,15,FALSE)</f>
        <v>34.622085049713498</v>
      </c>
      <c r="I22" s="4">
        <f>VLOOKUP(DATE($B22,I$3,1),'Existing Technology Load Calc'!$E$1:$T$313,15,FALSE)</f>
        <v>29.902850152173713</v>
      </c>
      <c r="J22" s="4">
        <f>VLOOKUP(DATE($B22,J$3,1),'Existing Technology Load Calc'!$E$1:$T$313,15,FALSE)</f>
        <v>30.021587036603695</v>
      </c>
      <c r="K22" s="4">
        <f>VLOOKUP(DATE($B22,K$3,1),'Existing Technology Load Calc'!$E$1:$T$313,15,FALSE)</f>
        <v>41.289601373690729</v>
      </c>
      <c r="L22" s="4">
        <f>VLOOKUP(DATE($B22,L$3,1),'Existing Technology Load Calc'!$E$1:$T$313,15,FALSE)</f>
        <v>117.46236875513871</v>
      </c>
      <c r="M22" s="4">
        <f>VLOOKUP(DATE($B22,M$3,1),'Existing Technology Load Calc'!$E$1:$T$313,15,FALSE)</f>
        <v>225.66308623892809</v>
      </c>
      <c r="N22" s="4">
        <f>VLOOKUP(DATE($B22,N$3,1),'Existing Technology Load Calc'!$E$1:$T$313,15,FALSE)</f>
        <v>340.83543451130214</v>
      </c>
      <c r="O22" s="5"/>
      <c r="P22" s="4">
        <f>VLOOKUP(DATE($B22,P$3,1),'Existing Technology Load Calc'!$E$1:$T$313,16,FALSE)</f>
        <v>596.05389033645929</v>
      </c>
      <c r="Q22" s="4">
        <f>VLOOKUP(DATE($B22,Q$3,1),'Existing Technology Load Calc'!$E$1:$T$313,16,FALSE)</f>
        <v>570.88969531949056</v>
      </c>
      <c r="R22" s="4">
        <f>VLOOKUP(DATE($B22,R$3,1),'Existing Technology Load Calc'!$E$1:$T$313,16,FALSE)</f>
        <v>492.78460745555265</v>
      </c>
      <c r="S22" s="4">
        <f>VLOOKUP(DATE($B22,S$3,1),'Existing Technology Load Calc'!$E$1:$T$313,16,FALSE)</f>
        <v>348.56116081426632</v>
      </c>
      <c r="T22" s="4">
        <f>VLOOKUP(DATE($B22,T$3,1),'Existing Technology Load Calc'!$E$1:$T$313,16,FALSE)</f>
        <v>210.94029887248618</v>
      </c>
      <c r="U22" s="4">
        <f>VLOOKUP(DATE($B22,U$3,1),'Existing Technology Load Calc'!$E$1:$T$313,16,FALSE)</f>
        <v>80.938116909786359</v>
      </c>
      <c r="V22" s="4">
        <f>VLOOKUP(DATE($B22,V$3,1),'Existing Technology Load Calc'!$E$1:$T$313,16,FALSE)</f>
        <v>51.108098289238612</v>
      </c>
      <c r="W22" s="4">
        <f>VLOOKUP(DATE($B22,W$3,1),'Existing Technology Load Calc'!$E$1:$T$313,16,FALSE)</f>
        <v>52.869829323534042</v>
      </c>
      <c r="X22" s="4">
        <f>VLOOKUP(DATE($B22,X$3,1),'Existing Technology Load Calc'!$E$1:$T$313,16,FALSE)</f>
        <v>158.09717366960726</v>
      </c>
      <c r="Y22" s="4">
        <f>VLOOKUP(DATE($B22,Y$3,1),'Existing Technology Load Calc'!$E$1:$T$313,16,FALSE)</f>
        <v>347.44323539146336</v>
      </c>
      <c r="Z22" s="4">
        <f>VLOOKUP(DATE($B22,Z$3,1),'Existing Technology Load Calc'!$E$1:$T$313,16,FALSE)</f>
        <v>477.81377564089422</v>
      </c>
      <c r="AA22" s="4">
        <f>VLOOKUP(DATE($B22,AA$3,1),'Existing Technology Load Calc'!$E$1:$T$313,16,FALSE)</f>
        <v>663.54667764719954</v>
      </c>
    </row>
    <row r="23" spans="1:27" x14ac:dyDescent="0.2">
      <c r="A23" s="2" t="s">
        <v>31</v>
      </c>
      <c r="B23" s="2">
        <v>2040</v>
      </c>
      <c r="C23" s="4">
        <f>VLOOKUP(DATE($B23,C$3,1),'Existing Technology Load Calc'!$E$1:$T$313,15,FALSE)</f>
        <v>316.92851243043458</v>
      </c>
      <c r="D23" s="4">
        <f>VLOOKUP(DATE($B23,D$3,1),'Existing Technology Load Calc'!$E$1:$T$313,15,FALSE)</f>
        <v>304.66271474782599</v>
      </c>
      <c r="E23" s="4">
        <f>VLOOKUP(DATE($B23,E$3,1),'Existing Technology Load Calc'!$E$1:$T$313,15,FALSE)</f>
        <v>201.2791179483275</v>
      </c>
      <c r="F23" s="4">
        <f>VLOOKUP(DATE($B23,F$3,1),'Existing Technology Load Calc'!$E$1:$T$313,15,FALSE)</f>
        <v>125.38110745482754</v>
      </c>
      <c r="G23" s="4">
        <f>VLOOKUP(DATE($B23,G$3,1),'Existing Technology Load Calc'!$E$1:$T$313,15,FALSE)</f>
        <v>59.924029893753954</v>
      </c>
      <c r="H23" s="4">
        <f>VLOOKUP(DATE($B23,H$3,1),'Existing Technology Load Calc'!$E$1:$T$313,15,FALSE)</f>
        <v>36.36573287053475</v>
      </c>
      <c r="I23" s="4">
        <f>VLOOKUP(DATE($B23,I$3,1),'Existing Technology Load Calc'!$E$1:$T$313,15,FALSE)</f>
        <v>31.409028878351457</v>
      </c>
      <c r="J23" s="4">
        <f>VLOOKUP(DATE($B23,J$3,1),'Existing Technology Load Calc'!$E$1:$T$313,15,FALSE)</f>
        <v>31.535734350669017</v>
      </c>
      <c r="K23" s="4">
        <f>VLOOKUP(DATE($B23,K$3,1),'Existing Technology Load Calc'!$E$1:$T$313,15,FALSE)</f>
        <v>43.373160714013601</v>
      </c>
      <c r="L23" s="4">
        <f>VLOOKUP(DATE($B23,L$3,1),'Existing Technology Load Calc'!$E$1:$T$313,15,FALSE)</f>
        <v>123.43840678232179</v>
      </c>
      <c r="M23" s="4">
        <f>VLOOKUP(DATE($B23,M$3,1),'Existing Technology Load Calc'!$E$1:$T$313,15,FALSE)</f>
        <v>237.15338187143377</v>
      </c>
      <c r="N23" s="4">
        <f>VLOOKUP(DATE($B23,N$3,1),'Existing Technology Load Calc'!$E$1:$T$313,15,FALSE)</f>
        <v>358.21371197232418</v>
      </c>
      <c r="O23" s="5"/>
      <c r="P23" s="4">
        <f>VLOOKUP(DATE($B23,P$3,1),'Existing Technology Load Calc'!$E$1:$T$313,16,FALSE)</f>
        <v>626.30265734686725</v>
      </c>
      <c r="Q23" s="4">
        <f>VLOOKUP(DATE($B23,Q$3,1),'Existing Technology Load Calc'!$E$1:$T$313,16,FALSE)</f>
        <v>636.21802997001282</v>
      </c>
      <c r="R23" s="4">
        <f>VLOOKUP(DATE($B23,R$3,1),'Existing Technology Load Calc'!$E$1:$T$313,16,FALSE)</f>
        <v>517.77140405225009</v>
      </c>
      <c r="S23" s="4">
        <f>VLOOKUP(DATE($B23,S$3,1),'Existing Technology Load Calc'!$E$1:$T$313,16,FALSE)</f>
        <v>366.22829602850459</v>
      </c>
      <c r="T23" s="4">
        <f>VLOOKUP(DATE($B23,T$3,1),'Existing Technology Load Calc'!$E$1:$T$313,16,FALSE)</f>
        <v>221.61047651853198</v>
      </c>
      <c r="U23" s="4">
        <f>VLOOKUP(DATE($B23,U$3,1),'Existing Technology Load Calc'!$E$1:$T$313,16,FALSE)</f>
        <v>85.014346604459035</v>
      </c>
      <c r="V23" s="4">
        <f>VLOOKUP(DATE($B23,V$3,1),'Existing Technology Load Calc'!$E$1:$T$313,16,FALSE)</f>
        <v>53.682365624523264</v>
      </c>
      <c r="W23" s="4">
        <f>VLOOKUP(DATE($B23,W$3,1),'Existing Technology Load Calc'!$E$1:$T$313,16,FALSE)</f>
        <v>55.536334261055067</v>
      </c>
      <c r="X23" s="4">
        <f>VLOOKUP(DATE($B23,X$3,1),'Existing Technology Load Calc'!$E$1:$T$313,16,FALSE)</f>
        <v>166.07508655611554</v>
      </c>
      <c r="Y23" s="4">
        <f>VLOOKUP(DATE($B23,Y$3,1),'Existing Technology Load Calc'!$E$1:$T$313,16,FALSE)</f>
        <v>365.11982414913791</v>
      </c>
      <c r="Z23" s="4">
        <f>VLOOKUP(DATE($B23,Z$3,1),'Existing Technology Load Calc'!$E$1:$T$313,16,FALSE)</f>
        <v>502.14306064227304</v>
      </c>
      <c r="AA23" s="4">
        <f>VLOOKUP(DATE($B23,AA$3,1),'Existing Technology Load Calc'!$E$1:$T$313,16,FALSE)</f>
        <v>697.37912904423888</v>
      </c>
    </row>
    <row r="24" spans="1:27" x14ac:dyDescent="0.2">
      <c r="A24" s="2" t="s">
        <v>31</v>
      </c>
      <c r="B24" s="2">
        <v>2041</v>
      </c>
      <c r="C24" s="4">
        <f>VLOOKUP(DATE($B24,C$3,1),'Existing Technology Load Calc'!$E$1:$T$313,15,FALSE)</f>
        <v>333.106787777563</v>
      </c>
      <c r="D24" s="4">
        <f>VLOOKUP(DATE($B24,D$3,1),'Existing Technology Load Calc'!$E$1:$T$313,15,FALSE)</f>
        <v>301.89876012376851</v>
      </c>
      <c r="E24" s="4">
        <f>VLOOKUP(DATE($B24,E$3,1),'Existing Technology Load Calc'!$E$1:$T$313,15,FALSE)</f>
        <v>211.57031177778822</v>
      </c>
      <c r="F24" s="4">
        <f>VLOOKUP(DATE($B24,F$3,1),'Existing Technology Load Calc'!$E$1:$T$313,15,FALSE)</f>
        <v>131.79816141038543</v>
      </c>
      <c r="G24" s="4">
        <f>VLOOKUP(DATE($B24,G$3,1),'Existing Technology Load Calc'!$E$1:$T$313,15,FALSE)</f>
        <v>62.986205224697585</v>
      </c>
      <c r="H24" s="4">
        <f>VLOOKUP(DATE($B24,H$3,1),'Existing Technology Load Calc'!$E$1:$T$313,15,FALSE)</f>
        <v>38.218725162269891</v>
      </c>
      <c r="I24" s="4">
        <f>VLOOKUP(DATE($B24,I$3,1),'Existing Technology Load Calc'!$E$1:$T$313,15,FALSE)</f>
        <v>33.005884811405025</v>
      </c>
      <c r="J24" s="4">
        <f>VLOOKUP(DATE($B24,J$3,1),'Existing Technology Load Calc'!$E$1:$T$313,15,FALSE)</f>
        <v>33.138851816851172</v>
      </c>
      <c r="K24" s="4">
        <f>VLOOKUP(DATE($B24,K$3,1),'Existing Technology Load Calc'!$E$1:$T$313,15,FALSE)</f>
        <v>45.577419993187654</v>
      </c>
      <c r="L24" s="4">
        <f>VLOOKUP(DATE($B24,L$3,1),'Existing Technology Load Calc'!$E$1:$T$313,15,FALSE)</f>
        <v>129.74892863313099</v>
      </c>
      <c r="M24" s="4">
        <f>VLOOKUP(DATE($B24,M$3,1),'Existing Technology Load Calc'!$E$1:$T$313,15,FALSE)</f>
        <v>249.27421128480091</v>
      </c>
      <c r="N24" s="4">
        <f>VLOOKUP(DATE($B24,N$3,1),'Existing Technology Load Calc'!$E$1:$T$313,15,FALSE)</f>
        <v>376.50523230487454</v>
      </c>
      <c r="O24" s="5"/>
      <c r="P24" s="4">
        <f>VLOOKUP(DATE($B24,P$3,1),'Existing Technology Load Calc'!$E$1:$T$313,16,FALSE)</f>
        <v>658.27357963307179</v>
      </c>
      <c r="Q24" s="4">
        <f>VLOOKUP(DATE($B24,Q$3,1),'Existing Technology Load Calc'!$E$1:$T$313,16,FALSE)</f>
        <v>630.44614624180588</v>
      </c>
      <c r="R24" s="4">
        <f>VLOOKUP(DATE($B24,R$3,1),'Existing Technology Load Calc'!$E$1:$T$313,16,FALSE)</f>
        <v>544.24452224139907</v>
      </c>
      <c r="S24" s="4">
        <f>VLOOKUP(DATE($B24,S$3,1),'Existing Technology Load Calc'!$E$1:$T$313,16,FALSE)</f>
        <v>384.97200298223078</v>
      </c>
      <c r="T24" s="4">
        <f>VLOOKUP(DATE($B24,T$3,1),'Existing Technology Load Calc'!$E$1:$T$313,16,FALSE)</f>
        <v>232.93498415723545</v>
      </c>
      <c r="U24" s="4">
        <f>VLOOKUP(DATE($B24,U$3,1),'Existing Technology Load Calc'!$E$1:$T$313,16,FALSE)</f>
        <v>89.346197402180792</v>
      </c>
      <c r="V24" s="4">
        <f>VLOOKUP(DATE($B24,V$3,1),'Existing Technology Load Calc'!$E$1:$T$313,16,FALSE)</f>
        <v>56.411612822196254</v>
      </c>
      <c r="W24" s="4">
        <f>VLOOKUP(DATE($B24,W$3,1),'Existing Technology Load Calc'!$E$1:$T$313,16,FALSE)</f>
        <v>58.359521013950172</v>
      </c>
      <c r="X24" s="4">
        <f>VLOOKUP(DATE($B24,X$3,1),'Existing Technology Load Calc'!$E$1:$T$313,16,FALSE)</f>
        <v>174.51515743300405</v>
      </c>
      <c r="Y24" s="4">
        <f>VLOOKUP(DATE($B24,Y$3,1),'Existing Technology Load Calc'!$E$1:$T$313,16,FALSE)</f>
        <v>383.78578629591061</v>
      </c>
      <c r="Z24" s="4">
        <f>VLOOKUP(DATE($B24,Z$3,1),'Existing Technology Load Calc'!$E$1:$T$313,16,FALSE)</f>
        <v>527.80742322113201</v>
      </c>
      <c r="AA24" s="4">
        <f>VLOOKUP(DATE($B24,AA$3,1),'Existing Technology Load Calc'!$E$1:$T$313,16,FALSE)</f>
        <v>732.98950377884557</v>
      </c>
    </row>
    <row r="25" spans="1:27" x14ac:dyDescent="0.2">
      <c r="A25" s="2" t="s">
        <v>31</v>
      </c>
      <c r="B25" s="2">
        <v>2042</v>
      </c>
      <c r="C25" s="4">
        <f>VLOOKUP(DATE($B25,C$3,1),'Existing Technology Load Calc'!$E$1:$T$313,15,FALSE)</f>
        <v>350.11054576192737</v>
      </c>
      <c r="D25" s="4">
        <f>VLOOKUP(DATE($B25,D$3,1),'Existing Technology Load Calc'!$E$1:$T$313,15,FALSE)</f>
        <v>317.2745997940774</v>
      </c>
      <c r="E25" s="4">
        <f>VLOOKUP(DATE($B25,E$3,1),'Existing Technology Load Calc'!$E$1:$T$313,15,FALSE)</f>
        <v>222.34026337397876</v>
      </c>
      <c r="F25" s="4">
        <f>VLOOKUP(DATE($B25,F$3,1),'Existing Technology Load Calc'!$E$1:$T$313,15,FALSE)</f>
        <v>138.50127194671376</v>
      </c>
      <c r="G25" s="4">
        <f>VLOOKUP(DATE($B25,G$3,1),'Existing Technology Load Calc'!$E$1:$T$313,15,FALSE)</f>
        <v>66.184331383192003</v>
      </c>
      <c r="H25" s="4">
        <f>VLOOKUP(DATE($B25,H$3,1),'Existing Technology Load Calc'!$E$1:$T$313,15,FALSE)</f>
        <v>40.147964179196286</v>
      </c>
      <c r="I25" s="4">
        <f>VLOOKUP(DATE($B25,I$3,1),'Existing Technology Load Calc'!$E$1:$T$313,15,FALSE)</f>
        <v>34.671560505063908</v>
      </c>
      <c r="J25" s="4">
        <f>VLOOKUP(DATE($B25,J$3,1),'Existing Technology Load Calc'!$E$1:$T$313,15,FALSE)</f>
        <v>34.810284681451435</v>
      </c>
      <c r="K25" s="4">
        <f>VLOOKUP(DATE($B25,K$3,1),'Existing Technology Load Calc'!$E$1:$T$313,15,FALSE)</f>
        <v>47.876429874396344</v>
      </c>
      <c r="L25" s="4">
        <f>VLOOKUP(DATE($B25,L$3,1),'Existing Technology Load Calc'!$E$1:$T$313,15,FALSE)</f>
        <v>136.33956684336187</v>
      </c>
      <c r="M25" s="4">
        <f>VLOOKUP(DATE($B25,M$3,1),'Existing Technology Load Calc'!$E$1:$T$313,15,FALSE)</f>
        <v>261.92859687181709</v>
      </c>
      <c r="N25" s="4">
        <f>VLOOKUP(DATE($B25,N$3,1),'Existing Technology Load Calc'!$E$1:$T$313,15,FALSE)</f>
        <v>395.61727365718377</v>
      </c>
      <c r="O25" s="5"/>
      <c r="P25" s="4">
        <f>VLOOKUP(DATE($B25,P$3,1),'Existing Technology Load Calc'!$E$1:$T$313,16,FALSE)</f>
        <v>691.875790834653</v>
      </c>
      <c r="Q25" s="4">
        <f>VLOOKUP(DATE($B25,Q$3,1),'Existing Technology Load Calc'!$E$1:$T$313,16,FALSE)</f>
        <v>662.55505209290652</v>
      </c>
      <c r="R25" s="4">
        <f>VLOOKUP(DATE($B25,R$3,1),'Existing Technology Load Calc'!$E$1:$T$313,16,FALSE)</f>
        <v>571.94919929073865</v>
      </c>
      <c r="S25" s="4">
        <f>VLOOKUP(DATE($B25,S$3,1),'Existing Technology Load Calc'!$E$1:$T$313,16,FALSE)</f>
        <v>404.55125857857075</v>
      </c>
      <c r="T25" s="4">
        <f>VLOOKUP(DATE($B25,T$3,1),'Existing Technology Load Calc'!$E$1:$T$313,16,FALSE)</f>
        <v>244.76226385132364</v>
      </c>
      <c r="U25" s="4">
        <f>VLOOKUP(DATE($B25,U$3,1),'Existing Technology Load Calc'!$E$1:$T$313,16,FALSE)</f>
        <v>93.85629472516689</v>
      </c>
      <c r="V25" s="4">
        <f>VLOOKUP(DATE($B25,V$3,1),'Existing Technology Load Calc'!$E$1:$T$313,16,FALSE)</f>
        <v>59.258482489679295</v>
      </c>
      <c r="W25" s="4">
        <f>VLOOKUP(DATE($B25,W$3,1),'Existing Technology Load Calc'!$E$1:$T$313,16,FALSE)</f>
        <v>61.303015312549995</v>
      </c>
      <c r="X25" s="4">
        <f>VLOOKUP(DATE($B25,X$3,1),'Existing Technology Load Calc'!$E$1:$T$313,16,FALSE)</f>
        <v>183.31802673581089</v>
      </c>
      <c r="Y25" s="4">
        <f>VLOOKUP(DATE($B25,Y$3,1),'Existing Technology Load Calc'!$E$1:$T$313,16,FALSE)</f>
        <v>403.2803077100894</v>
      </c>
      <c r="Z25" s="4">
        <f>VLOOKUP(DATE($B25,Z$3,1),'Existing Technology Load Calc'!$E$1:$T$313,16,FALSE)</f>
        <v>554.6015252451823</v>
      </c>
      <c r="AA25" s="4">
        <f>VLOOKUP(DATE($B25,AA$3,1),'Existing Technology Load Calc'!$E$1:$T$313,16,FALSE)</f>
        <v>770.19728870462382</v>
      </c>
    </row>
    <row r="26" spans="1:27" x14ac:dyDescent="0.2">
      <c r="A26" s="2" t="s">
        <v>31</v>
      </c>
      <c r="B26" s="2">
        <v>2043</v>
      </c>
      <c r="C26" s="4">
        <f>VLOOKUP(DATE($B26,C$3,1),'Existing Technology Load Calc'!$E$1:$T$313,15,FALSE)</f>
        <v>367.88549612942091</v>
      </c>
      <c r="D26" s="4">
        <f>VLOOKUP(DATE($B26,D$3,1),'Existing Technology Load Calc'!$E$1:$T$313,15,FALSE)</f>
        <v>333.36949064931724</v>
      </c>
      <c r="E26" s="4">
        <f>VLOOKUP(DATE($B26,E$3,1),'Existing Technology Load Calc'!$E$1:$T$313,15,FALSE)</f>
        <v>233.62440324988108</v>
      </c>
      <c r="F26" s="4">
        <f>VLOOKUP(DATE($B26,F$3,1),'Existing Technology Load Calc'!$E$1:$T$313,15,FALSE)</f>
        <v>145.52433586234767</v>
      </c>
      <c r="G26" s="4">
        <f>VLOOKUP(DATE($B26,G$3,1),'Existing Technology Load Calc'!$E$1:$T$313,15,FALSE)</f>
        <v>69.534160502612465</v>
      </c>
      <c r="H26" s="4">
        <f>VLOOKUP(DATE($B26,H$3,1),'Existing Technology Load Calc'!$E$1:$T$313,15,FALSE)</f>
        <v>42.171045756768628</v>
      </c>
      <c r="I26" s="4">
        <f>VLOOKUP(DATE($B26,I$3,1),'Existing Technology Load Calc'!$E$1:$T$313,15,FALSE)</f>
        <v>36.417473823903009</v>
      </c>
      <c r="J26" s="4">
        <f>VLOOKUP(DATE($B26,J$3,1),'Existing Technology Load Calc'!$E$1:$T$313,15,FALSE)</f>
        <v>36.562981196259784</v>
      </c>
      <c r="K26" s="4">
        <f>VLOOKUP(DATE($B26,K$3,1),'Existing Technology Load Calc'!$E$1:$T$313,15,FALSE)</f>
        <v>50.28737015391107</v>
      </c>
      <c r="L26" s="4">
        <f>VLOOKUP(DATE($B26,L$3,1),'Existing Technology Load Calc'!$E$1:$T$313,15,FALSE)</f>
        <v>143.24932411465764</v>
      </c>
      <c r="M26" s="4">
        <f>VLOOKUP(DATE($B26,M$3,1),'Existing Technology Load Calc'!$E$1:$T$313,15,FALSE)</f>
        <v>275.20089855918741</v>
      </c>
      <c r="N26" s="4">
        <f>VLOOKUP(DATE($B26,N$3,1),'Existing Technology Load Calc'!$E$1:$T$313,15,FALSE)</f>
        <v>415.66527347385977</v>
      </c>
      <c r="O26" s="5"/>
      <c r="P26" s="4">
        <f>VLOOKUP(DATE($B26,P$3,1),'Existing Technology Load Calc'!$E$1:$T$313,16,FALSE)</f>
        <v>727.00200451608521</v>
      </c>
      <c r="Q26" s="4">
        <f>VLOOKUP(DATE($B26,Q$3,1),'Existing Technology Load Calc'!$E$1:$T$313,16,FALSE)</f>
        <v>696.16553101540535</v>
      </c>
      <c r="R26" s="4">
        <f>VLOOKUP(DATE($B26,R$3,1),'Existing Technology Load Calc'!$E$1:$T$313,16,FALSE)</f>
        <v>600.97657682807392</v>
      </c>
      <c r="S26" s="4">
        <f>VLOOKUP(DATE($B26,S$3,1),'Existing Technology Load Calc'!$E$1:$T$313,16,FALSE)</f>
        <v>425.06507268448416</v>
      </c>
      <c r="T26" s="4">
        <f>VLOOKUP(DATE($B26,T$3,1),'Existing Technology Load Calc'!$E$1:$T$313,16,FALSE)</f>
        <v>257.15056999039058</v>
      </c>
      <c r="U26" s="4">
        <f>VLOOKUP(DATE($B26,U$3,1),'Existing Technology Load Calc'!$E$1:$T$313,16,FALSE)</f>
        <v>98.585773409320836</v>
      </c>
      <c r="V26" s="4">
        <f>VLOOKUP(DATE($B26,V$3,1),'Existing Technology Load Calc'!$E$1:$T$313,16,FALSE)</f>
        <v>62.242489333496259</v>
      </c>
      <c r="W26" s="4">
        <f>VLOOKUP(DATE($B26,W$3,1),'Existing Technology Load Calc'!$E$1:$T$313,16,FALSE)</f>
        <v>64.389619810869462</v>
      </c>
      <c r="X26" s="4">
        <f>VLOOKUP(DATE($B26,X$3,1),'Existing Technology Load Calc'!$E$1:$T$313,16,FALSE)</f>
        <v>192.54947560904617</v>
      </c>
      <c r="Y26" s="4">
        <f>VLOOKUP(DATE($B26,Y$3,1),'Existing Technology Load Calc'!$E$1:$T$313,16,FALSE)</f>
        <v>423.71875491281247</v>
      </c>
      <c r="Z26" s="4">
        <f>VLOOKUP(DATE($B26,Z$3,1),'Existing Technology Load Calc'!$E$1:$T$313,16,FALSE)</f>
        <v>582.70398846317164</v>
      </c>
      <c r="AA26" s="4">
        <f>VLOOKUP(DATE($B26,AA$3,1),'Existing Technology Load Calc'!$E$1:$T$313,16,FALSE)</f>
        <v>809.22722023419283</v>
      </c>
    </row>
    <row r="27" spans="1:27" x14ac:dyDescent="0.2">
      <c r="A27" s="2" t="s">
        <v>31</v>
      </c>
      <c r="B27" s="2">
        <v>2044</v>
      </c>
      <c r="C27" s="4">
        <f>VLOOKUP(DATE($B27,C$3,1),'Existing Technology Load Calc'!$E$1:$T$313,15,FALSE)</f>
        <v>386.52965757909828</v>
      </c>
      <c r="D27" s="4">
        <f>VLOOKUP(DATE($B27,D$3,1),'Existing Technology Load Calc'!$E$1:$T$313,15,FALSE)</f>
        <v>371.49712286042427</v>
      </c>
      <c r="E27" s="4">
        <f>VLOOKUP(DATE($B27,E$3,1),'Existing Technology Load Calc'!$E$1:$T$313,15,FALSE)</f>
        <v>245.45540685433554</v>
      </c>
      <c r="F27" s="4">
        <f>VLOOKUP(DATE($B27,F$3,1),'Existing Technology Load Calc'!$E$1:$T$313,15,FALSE)</f>
        <v>152.89111879713317</v>
      </c>
      <c r="G27" s="4">
        <f>VLOOKUP(DATE($B27,G$3,1),'Existing Technology Load Calc'!$E$1:$T$313,15,FALSE)</f>
        <v>73.045972289801597</v>
      </c>
      <c r="H27" s="4">
        <f>VLOOKUP(DATE($B27,H$3,1),'Existing Technology Load Calc'!$E$1:$T$313,15,FALSE)</f>
        <v>44.291743202983845</v>
      </c>
      <c r="I27" s="4">
        <f>VLOOKUP(DATE($B27,I$3,1),'Existing Technology Load Calc'!$E$1:$T$313,15,FALSE)</f>
        <v>38.248639156314056</v>
      </c>
      <c r="J27" s="4">
        <f>VLOOKUP(DATE($B27,J$3,1),'Existing Technology Load Calc'!$E$1:$T$313,15,FALSE)</f>
        <v>38.40030678857925</v>
      </c>
      <c r="K27" s="4">
        <f>VLOOKUP(DATE($B27,K$3,1),'Existing Technology Load Calc'!$E$1:$T$313,15,FALSE)</f>
        <v>52.816185692778213</v>
      </c>
      <c r="L27" s="4">
        <f>VLOOKUP(DATE($B27,L$3,1),'Existing Technology Load Calc'!$E$1:$T$313,15,FALSE)</f>
        <v>150.49505379001229</v>
      </c>
      <c r="M27" s="4">
        <f>VLOOKUP(DATE($B27,M$3,1),'Existing Technology Load Calc'!$E$1:$T$313,15,FALSE)</f>
        <v>289.12433421642015</v>
      </c>
      <c r="N27" s="4">
        <f>VLOOKUP(DATE($B27,N$3,1),'Existing Technology Load Calc'!$E$1:$T$313,15,FALSE)</f>
        <v>436.69532807746901</v>
      </c>
      <c r="O27" s="5"/>
      <c r="P27" s="4">
        <f>VLOOKUP(DATE($B27,P$3,1),'Existing Technology Load Calc'!$E$1:$T$313,16,FALSE)</f>
        <v>763.84592168336758</v>
      </c>
      <c r="Q27" s="4">
        <f>VLOOKUP(DATE($B27,Q$3,1),'Existing Technology Load Calc'!$E$1:$T$313,16,FALSE)</f>
        <v>775.78632436666919</v>
      </c>
      <c r="R27" s="4">
        <f>VLOOKUP(DATE($B27,R$3,1),'Existing Technology Load Calc'!$E$1:$T$313,16,FALSE)</f>
        <v>631.41070934050981</v>
      </c>
      <c r="S27" s="4">
        <f>VLOOKUP(DATE($B27,S$3,1),'Existing Technology Load Calc'!$E$1:$T$313,16,FALSE)</f>
        <v>446.58286285387129</v>
      </c>
      <c r="T27" s="4">
        <f>VLOOKUP(DATE($B27,T$3,1),'Existing Technology Load Calc'!$E$1:$T$313,16,FALSE)</f>
        <v>270.13791888835749</v>
      </c>
      <c r="U27" s="4">
        <f>VLOOKUP(DATE($B27,U$3,1),'Existing Technology Load Calc'!$E$1:$T$313,16,FALSE)</f>
        <v>103.54345454220434</v>
      </c>
      <c r="V27" s="4">
        <f>VLOOKUP(DATE($B27,V$3,1),'Existing Technology Load Calc'!$E$1:$T$313,16,FALSE)</f>
        <v>65.372203635525992</v>
      </c>
      <c r="W27" s="4">
        <f>VLOOKUP(DATE($B27,W$3,1),'Existing Technology Load Calc'!$E$1:$T$313,16,FALSE)</f>
        <v>67.625261229800941</v>
      </c>
      <c r="X27" s="4">
        <f>VLOOKUP(DATE($B27,X$3,1),'Existing Technology Load Calc'!$E$1:$T$313,16,FALSE)</f>
        <v>202.23226682343235</v>
      </c>
      <c r="Y27" s="4">
        <f>VLOOKUP(DATE($B27,Y$3,1),'Existing Technology Load Calc'!$E$1:$T$313,16,FALSE)</f>
        <v>445.15097859310521</v>
      </c>
      <c r="Z27" s="4">
        <f>VLOOKUP(DATE($B27,Z$3,1),'Existing Technology Load Calc'!$E$1:$T$313,16,FALSE)</f>
        <v>612.1851476201972</v>
      </c>
      <c r="AA27" s="4">
        <f>VLOOKUP(DATE($B27,AA$3,1),'Existing Technology Load Calc'!$E$1:$T$313,16,FALSE)</f>
        <v>850.16903980460302</v>
      </c>
    </row>
    <row r="28" spans="1:27" x14ac:dyDescent="0.2">
      <c r="A28" s="2" t="s">
        <v>31</v>
      </c>
      <c r="B28" s="2">
        <v>2045</v>
      </c>
      <c r="C28" s="4">
        <f>VLOOKUP(DATE($B28,C$3,1),'Existing Technology Load Calc'!$E$1:$T$313,15,FALSE)</f>
        <v>406.08981903786093</v>
      </c>
      <c r="D28" s="4">
        <f>VLOOKUP(DATE($B28,D$3,1),'Existing Technology Load Calc'!$E$1:$T$313,15,FALSE)</f>
        <v>367.9397713829967</v>
      </c>
      <c r="E28" s="4">
        <f>VLOOKUP(DATE($B28,E$3,1),'Existing Technology Load Calc'!$E$1:$T$313,15,FALSE)</f>
        <v>257.86316088125511</v>
      </c>
      <c r="F28" s="4">
        <f>VLOOKUP(DATE($B28,F$3,1),'Existing Technology Load Calc'!$E$1:$T$313,15,FALSE)</f>
        <v>160.62012321990062</v>
      </c>
      <c r="G28" s="4">
        <f>VLOOKUP(DATE($B28,G$3,1),'Existing Technology Load Calc'!$E$1:$T$313,15,FALSE)</f>
        <v>76.731831702482154</v>
      </c>
      <c r="H28" s="4">
        <f>VLOOKUP(DATE($B28,H$3,1),'Existing Technology Load Calc'!$E$1:$T$313,15,FALSE)</f>
        <v>46.517548490558426</v>
      </c>
      <c r="I28" s="4">
        <f>VLOOKUP(DATE($B28,I$3,1),'Existing Technology Load Calc'!$E$1:$T$313,15,FALSE)</f>
        <v>40.170195050780002</v>
      </c>
      <c r="J28" s="4">
        <f>VLOOKUP(DATE($B28,J$3,1),'Existing Technology Load Calc'!$E$1:$T$313,15,FALSE)</f>
        <v>40.330860561127913</v>
      </c>
      <c r="K28" s="4">
        <f>VLOOKUP(DATE($B28,K$3,1),'Existing Technology Load Calc'!$E$1:$T$313,15,FALSE)</f>
        <v>55.471509042136013</v>
      </c>
      <c r="L28" s="4">
        <f>VLOOKUP(DATE($B28,L$3,1),'Existing Technology Load Calc'!$E$1:$T$313,15,FALSE)</f>
        <v>158.11162286435544</v>
      </c>
      <c r="M28" s="4">
        <f>VLOOKUP(DATE($B28,M$3,1),'Existing Technology Load Calc'!$E$1:$T$313,15,FALSE)</f>
        <v>303.76052097769866</v>
      </c>
      <c r="N28" s="4">
        <f>VLOOKUP(DATE($B28,N$3,1),'Existing Technology Load Calc'!$E$1:$T$313,15,FALSE)</f>
        <v>458.81127865209533</v>
      </c>
      <c r="O28" s="5"/>
      <c r="P28" s="4">
        <f>VLOOKUP(DATE($B28,P$3,1),'Existing Technology Load Calc'!$E$1:$T$313,16,FALSE)</f>
        <v>802.50000492065851</v>
      </c>
      <c r="Q28" s="4">
        <f>VLOOKUP(DATE($B28,Q$3,1),'Existing Technology Load Calc'!$E$1:$T$313,16,FALSE)</f>
        <v>768.35761373250705</v>
      </c>
      <c r="R28" s="4">
        <f>VLOOKUP(DATE($B28,R$3,1),'Existing Technology Load Calc'!$E$1:$T$313,16,FALSE)</f>
        <v>663.32847750810663</v>
      </c>
      <c r="S28" s="4">
        <f>VLOOKUP(DATE($B28,S$3,1),'Existing Technology Load Calc'!$E$1:$T$313,16,FALSE)</f>
        <v>469.15867333446306</v>
      </c>
      <c r="T28" s="4">
        <f>VLOOKUP(DATE($B28,T$3,1),'Existing Technology Load Calc'!$E$1:$T$313,16,FALSE)</f>
        <v>283.76892905694422</v>
      </c>
      <c r="U28" s="4">
        <f>VLOOKUP(DATE($B28,U$3,1),'Existing Technology Load Calc'!$E$1:$T$313,16,FALSE)</f>
        <v>108.74685255608631</v>
      </c>
      <c r="V28" s="4">
        <f>VLOOKUP(DATE($B28,V$3,1),'Existing Technology Load Calc'!$E$1:$T$313,16,FALSE)</f>
        <v>68.656407884380599</v>
      </c>
      <c r="W28" s="4">
        <f>VLOOKUP(DATE($B28,W$3,1),'Existing Technology Load Calc'!$E$1:$T$313,16,FALSE)</f>
        <v>71.0250831089743</v>
      </c>
      <c r="X28" s="4">
        <f>VLOOKUP(DATE($B28,X$3,1),'Existing Technology Load Calc'!$E$1:$T$313,16,FALSE)</f>
        <v>212.39945426883779</v>
      </c>
      <c r="Y28" s="4">
        <f>VLOOKUP(DATE($B28,Y$3,1),'Existing Technology Load Calc'!$E$1:$T$313,16,FALSE)</f>
        <v>467.6801122196274</v>
      </c>
      <c r="Z28" s="4">
        <f>VLOOKUP(DATE($B28,Z$3,1),'Existing Technology Load Calc'!$E$1:$T$313,16,FALSE)</f>
        <v>643.17546940453769</v>
      </c>
      <c r="AA28" s="4">
        <f>VLOOKUP(DATE($B28,AA$3,1),'Existing Technology Load Calc'!$E$1:$T$313,16,FALSE)</f>
        <v>893.22490794766827</v>
      </c>
    </row>
    <row r="31" spans="1:27" x14ac:dyDescent="0.2">
      <c r="A31" s="2" t="s">
        <v>35</v>
      </c>
      <c r="B31" s="2">
        <v>2022</v>
      </c>
      <c r="C31" s="4">
        <f>VLOOKUP(DATE($B31,C$3,1),'Hybrid Load Calc'!$E$2:$T$313,15,FALSE)</f>
        <v>0</v>
      </c>
      <c r="D31" s="4">
        <f>VLOOKUP(DATE($B31,D$3,1),'Hybrid Load Calc'!$E$2:$T$313,15,FALSE)</f>
        <v>0</v>
      </c>
      <c r="E31" s="4">
        <f>VLOOKUP(DATE($B31,E$3,1),'Hybrid Load Calc'!$E$2:$T$313,15,FALSE)</f>
        <v>1.1210721603008678</v>
      </c>
      <c r="F31" s="4">
        <f>VLOOKUP(DATE($B31,F$3,1),'Hybrid Load Calc'!$E$2:$T$313,15,FALSE)</f>
        <v>0.87065550491284771</v>
      </c>
      <c r="G31" s="4">
        <f>VLOOKUP(DATE($B31,G$3,1),'Hybrid Load Calc'!$E$2:$T$313,15,FALSE)</f>
        <v>0.50394861041664663</v>
      </c>
      <c r="H31" s="4">
        <f>VLOOKUP(DATE($B31,H$3,1),'Hybrid Load Calc'!$E$2:$T$313,15,FALSE)</f>
        <v>0.34709114569756705</v>
      </c>
      <c r="I31" s="4">
        <f>VLOOKUP(DATE($B31,I$3,1),'Hybrid Load Calc'!$E$2:$T$313,15,FALSE)</f>
        <v>0.32633915289432591</v>
      </c>
      <c r="J31" s="4">
        <f>VLOOKUP(DATE($B31,J$3,1),'Hybrid Load Calc'!$E$2:$T$313,15,FALSE)</f>
        <v>0.36082313719178261</v>
      </c>
      <c r="K31" s="4">
        <f>VLOOKUP(DATE($B31,K$3,1),'Hybrid Load Calc'!$E$2:$T$313,15,FALSE)</f>
        <v>0.55236045409328216</v>
      </c>
      <c r="L31" s="4">
        <f>VLOOKUP(DATE($B31,L$3,1),'Hybrid Load Calc'!$E$2:$T$313,15,FALSE)</f>
        <v>1.5498618222906779</v>
      </c>
      <c r="M31" s="4">
        <f>VLOOKUP(DATE($B31,M$3,1),'Hybrid Load Calc'!$E$2:$T$313,15,FALSE)</f>
        <v>2.6703908978270805</v>
      </c>
      <c r="N31" s="4">
        <f>VLOOKUP(DATE($B31,N$3,1),'Hybrid Load Calc'!$E$2:$T$313,15,FALSE)</f>
        <v>3.5415622870054251</v>
      </c>
      <c r="O31" s="5"/>
      <c r="P31" s="4">
        <f>VLOOKUP(DATE($B31,P$3,1),'Hybrid Load Calc'!$E$2:$T$313,16,FALSE)</f>
        <v>0</v>
      </c>
      <c r="Q31" s="4">
        <f>VLOOKUP(DATE($B31,Q$3,1),'Hybrid Load Calc'!$E$2:$T$313,16,FALSE)</f>
        <v>0</v>
      </c>
      <c r="R31" s="4">
        <f>VLOOKUP(DATE($B31,R$3,1),'Hybrid Load Calc'!$E$2:$T$313,16,FALSE)</f>
        <v>2.4257735201895319</v>
      </c>
      <c r="S31" s="4">
        <f>VLOOKUP(DATE($B31,S$3,1),'Hybrid Load Calc'!$E$2:$T$313,16,FALSE)</f>
        <v>2.3386502410977021</v>
      </c>
      <c r="T31" s="4">
        <f>VLOOKUP(DATE($B31,T$3,1),'Hybrid Load Calc'!$E$2:$T$313,16,FALSE)</f>
        <v>1.7534921937294943</v>
      </c>
      <c r="U31" s="4">
        <f>VLOOKUP(DATE($B31,U$3,1),'Hybrid Load Calc'!$E$2:$T$313,16,FALSE)</f>
        <v>0.79932600421954114</v>
      </c>
      <c r="V31" s="4">
        <f>VLOOKUP(DATE($B31,V$3,1),'Hybrid Load Calc'!$E$2:$T$313,16,FALSE)</f>
        <v>0.55892636001047269</v>
      </c>
      <c r="W31" s="4">
        <f>VLOOKUP(DATE($B31,W$3,1),'Hybrid Load Calc'!$E$2:$T$313,16,FALSE)</f>
        <v>0.64075142067197144</v>
      </c>
      <c r="X31" s="4">
        <f>VLOOKUP(DATE($B31,X$3,1),'Hybrid Load Calc'!$E$2:$T$313,16,FALSE)</f>
        <v>1.9918338505392739</v>
      </c>
      <c r="Y31" s="4">
        <f>VLOOKUP(DATE($B31,Y$3,1),'Hybrid Load Calc'!$E$2:$T$313,16,FALSE)</f>
        <v>3.9969370695647903</v>
      </c>
      <c r="Z31" s="4">
        <f>VLOOKUP(DATE($B31,Z$3,1),'Hybrid Load Calc'!$E$2:$T$313,16,FALSE)</f>
        <v>4.7820058823615375</v>
      </c>
      <c r="AA31" s="4">
        <f>VLOOKUP(DATE($B31,AA$3,1),'Hybrid Load Calc'!$E$2:$T$313,16,FALSE)</f>
        <v>5.5376120097691617</v>
      </c>
    </row>
    <row r="32" spans="1:27" x14ac:dyDescent="0.2">
      <c r="A32" s="2" t="s">
        <v>35</v>
      </c>
      <c r="B32" s="2">
        <v>2023</v>
      </c>
      <c r="C32" s="4">
        <f>VLOOKUP(DATE($B32,C$3,1),'Hybrid Load Calc'!$E$2:$T$313,15,FALSE)</f>
        <v>3.7437329033641458</v>
      </c>
      <c r="D32" s="4">
        <f>VLOOKUP(DATE($B32,D$3,1),'Hybrid Load Calc'!$E$2:$T$313,15,FALSE)</f>
        <v>4.0923731462485193</v>
      </c>
      <c r="E32" s="4">
        <f>VLOOKUP(DATE($B32,E$3,1),'Hybrid Load Calc'!$E$2:$T$313,15,FALSE)</f>
        <v>3.7495539606108843</v>
      </c>
      <c r="F32" s="4">
        <f>VLOOKUP(DATE($B32,F$3,1),'Hybrid Load Calc'!$E$2:$T$313,15,FALSE)</f>
        <v>2.912176596422444</v>
      </c>
      <c r="G32" s="4">
        <f>VLOOKUP(DATE($B32,G$3,1),'Hybrid Load Calc'!$E$2:$T$313,15,FALSE)</f>
        <v>1.6852616270082381</v>
      </c>
      <c r="H32" s="4">
        <f>VLOOKUP(DATE($B32,H$3,1),'Hybrid Load Calc'!$E$2:$T$313,15,FALSE)</f>
        <v>1.1603992267633245</v>
      </c>
      <c r="I32" s="4">
        <f>VLOOKUP(DATE($B32,I$3,1),'Hybrid Load Calc'!$E$2:$T$313,15,FALSE)</f>
        <v>1.0909908045911452</v>
      </c>
      <c r="J32" s="4">
        <f>VLOOKUP(DATE($B32,J$3,1),'Hybrid Load Calc'!$E$2:$T$313,15,FALSE)</f>
        <v>1.2063608848657394</v>
      </c>
      <c r="K32" s="4">
        <f>VLOOKUP(DATE($B32,K$3,1),'Hybrid Load Calc'!$E$2:$T$313,15,FALSE)</f>
        <v>1.8468959558332003</v>
      </c>
      <c r="L32" s="4">
        <f>VLOOKUP(DATE($B32,L$3,1),'Hybrid Load Calc'!$E$2:$T$313,15,FALSE)</f>
        <v>5.185754929235836</v>
      </c>
      <c r="M32" s="4">
        <f>VLOOKUP(DATE($B32,M$3,1),'Hybrid Load Calc'!$E$2:$T$313,15,FALSE)</f>
        <v>8.936150807602889</v>
      </c>
      <c r="N32" s="4">
        <f>VLOOKUP(DATE($B32,N$3,1),'Hybrid Load Calc'!$E$2:$T$313,15,FALSE)</f>
        <v>11.851657268432007</v>
      </c>
      <c r="O32" s="5"/>
      <c r="P32" s="4">
        <f>VLOOKUP(DATE($B32,P$3,1),'Hybrid Load Calc'!$E$2:$T$313,16,FALSE)</f>
        <v>5.9433949242988389</v>
      </c>
      <c r="Q32" s="4">
        <f>VLOOKUP(DATE($B32,Q$3,1),'Hybrid Load Calc'!$E$2:$T$313,16,FALSE)</f>
        <v>7.2862379110189028</v>
      </c>
      <c r="R32" s="4">
        <f>VLOOKUP(DATE($B32,R$3,1),'Hybrid Load Calc'!$E$2:$T$313,16,FALSE)</f>
        <v>8.1132767651019382</v>
      </c>
      <c r="S32" s="4">
        <f>VLOOKUP(DATE($B32,S$3,1),'Hybrid Load Calc'!$E$2:$T$313,16,FALSE)</f>
        <v>7.8223389858703865</v>
      </c>
      <c r="T32" s="4">
        <f>VLOOKUP(DATE($B32,T$3,1),'Hybrid Load Calc'!$E$2:$T$313,16,FALSE)</f>
        <v>5.8638778761740156</v>
      </c>
      <c r="U32" s="4">
        <f>VLOOKUP(DATE($B32,U$3,1),'Hybrid Load Calc'!$E$2:$T$313,16,FALSE)</f>
        <v>2.6723161588119848</v>
      </c>
      <c r="V32" s="4">
        <f>VLOOKUP(DATE($B32,V$3,1),'Hybrid Load Calc'!$E$2:$T$313,16,FALSE)</f>
        <v>1.8685576456481268</v>
      </c>
      <c r="W32" s="4">
        <f>VLOOKUP(DATE($B32,W$3,1),'Hybrid Load Calc'!$E$2:$T$313,16,FALSE)</f>
        <v>2.1422613218119952</v>
      </c>
      <c r="X32" s="4">
        <f>VLOOKUP(DATE($B32,X$3,1),'Hybrid Load Calc'!$E$2:$T$313,16,FALSE)</f>
        <v>6.6599805543490245</v>
      </c>
      <c r="Y32" s="4">
        <f>VLOOKUP(DATE($B32,Y$3,1),'Hybrid Load Calc'!$E$2:$T$313,16,FALSE)</f>
        <v>13.373538087225466</v>
      </c>
      <c r="Z32" s="4">
        <f>VLOOKUP(DATE($B32,Z$3,1),'Hybrid Load Calc'!$E$2:$T$313,16,FALSE)</f>
        <v>16.002423376442302</v>
      </c>
      <c r="AA32" s="4">
        <f>VLOOKUP(DATE($B32,AA$3,1),'Hybrid Load Calc'!$E$2:$T$313,16,FALSE)</f>
        <v>18.53133569502473</v>
      </c>
    </row>
    <row r="33" spans="1:27" x14ac:dyDescent="0.2">
      <c r="A33" s="2" t="s">
        <v>35</v>
      </c>
      <c r="B33" s="2">
        <v>2024</v>
      </c>
      <c r="C33" s="4">
        <f>VLOOKUP(DATE($B33,C$3,1),'Hybrid Load Calc'!$E$2:$T$313,15,FALSE)</f>
        <v>12.529142077231821</v>
      </c>
      <c r="D33" s="4">
        <f>VLOOKUP(DATE($B33,D$3,1),'Hybrid Load Calc'!$E$2:$T$313,15,FALSE)</f>
        <v>14.526465249709251</v>
      </c>
      <c r="E33" s="4">
        <f>VLOOKUP(DATE($B33,E$3,1),'Hybrid Load Calc'!$E$2:$T$313,15,FALSE)</f>
        <v>12.550592482974347</v>
      </c>
      <c r="F33" s="4">
        <f>VLOOKUP(DATE($B33,F$3,1),'Hybrid Load Calc'!$E$2:$T$313,15,FALSE)</f>
        <v>9.7477906030201424</v>
      </c>
      <c r="G33" s="4">
        <f>VLOOKUP(DATE($B33,G$3,1),'Hybrid Load Calc'!$E$2:$T$313,15,FALSE)</f>
        <v>5.6404700077503014</v>
      </c>
      <c r="H33" s="4">
        <f>VLOOKUP(DATE($B33,H$3,1),'Hybrid Load Calc'!$E$2:$T$313,15,FALSE)</f>
        <v>3.8822647423992827</v>
      </c>
      <c r="I33" s="4">
        <f>VLOOKUP(DATE($B33,I$3,1),'Hybrid Load Calc'!$E$2:$T$313,15,FALSE)</f>
        <v>3.6495961619519175</v>
      </c>
      <c r="J33" s="4">
        <f>VLOOKUP(DATE($B33,J$3,1),'Hybrid Load Calc'!$E$2:$T$313,15,FALSE)</f>
        <v>4.0352916744458911</v>
      </c>
      <c r="K33" s="4">
        <f>VLOOKUP(DATE($B33,K$3,1),'Hybrid Load Calc'!$E$2:$T$313,15,FALSE)</f>
        <v>6.0986162114114011</v>
      </c>
      <c r="L33" s="4">
        <f>VLOOKUP(DATE($B33,L$3,1),'Hybrid Load Calc'!$E$2:$T$313,15,FALSE)</f>
        <v>16.756386989068787</v>
      </c>
      <c r="M33" s="4">
        <f>VLOOKUP(DATE($B33,M$3,1),'Hybrid Load Calc'!$E$2:$T$313,15,FALSE)</f>
        <v>28.018543115452687</v>
      </c>
      <c r="N33" s="4">
        <f>VLOOKUP(DATE($B33,N$3,1),'Hybrid Load Calc'!$E$2:$T$313,15,FALSE)</f>
        <v>35.827782649297973</v>
      </c>
      <c r="O33" s="5"/>
      <c r="P33" s="4">
        <f>VLOOKUP(DATE($B33,P$3,1),'Hybrid Load Calc'!$E$2:$T$313,16,FALSE)</f>
        <v>19.890745774284071</v>
      </c>
      <c r="Q33" s="4">
        <f>VLOOKUP(DATE($B33,Q$3,1),'Hybrid Load Calc'!$E$2:$T$313,16,FALSE)</f>
        <v>25.863546170650839</v>
      </c>
      <c r="R33" s="4">
        <f>VLOOKUP(DATE($B33,R$3,1),'Hybrid Load Calc'!$E$2:$T$313,16,FALSE)</f>
        <v>27.156944919333569</v>
      </c>
      <c r="S33" s="4">
        <f>VLOOKUP(DATE($B33,S$3,1),'Hybrid Load Calc'!$E$2:$T$313,16,FALSE)</f>
        <v>26.183344290925849</v>
      </c>
      <c r="T33" s="4">
        <f>VLOOKUP(DATE($B33,T$3,1),'Hybrid Load Calc'!$E$2:$T$313,16,FALSE)</f>
        <v>19.626049011978356</v>
      </c>
      <c r="U33" s="4">
        <f>VLOOKUP(DATE($B33,U$3,1),'Hybrid Load Calc'!$E$2:$T$313,16,FALSE)</f>
        <v>8.9405771432969647</v>
      </c>
      <c r="V33" s="4">
        <f>VLOOKUP(DATE($B33,V$3,1),'Hybrid Load Calc'!$E$2:$T$313,16,FALSE)</f>
        <v>6.2507225388567349</v>
      </c>
      <c r="W33" s="4">
        <f>VLOOKUP(DATE($B33,W$3,1),'Hybrid Load Calc'!$E$2:$T$313,16,FALSE)</f>
        <v>7.1658898965026472</v>
      </c>
      <c r="X33" s="4">
        <f>VLOOKUP(DATE($B33,X$3,1),'Hybrid Load Calc'!$E$2:$T$313,16,FALSE)</f>
        <v>21.991853546570809</v>
      </c>
      <c r="Y33" s="4">
        <f>VLOOKUP(DATE($B33,Y$3,1),'Hybrid Load Calc'!$E$2:$T$313,16,FALSE)</f>
        <v>43.213029281278146</v>
      </c>
      <c r="Z33" s="4">
        <f>VLOOKUP(DATE($B33,Z$3,1),'Hybrid Load Calc'!$E$2:$T$313,16,FALSE)</f>
        <v>50.17424156977156</v>
      </c>
      <c r="AA33" s="4">
        <f>VLOOKUP(DATE($B33,AA$3,1),'Hybrid Load Calc'!$E$2:$T$313,16,FALSE)</f>
        <v>56.020576063313982</v>
      </c>
    </row>
    <row r="34" spans="1:27" x14ac:dyDescent="0.2">
      <c r="A34" s="2" t="s">
        <v>35</v>
      </c>
      <c r="B34" s="2">
        <v>2025</v>
      </c>
      <c r="C34" s="4">
        <f>VLOOKUP(DATE($B34,C$3,1),'Hybrid Load Calc'!$E$2:$T$313,15,FALSE)</f>
        <v>36.32094682488318</v>
      </c>
      <c r="D34" s="4">
        <f>VLOOKUP(DATE($B34,D$3,1),'Hybrid Load Calc'!$E$2:$T$313,15,FALSE)</f>
        <v>37.890736585543038</v>
      </c>
      <c r="E34" s="4">
        <f>VLOOKUP(DATE($B34,E$3,1),'Hybrid Load Calc'!$E$2:$T$313,15,FALSE)</f>
        <v>33.007733046031234</v>
      </c>
      <c r="F34" s="4">
        <f>VLOOKUP(DATE($B34,F$3,1),'Hybrid Load Calc'!$E$2:$T$313,15,FALSE)</f>
        <v>24.282970542553961</v>
      </c>
      <c r="G34" s="4">
        <f>VLOOKUP(DATE($B34,G$3,1),'Hybrid Load Calc'!$E$2:$T$313,15,FALSE)</f>
        <v>13.266442648892422</v>
      </c>
      <c r="H34" s="4">
        <f>VLOOKUP(DATE($B34,H$3,1),'Hybrid Load Calc'!$E$2:$T$313,15,FALSE)</f>
        <v>8.5956807528068104</v>
      </c>
      <c r="I34" s="4">
        <f>VLOOKUP(DATE($B34,I$3,1),'Hybrid Load Calc'!$E$2:$T$313,15,FALSE)</f>
        <v>7.5910673981497681</v>
      </c>
      <c r="J34" s="4">
        <f>VLOOKUP(DATE($B34,J$3,1),'Hybrid Load Calc'!$E$2:$T$313,15,FALSE)</f>
        <v>7.8677982434521194</v>
      </c>
      <c r="K34" s="4">
        <f>VLOOKUP(DATE($B34,K$3,1),'Hybrid Load Calc'!$E$2:$T$313,15,FALSE)</f>
        <v>11.269520733455124</v>
      </c>
      <c r="L34" s="4">
        <f>VLOOKUP(DATE($B34,L$3,1),'Hybrid Load Calc'!$E$2:$T$313,15,FALSE)</f>
        <v>29.585514984282359</v>
      </c>
      <c r="M34" s="4">
        <f>VLOOKUP(DATE($B34,M$3,1),'Hybrid Load Calc'!$E$2:$T$313,15,FALSE)</f>
        <v>47.528695974247206</v>
      </c>
      <c r="N34" s="4">
        <f>VLOOKUP(DATE($B34,N$3,1),'Hybrid Load Calc'!$E$2:$T$313,15,FALSE)</f>
        <v>58.68175665058579</v>
      </c>
      <c r="O34" s="5"/>
      <c r="P34" s="4">
        <f>VLOOKUP(DATE($B34,P$3,1),'Hybrid Load Calc'!$E$2:$T$313,16,FALSE)</f>
        <v>57.661627198552708</v>
      </c>
      <c r="Q34" s="4">
        <f>VLOOKUP(DATE($B34,Q$3,1),'Hybrid Load Calc'!$E$2:$T$313,16,FALSE)</f>
        <v>67.462304027456085</v>
      </c>
      <c r="R34" s="4">
        <f>VLOOKUP(DATE($B34,R$3,1),'Hybrid Load Calc'!$E$2:$T$313,16,FALSE)</f>
        <v>71.422061504996194</v>
      </c>
      <c r="S34" s="4">
        <f>VLOOKUP(DATE($B34,S$3,1),'Hybrid Load Calc'!$E$2:$T$313,16,FALSE)</f>
        <v>65.225998794548275</v>
      </c>
      <c r="T34" s="4">
        <f>VLOOKUP(DATE($B34,T$3,1),'Hybrid Load Calc'!$E$2:$T$313,16,FALSE)</f>
        <v>46.160666271428369</v>
      </c>
      <c r="U34" s="4">
        <f>VLOOKUP(DATE($B34,U$3,1),'Hybrid Load Calc'!$E$2:$T$313,16,FALSE)</f>
        <v>19.7952360204389</v>
      </c>
      <c r="V34" s="4">
        <f>VLOOKUP(DATE($B34,V$3,1),'Hybrid Load Calc'!$E$2:$T$313,16,FALSE)</f>
        <v>13.001344251254844</v>
      </c>
      <c r="W34" s="4">
        <f>VLOOKUP(DATE($B34,W$3,1),'Hybrid Load Calc'!$E$2:$T$313,16,FALSE)</f>
        <v>13.971673050924291</v>
      </c>
      <c r="X34" s="4">
        <f>VLOOKUP(DATE($B34,X$3,1),'Hybrid Load Calc'!$E$2:$T$313,16,FALSE)</f>
        <v>40.638341702245157</v>
      </c>
      <c r="Y34" s="4">
        <f>VLOOKUP(DATE($B34,Y$3,1),'Hybrid Load Calc'!$E$2:$T$313,16,FALSE)</f>
        <v>76.298054356915799</v>
      </c>
      <c r="Z34" s="4">
        <f>VLOOKUP(DATE($B34,Z$3,1),'Hybrid Load Calc'!$E$2:$T$313,16,FALSE)</f>
        <v>85.112072511468241</v>
      </c>
      <c r="AA34" s="4">
        <f>VLOOKUP(DATE($B34,AA$3,1),'Hybrid Load Calc'!$E$2:$T$313,16,FALSE)</f>
        <v>91.755212544180068</v>
      </c>
    </row>
    <row r="35" spans="1:27" x14ac:dyDescent="0.2">
      <c r="A35" s="2" t="s">
        <v>35</v>
      </c>
      <c r="B35" s="2">
        <v>2026</v>
      </c>
      <c r="C35" s="4">
        <f>VLOOKUP(DATE($B35,C$3,1),'Hybrid Load Calc'!$E$2:$T$313,15,FALSE)</f>
        <v>57.675019888707737</v>
      </c>
      <c r="D35" s="4">
        <f>VLOOKUP(DATE($B35,D$3,1),'Hybrid Load Calc'!$E$2:$T$313,15,FALSE)</f>
        <v>58.525919330345218</v>
      </c>
      <c r="E35" s="4">
        <f>VLOOKUP(DATE($B35,E$3,1),'Hybrid Load Calc'!$E$2:$T$313,15,FALSE)</f>
        <v>49.744745040060167</v>
      </c>
      <c r="F35" s="4">
        <f>VLOOKUP(DATE($B35,F$3,1),'Hybrid Load Calc'!$E$2:$T$313,15,FALSE)</f>
        <v>35.791350678525262</v>
      </c>
      <c r="G35" s="4">
        <f>VLOOKUP(DATE($B35,G$3,1),'Hybrid Load Calc'!$E$2:$T$313,15,FALSE)</f>
        <v>19.161669525884328</v>
      </c>
      <c r="H35" s="4">
        <f>VLOOKUP(DATE($B35,H$3,1),'Hybrid Load Calc'!$E$2:$T$313,15,FALSE)</f>
        <v>12.186095358890531</v>
      </c>
      <c r="I35" s="4">
        <f>VLOOKUP(DATE($B35,I$3,1),'Hybrid Load Calc'!$E$2:$T$313,15,FALSE)</f>
        <v>10.58307276516501</v>
      </c>
      <c r="J35" s="4">
        <f>VLOOKUP(DATE($B35,J$3,1),'Hybrid Load Calc'!$E$2:$T$313,15,FALSE)</f>
        <v>10.802094896339586</v>
      </c>
      <c r="K35" s="4">
        <f>VLOOKUP(DATE($B35,K$3,1),'Hybrid Load Calc'!$E$2:$T$313,15,FALSE)</f>
        <v>15.256764901357622</v>
      </c>
      <c r="L35" s="4">
        <f>VLOOKUP(DATE($B35,L$3,1),'Hybrid Load Calc'!$E$2:$T$313,15,FALSE)</f>
        <v>39.559777360628964</v>
      </c>
      <c r="M35" s="4">
        <f>VLOOKUP(DATE($B35,M$3,1),'Hybrid Load Calc'!$E$2:$T$313,15,FALSE)</f>
        <v>62.792698563952271</v>
      </c>
      <c r="N35" s="4">
        <f>VLOOKUP(DATE($B35,N$3,1),'Hybrid Load Calc'!$E$2:$T$313,15,FALSE)</f>
        <v>76.671269279899136</v>
      </c>
      <c r="O35" s="5"/>
      <c r="P35" s="4">
        <f>VLOOKUP(DATE($B35,P$3,1),'Hybrid Load Calc'!$E$2:$T$313,16,FALSE)</f>
        <v>91.562467011829469</v>
      </c>
      <c r="Q35" s="4">
        <f>VLOOKUP(DATE($B35,Q$3,1),'Hybrid Load Calc'!$E$2:$T$313,16,FALSE)</f>
        <v>104.20207467955541</v>
      </c>
      <c r="R35" s="4">
        <f>VLOOKUP(DATE($B35,R$3,1),'Hybrid Load Calc'!$E$2:$T$313,16,FALSE)</f>
        <v>107.63757192433789</v>
      </c>
      <c r="S35" s="4">
        <f>VLOOKUP(DATE($B35,S$3,1),'Hybrid Load Calc'!$E$2:$T$313,16,FALSE)</f>
        <v>96.138427220906621</v>
      </c>
      <c r="T35" s="4">
        <f>VLOOKUP(DATE($B35,T$3,1),'Hybrid Load Calc'!$E$2:$T$313,16,FALSE)</f>
        <v>66.673143328410745</v>
      </c>
      <c r="U35" s="4">
        <f>VLOOKUP(DATE($B35,U$3,1),'Hybrid Load Calc'!$E$2:$T$313,16,FALSE)</f>
        <v>28.063703240495947</v>
      </c>
      <c r="V35" s="4">
        <f>VLOOKUP(DATE($B35,V$3,1),'Hybrid Load Calc'!$E$2:$T$313,16,FALSE)</f>
        <v>18.125800370251849</v>
      </c>
      <c r="W35" s="4">
        <f>VLOOKUP(DATE($B35,W$3,1),'Hybrid Load Calc'!$E$2:$T$313,16,FALSE)</f>
        <v>19.18241082024679</v>
      </c>
      <c r="X35" s="4">
        <f>VLOOKUP(DATE($B35,X$3,1),'Hybrid Load Calc'!$E$2:$T$313,16,FALSE)</f>
        <v>55.016503363058533</v>
      </c>
      <c r="Y35" s="4">
        <f>VLOOKUP(DATE($B35,Y$3,1),'Hybrid Load Calc'!$E$2:$T$313,16,FALSE)</f>
        <v>102.02066940569668</v>
      </c>
      <c r="Z35" s="4">
        <f>VLOOKUP(DATE($B35,Z$3,1),'Hybrid Load Calc'!$E$2:$T$313,16,FALSE)</f>
        <v>112.44610448099975</v>
      </c>
      <c r="AA35" s="4">
        <f>VLOOKUP(DATE($B35,AA$3,1),'Hybrid Load Calc'!$E$2:$T$313,16,FALSE)</f>
        <v>119.88374258627417</v>
      </c>
    </row>
    <row r="36" spans="1:27" x14ac:dyDescent="0.2">
      <c r="A36" s="2" t="s">
        <v>35</v>
      </c>
      <c r="B36" s="2">
        <v>2027</v>
      </c>
      <c r="C36" s="4">
        <f>VLOOKUP(DATE($B36,C$3,1),'Hybrid Load Calc'!$E$2:$T$313,15,FALSE)</f>
        <v>74.582521814762103</v>
      </c>
      <c r="D36" s="4">
        <f>VLOOKUP(DATE($B36,D$3,1),'Hybrid Load Calc'!$E$2:$T$313,15,FALSE)</f>
        <v>74.950098321365616</v>
      </c>
      <c r="E36" s="4">
        <f>VLOOKUP(DATE($B36,E$3,1),'Hybrid Load Calc'!$E$2:$T$313,15,FALSE)</f>
        <v>63.137443734826384</v>
      </c>
      <c r="F36" s="4">
        <f>VLOOKUP(DATE($B36,F$3,1),'Hybrid Load Calc'!$E$2:$T$313,15,FALSE)</f>
        <v>45.045581499508337</v>
      </c>
      <c r="G36" s="4">
        <f>VLOOKUP(DATE($B36,G$3,1),'Hybrid Load Calc'!$E$2:$T$313,15,FALSE)</f>
        <v>23.922372181427846</v>
      </c>
      <c r="H36" s="4">
        <f>VLOOKUP(DATE($B36,H$3,1),'Hybrid Load Calc'!$E$2:$T$313,15,FALSE)</f>
        <v>15.095773071245517</v>
      </c>
      <c r="I36" s="4">
        <f>VLOOKUP(DATE($B36,I$3,1),'Hybrid Load Calc'!$E$2:$T$313,15,FALSE)</f>
        <v>13.019126412341713</v>
      </c>
      <c r="J36" s="4">
        <f>VLOOKUP(DATE($B36,J$3,1),'Hybrid Load Calc'!$E$2:$T$313,15,FALSE)</f>
        <v>13.202030103677167</v>
      </c>
      <c r="K36" s="4">
        <f>VLOOKUP(DATE($B36,K$3,1),'Hybrid Load Calc'!$E$2:$T$313,15,FALSE)</f>
        <v>18.532218314240751</v>
      </c>
      <c r="L36" s="4">
        <f>VLOOKUP(DATE($B36,L$3,1),'Hybrid Load Calc'!$E$2:$T$313,15,FALSE)</f>
        <v>47.799549844253619</v>
      </c>
      <c r="M36" s="4">
        <f>VLOOKUP(DATE($B36,M$3,1),'Hybrid Load Calc'!$E$2:$T$313,15,FALSE)</f>
        <v>75.454267634478128</v>
      </c>
      <c r="N36" s="4">
        <f>VLOOKUP(DATE($B36,N$3,1),'Hybrid Load Calc'!$E$2:$T$313,15,FALSE)</f>
        <v>91.652875979873102</v>
      </c>
      <c r="O36" s="5"/>
      <c r="P36" s="4">
        <f>VLOOKUP(DATE($B36,P$3,1),'Hybrid Load Calc'!$E$2:$T$313,16,FALSE)</f>
        <v>118.40411510044849</v>
      </c>
      <c r="Q36" s="4">
        <f>VLOOKUP(DATE($B36,Q$3,1),'Hybrid Load Calc'!$E$2:$T$313,16,FALSE)</f>
        <v>133.44439236298442</v>
      </c>
      <c r="R36" s="4">
        <f>VLOOKUP(DATE($B36,R$3,1),'Hybrid Load Calc'!$E$2:$T$313,16,FALSE)</f>
        <v>136.61666444673352</v>
      </c>
      <c r="S36" s="4">
        <f>VLOOKUP(DATE($B36,S$3,1),'Hybrid Load Calc'!$E$2:$T$313,16,FALSE)</f>
        <v>120.99603050779132</v>
      </c>
      <c r="T36" s="4">
        <f>VLOOKUP(DATE($B36,T$3,1),'Hybrid Load Calc'!$E$2:$T$313,16,FALSE)</f>
        <v>83.238036594533909</v>
      </c>
      <c r="U36" s="4">
        <f>VLOOKUP(DATE($B36,U$3,1),'Hybrid Load Calc'!$E$2:$T$313,16,FALSE)</f>
        <v>34.764482238211734</v>
      </c>
      <c r="V36" s="4">
        <f>VLOOKUP(DATE($B36,V$3,1),'Hybrid Load Calc'!$E$2:$T$313,16,FALSE)</f>
        <v>22.298068961779425</v>
      </c>
      <c r="W36" s="4">
        <f>VLOOKUP(DATE($B36,W$3,1),'Hybrid Load Calc'!$E$2:$T$313,16,FALSE)</f>
        <v>23.444227026353591</v>
      </c>
      <c r="X36" s="4">
        <f>VLOOKUP(DATE($B36,X$3,1),'Hybrid Load Calc'!$E$2:$T$313,16,FALSE)</f>
        <v>66.827919142913061</v>
      </c>
      <c r="Y36" s="4">
        <f>VLOOKUP(DATE($B36,Y$3,1),'Hybrid Load Calc'!$E$2:$T$313,16,FALSE)</f>
        <v>123.27021024276527</v>
      </c>
      <c r="Z36" s="4">
        <f>VLOOKUP(DATE($B36,Z$3,1),'Hybrid Load Calc'!$E$2:$T$313,16,FALSE)</f>
        <v>135.11982533005212</v>
      </c>
      <c r="AA36" s="4">
        <f>VLOOKUP(DATE($B36,AA$3,1),'Hybrid Load Calc'!$E$2:$T$313,16,FALSE)</f>
        <v>143.3090894993629</v>
      </c>
    </row>
    <row r="37" spans="1:27" x14ac:dyDescent="0.2">
      <c r="A37" s="2" t="s">
        <v>35</v>
      </c>
      <c r="B37" s="2">
        <v>2028</v>
      </c>
      <c r="C37" s="4">
        <f>VLOOKUP(DATE($B37,C$3,1),'Hybrid Load Calc'!$E$2:$T$313,15,FALSE)</f>
        <v>88.717460188608953</v>
      </c>
      <c r="D37" s="4">
        <f>VLOOKUP(DATE($B37,D$3,1),'Hybrid Load Calc'!$E$2:$T$313,15,FALSE)</f>
        <v>94.110618700455149</v>
      </c>
      <c r="E37" s="4">
        <f>VLOOKUP(DATE($B37,E$3,1),'Hybrid Load Calc'!$E$2:$T$313,15,FALSE)</f>
        <v>74.412575732265267</v>
      </c>
      <c r="F37" s="4">
        <f>VLOOKUP(DATE($B37,F$3,1),'Hybrid Load Calc'!$E$2:$T$313,15,FALSE)</f>
        <v>52.86432473628895</v>
      </c>
      <c r="G37" s="4">
        <f>VLOOKUP(DATE($B37,G$3,1),'Hybrid Load Calc'!$E$2:$T$313,15,FALSE)</f>
        <v>27.957022688903361</v>
      </c>
      <c r="H37" s="4">
        <f>VLOOKUP(DATE($B37,H$3,1),'Hybrid Load Calc'!$E$2:$T$313,15,FALSE)</f>
        <v>17.567665294453601</v>
      </c>
      <c r="I37" s="4">
        <f>VLOOKUP(DATE($B37,I$3,1),'Hybrid Load Calc'!$E$2:$T$313,15,FALSE)</f>
        <v>15.093996612620248</v>
      </c>
      <c r="J37" s="4">
        <f>VLOOKUP(DATE($B37,J$3,1),'Hybrid Load Calc'!$E$2:$T$313,15,FALSE)</f>
        <v>15.252543735439627</v>
      </c>
      <c r="K37" s="4">
        <f>VLOOKUP(DATE($B37,K$3,1),'Hybrid Load Calc'!$E$2:$T$313,15,FALSE)</f>
        <v>21.338895931751491</v>
      </c>
      <c r="L37" s="4">
        <f>VLOOKUP(DATE($B37,L$3,1),'Hybrid Load Calc'!$E$2:$T$313,15,FALSE)</f>
        <v>54.888627693988937</v>
      </c>
      <c r="M37" s="4">
        <f>VLOOKUP(DATE($B37,M$3,1),'Hybrid Load Calc'!$E$2:$T$313,15,FALSE)</f>
        <v>86.376610182747442</v>
      </c>
      <c r="N37" s="4">
        <f>VLOOKUP(DATE($B37,N$3,1),'Hybrid Load Calc'!$E$2:$T$313,15,FALSE)</f>
        <v>104.61252864086694</v>
      </c>
      <c r="O37" s="5"/>
      <c r="P37" s="4">
        <f>VLOOKUP(DATE($B37,P$3,1),'Hybrid Load Calc'!$E$2:$T$313,16,FALSE)</f>
        <v>140.84415640545365</v>
      </c>
      <c r="Q37" s="4">
        <f>VLOOKUP(DATE($B37,Q$3,1),'Hybrid Load Calc'!$E$2:$T$313,16,FALSE)</f>
        <v>167.55861044423423</v>
      </c>
      <c r="R37" s="4">
        <f>VLOOKUP(DATE($B37,R$3,1),'Hybrid Load Calc'!$E$2:$T$313,16,FALSE)</f>
        <v>161.01377072104208</v>
      </c>
      <c r="S37" s="4">
        <f>VLOOKUP(DATE($B37,S$3,1),'Hybrid Load Calc'!$E$2:$T$313,16,FALSE)</f>
        <v>141.9977994653176</v>
      </c>
      <c r="T37" s="4">
        <f>VLOOKUP(DATE($B37,T$3,1),'Hybrid Load Calc'!$E$2:$T$313,16,FALSE)</f>
        <v>97.27662708382195</v>
      </c>
      <c r="U37" s="4">
        <f>VLOOKUP(DATE($B37,U$3,1),'Hybrid Load Calc'!$E$2:$T$313,16,FALSE)</f>
        <v>40.457072666202372</v>
      </c>
      <c r="V37" s="4">
        <f>VLOOKUP(DATE($B37,V$3,1),'Hybrid Load Calc'!$E$2:$T$313,16,FALSE)</f>
        <v>25.851732805821491</v>
      </c>
      <c r="W37" s="4">
        <f>VLOOKUP(DATE($B37,W$3,1),'Hybrid Load Calc'!$E$2:$T$313,16,FALSE)</f>
        <v>27.08553875842442</v>
      </c>
      <c r="X37" s="4">
        <f>VLOOKUP(DATE($B37,X$3,1),'Hybrid Load Calc'!$E$2:$T$313,16,FALSE)</f>
        <v>76.948910688706647</v>
      </c>
      <c r="Y37" s="4">
        <f>VLOOKUP(DATE($B37,Y$3,1),'Hybrid Load Calc'!$E$2:$T$313,16,FALSE)</f>
        <v>141.55222586449312</v>
      </c>
      <c r="Z37" s="4">
        <f>VLOOKUP(DATE($B37,Z$3,1),'Hybrid Load Calc'!$E$2:$T$313,16,FALSE)</f>
        <v>154.67902408162519</v>
      </c>
      <c r="AA37" s="4">
        <f>VLOOKUP(DATE($B37,AA$3,1),'Hybrid Load Calc'!$E$2:$T$313,16,FALSE)</f>
        <v>163.57289467971393</v>
      </c>
    </row>
    <row r="38" spans="1:27" x14ac:dyDescent="0.2">
      <c r="A38" s="2" t="s">
        <v>35</v>
      </c>
      <c r="B38" s="2">
        <v>2029</v>
      </c>
      <c r="C38" s="4">
        <f>VLOOKUP(DATE($B38,C$3,1),'Hybrid Load Calc'!$E$2:$T$313,15,FALSE)</f>
        <v>100.97405698785474</v>
      </c>
      <c r="D38" s="4">
        <f>VLOOKUP(DATE($B38,D$3,1),'Hybrid Load Calc'!$E$2:$T$313,15,FALSE)</f>
        <v>100.70196052275568</v>
      </c>
      <c r="E38" s="4">
        <f>VLOOKUP(DATE($B38,E$3,1),'Hybrid Load Calc'!$E$2:$T$313,15,FALSE)</f>
        <v>84.236337384568145</v>
      </c>
      <c r="F38" s="4">
        <f>VLOOKUP(DATE($B38,F$3,1),'Hybrid Load Calc'!$E$2:$T$313,15,FALSE)</f>
        <v>59.691017677181101</v>
      </c>
      <c r="G38" s="4">
        <f>VLOOKUP(DATE($B38,G$3,1),'Hybrid Load Calc'!$E$2:$T$313,15,FALSE)</f>
        <v>31.486109878853647</v>
      </c>
      <c r="H38" s="4">
        <f>VLOOKUP(DATE($B38,H$3,1),'Hybrid Load Calc'!$E$2:$T$313,15,FALSE)</f>
        <v>19.732967756295107</v>
      </c>
      <c r="I38" s="4">
        <f>VLOOKUP(DATE($B38,I$3,1),'Hybrid Load Calc'!$E$2:$T$313,15,FALSE)</f>
        <v>16.915001171495092</v>
      </c>
      <c r="J38" s="4">
        <f>VLOOKUP(DATE($B38,J$3,1),'Hybrid Load Calc'!$E$2:$T$313,15,FALSE)</f>
        <v>17.055572142766945</v>
      </c>
      <c r="K38" s="4">
        <f>VLOOKUP(DATE($B38,K$3,1),'Hybrid Load Calc'!$E$2:$T$313,15,FALSE)</f>
        <v>23.811930913974862</v>
      </c>
      <c r="L38" s="4">
        <f>VLOOKUP(DATE($B38,L$3,1),'Hybrid Load Calc'!$E$2:$T$313,15,FALSE)</f>
        <v>61.157281720383864</v>
      </c>
      <c r="M38" s="4">
        <f>VLOOKUP(DATE($B38,M$3,1),'Hybrid Load Calc'!$E$2:$T$313,15,FALSE)</f>
        <v>96.055371947259246</v>
      </c>
      <c r="N38" s="4">
        <f>VLOOKUP(DATE($B38,N$3,1),'Hybrid Load Calc'!$E$2:$T$313,15,FALSE)</f>
        <v>116.11355666057455</v>
      </c>
      <c r="O38" s="5"/>
      <c r="P38" s="4">
        <f>VLOOKUP(DATE($B38,P$3,1),'Hybrid Load Calc'!$E$2:$T$313,16,FALSE)</f>
        <v>160.30222061199868</v>
      </c>
      <c r="Q38" s="4">
        <f>VLOOKUP(DATE($B38,Q$3,1),'Hybrid Load Calc'!$E$2:$T$313,16,FALSE)</f>
        <v>179.29412012378438</v>
      </c>
      <c r="R38" s="4">
        <f>VLOOKUP(DATE($B38,R$3,1),'Hybrid Load Calc'!$E$2:$T$313,16,FALSE)</f>
        <v>182.27040497589169</v>
      </c>
      <c r="S38" s="4">
        <f>VLOOKUP(DATE($B38,S$3,1),'Hybrid Load Calc'!$E$2:$T$313,16,FALSE)</f>
        <v>160.33484207520212</v>
      </c>
      <c r="T38" s="4">
        <f>VLOOKUP(DATE($B38,T$3,1),'Hybrid Load Calc'!$E$2:$T$313,16,FALSE)</f>
        <v>109.55610699637171</v>
      </c>
      <c r="U38" s="4">
        <f>VLOOKUP(DATE($B38,U$3,1),'Hybrid Load Calc'!$E$2:$T$313,16,FALSE)</f>
        <v>45.443608872051307</v>
      </c>
      <c r="V38" s="4">
        <f>VLOOKUP(DATE($B38,V$3,1),'Hybrid Load Calc'!$E$2:$T$313,16,FALSE)</f>
        <v>28.970596848420684</v>
      </c>
      <c r="W38" s="4">
        <f>VLOOKUP(DATE($B38,W$3,1),'Hybrid Load Calc'!$E$2:$T$313,16,FALSE)</f>
        <v>30.287365067286778</v>
      </c>
      <c r="X38" s="4">
        <f>VLOOKUP(DATE($B38,X$3,1),'Hybrid Load Calc'!$E$2:$T$313,16,FALSE)</f>
        <v>85.866773570918753</v>
      </c>
      <c r="Y38" s="4">
        <f>VLOOKUP(DATE($B38,Y$3,1),'Hybrid Load Calc'!$E$2:$T$313,16,FALSE)</f>
        <v>157.71845132667195</v>
      </c>
      <c r="Z38" s="4">
        <f>VLOOKUP(DATE($B38,Z$3,1),'Hybrid Load Calc'!$E$2:$T$313,16,FALSE)</f>
        <v>172.0112789696766</v>
      </c>
      <c r="AA38" s="4">
        <f>VLOOKUP(DATE($B38,AA$3,1),'Hybrid Load Calc'!$E$2:$T$313,16,FALSE)</f>
        <v>181.55598398476639</v>
      </c>
    </row>
    <row r="39" spans="1:27" x14ac:dyDescent="0.2">
      <c r="A39" s="2" t="s">
        <v>35</v>
      </c>
      <c r="B39" s="2">
        <v>2030</v>
      </c>
      <c r="C39" s="4">
        <f>VLOOKUP(DATE($B39,C$3,1),'Hybrid Load Calc'!$E$2:$T$313,15,FALSE)</f>
        <v>111.8756783974934</v>
      </c>
      <c r="D39" s="4">
        <f>VLOOKUP(DATE($B39,D$3,1),'Hybrid Load Calc'!$E$2:$T$313,15,FALSE)</f>
        <v>111.3655590816534</v>
      </c>
      <c r="E39" s="4">
        <f>VLOOKUP(DATE($B39,E$3,1),'Hybrid Load Calc'!$E$2:$T$313,15,FALSE)</f>
        <v>93.001669294607467</v>
      </c>
      <c r="F39" s="4">
        <f>VLOOKUP(DATE($B39,F$3,1),'Hybrid Load Calc'!$E$2:$T$313,15,FALSE)</f>
        <v>65.791858578713104</v>
      </c>
      <c r="G39" s="4">
        <f>VLOOKUP(DATE($B39,G$3,1),'Hybrid Load Calc'!$E$2:$T$313,15,FALSE)</f>
        <v>34.643893853788576</v>
      </c>
      <c r="H39" s="4">
        <f>VLOOKUP(DATE($B39,H$3,1),'Hybrid Load Calc'!$E$2:$T$313,15,FALSE)</f>
        <v>21.670715312943496</v>
      </c>
      <c r="I39" s="4">
        <f>VLOOKUP(DATE($B39,I$3,1),'Hybrid Load Calc'!$E$2:$T$313,15,FALSE)</f>
        <v>18.545924094481599</v>
      </c>
      <c r="J39" s="4">
        <f>VLOOKUP(DATE($B39,J$3,1),'Hybrid Load Calc'!$E$2:$T$313,15,FALSE)</f>
        <v>18.671359425254586</v>
      </c>
      <c r="K39" s="4">
        <f>VLOOKUP(DATE($B39,K$3,1),'Hybrid Load Calc'!$E$2:$T$313,15,FALSE)</f>
        <v>26.028044788181155</v>
      </c>
      <c r="L39" s="4">
        <f>VLOOKUP(DATE($B39,L$3,1),'Hybrid Load Calc'!$E$2:$T$313,15,FALSE)</f>
        <v>66.783868357632343</v>
      </c>
      <c r="M39" s="4">
        <f>VLOOKUP(DATE($B39,M$3,1),'Hybrid Load Calc'!$E$2:$T$313,15,FALSE)</f>
        <v>104.74110920887924</v>
      </c>
      <c r="N39" s="4">
        <f>VLOOKUP(DATE($B39,N$3,1),'Hybrid Load Calc'!$E$2:$T$313,15,FALSE)</f>
        <v>126.43717459989176</v>
      </c>
      <c r="O39" s="5"/>
      <c r="P39" s="4">
        <f>VLOOKUP(DATE($B39,P$3,1),'Hybrid Load Calc'!$E$2:$T$313,16,FALSE)</f>
        <v>177.60918214615376</v>
      </c>
      <c r="Q39" s="4">
        <f>VLOOKUP(DATE($B39,Q$3,1),'Hybrid Load Calc'!$E$2:$T$313,16,FALSE)</f>
        <v>198.28005158972422</v>
      </c>
      <c r="R39" s="4">
        <f>VLOOKUP(DATE($B39,R$3,1),'Hybrid Load Calc'!$E$2:$T$313,16,FALSE)</f>
        <v>201.23681123946295</v>
      </c>
      <c r="S39" s="4">
        <f>VLOOKUP(DATE($B39,S$3,1),'Hybrid Load Calc'!$E$2:$T$313,16,FALSE)</f>
        <v>176.72218812051855</v>
      </c>
      <c r="T39" s="4">
        <f>VLOOKUP(DATE($B39,T$3,1),'Hybrid Load Calc'!$E$2:$T$313,16,FALSE)</f>
        <v>120.54363515912343</v>
      </c>
      <c r="U39" s="4">
        <f>VLOOKUP(DATE($B39,U$3,1),'Hybrid Load Calc'!$E$2:$T$313,16,FALSE)</f>
        <v>49.906102458653898</v>
      </c>
      <c r="V39" s="4">
        <f>VLOOKUP(DATE($B39,V$3,1),'Hybrid Load Calc'!$E$2:$T$313,16,FALSE)</f>
        <v>31.763904990326871</v>
      </c>
      <c r="W39" s="4">
        <f>VLOOKUP(DATE($B39,W$3,1),'Hybrid Load Calc'!$E$2:$T$313,16,FALSE)</f>
        <v>33.156687707778573</v>
      </c>
      <c r="X39" s="4">
        <f>VLOOKUP(DATE($B39,X$3,1),'Hybrid Load Calc'!$E$2:$T$313,16,FALSE)</f>
        <v>93.858168680005207</v>
      </c>
      <c r="Y39" s="4">
        <f>VLOOKUP(DATE($B39,Y$3,1),'Hybrid Load Calc'!$E$2:$T$313,16,FALSE)</f>
        <v>172.2288498551664</v>
      </c>
      <c r="Z39" s="4">
        <f>VLOOKUP(DATE($B39,Z$3,1),'Hybrid Load Calc'!$E$2:$T$313,16,FALSE)</f>
        <v>187.56527397149867</v>
      </c>
      <c r="AA39" s="4">
        <f>VLOOKUP(DATE($B39,AA$3,1),'Hybrid Load Calc'!$E$2:$T$313,16,FALSE)</f>
        <v>197.69806650433435</v>
      </c>
    </row>
    <row r="40" spans="1:27" x14ac:dyDescent="0.2">
      <c r="A40" s="2" t="s">
        <v>35</v>
      </c>
      <c r="B40" s="2">
        <v>2031</v>
      </c>
      <c r="C40" s="4">
        <f>VLOOKUP(DATE($B40,C$3,1),'Hybrid Load Calc'!$E$2:$T$313,15,FALSE)</f>
        <v>121.66062753490479</v>
      </c>
      <c r="D40" s="4">
        <f>VLOOKUP(DATE($B40,D$3,1),'Hybrid Load Calc'!$E$2:$T$313,15,FALSE)</f>
        <v>120.93831639263465</v>
      </c>
      <c r="E40" s="4">
        <f>VLOOKUP(DATE($B40,E$3,1),'Hybrid Load Calc'!$E$2:$T$313,15,FALSE)</f>
        <v>100.87112670576906</v>
      </c>
      <c r="F40" s="4">
        <f>VLOOKUP(DATE($B40,F$3,1),'Hybrid Load Calc'!$E$2:$T$313,15,FALSE)</f>
        <v>71.266187118063087</v>
      </c>
      <c r="G40" s="4">
        <f>VLOOKUP(DATE($B40,G$3,1),'Hybrid Load Calc'!$E$2:$T$313,15,FALSE)</f>
        <v>37.476628603560535</v>
      </c>
      <c r="H40" s="4">
        <f>VLOOKUP(DATE($B40,H$3,1),'Hybrid Load Calc'!$E$2:$T$313,15,FALSE)</f>
        <v>23.408380086023442</v>
      </c>
      <c r="I40" s="4">
        <f>VLOOKUP(DATE($B40,I$3,1),'Hybrid Load Calc'!$E$2:$T$313,15,FALSE)</f>
        <v>20.011426916006204</v>
      </c>
      <c r="J40" s="4">
        <f>VLOOKUP(DATE($B40,J$3,1),'Hybrid Load Calc'!$E$2:$T$313,15,FALSE)</f>
        <v>20.126404698350562</v>
      </c>
      <c r="K40" s="4">
        <f>VLOOKUP(DATE($B40,K$3,1),'Hybrid Load Calc'!$E$2:$T$313,15,FALSE)</f>
        <v>28.029994200100294</v>
      </c>
      <c r="L40" s="4">
        <f>VLOOKUP(DATE($B40,L$3,1),'Hybrid Load Calc'!$E$2:$T$313,15,FALSE)</f>
        <v>71.881533188046959</v>
      </c>
      <c r="M40" s="4">
        <f>VLOOKUP(DATE($B40,M$3,1),'Hybrid Load Calc'!$E$2:$T$313,15,FALSE)</f>
        <v>112.63116166450382</v>
      </c>
      <c r="N40" s="4">
        <f>VLOOKUP(DATE($B40,N$3,1),'Hybrid Load Calc'!$E$2:$T$313,15,FALSE)</f>
        <v>135.83887946307769</v>
      </c>
      <c r="O40" s="5"/>
      <c r="P40" s="4">
        <f>VLOOKUP(DATE($B40,P$3,1),'Hybrid Load Calc'!$E$2:$T$313,16,FALSE)</f>
        <v>193.14336114315267</v>
      </c>
      <c r="Q40" s="4">
        <f>VLOOKUP(DATE($B40,Q$3,1),'Hybrid Load Calc'!$E$2:$T$313,16,FALSE)</f>
        <v>215.32380218128361</v>
      </c>
      <c r="R40" s="4">
        <f>VLOOKUP(DATE($B40,R$3,1),'Hybrid Load Calc'!$E$2:$T$313,16,FALSE)</f>
        <v>218.26472619645546</v>
      </c>
      <c r="S40" s="4">
        <f>VLOOKUP(DATE($B40,S$3,1),'Hybrid Load Calc'!$E$2:$T$313,16,FALSE)</f>
        <v>191.4266719102126</v>
      </c>
      <c r="T40" s="4">
        <f>VLOOKUP(DATE($B40,T$3,1),'Hybrid Load Calc'!$E$2:$T$313,16,FALSE)</f>
        <v>130.40015260546525</v>
      </c>
      <c r="U40" s="4">
        <f>VLOOKUP(DATE($B40,U$3,1),'Hybrid Load Calc'!$E$2:$T$313,16,FALSE)</f>
        <v>53.907819750944896</v>
      </c>
      <c r="V40" s="4">
        <f>VLOOKUP(DATE($B40,V$3,1),'Hybrid Load Calc'!$E$2:$T$313,16,FALSE)</f>
        <v>34.273895441534137</v>
      </c>
      <c r="W40" s="4">
        <f>VLOOKUP(DATE($B40,W$3,1),'Hybrid Load Calc'!$E$2:$T$313,16,FALSE)</f>
        <v>35.740563933495061</v>
      </c>
      <c r="X40" s="4">
        <f>VLOOKUP(DATE($B40,X$3,1),'Hybrid Load Calc'!$E$2:$T$313,16,FALSE)</f>
        <v>101.07727818753399</v>
      </c>
      <c r="Y40" s="4">
        <f>VLOOKUP(DATE($B40,Y$3,1),'Hybrid Load Calc'!$E$2:$T$313,16,FALSE)</f>
        <v>185.37521247656886</v>
      </c>
      <c r="Z40" s="4">
        <f>VLOOKUP(DATE($B40,Z$3,1),'Hybrid Load Calc'!$E$2:$T$313,16,FALSE)</f>
        <v>201.69439539924144</v>
      </c>
      <c r="AA40" s="4">
        <f>VLOOKUP(DATE($B40,AA$3,1),'Hybrid Load Calc'!$E$2:$T$313,16,FALSE)</f>
        <v>212.39863917355189</v>
      </c>
    </row>
    <row r="41" spans="1:27" x14ac:dyDescent="0.2">
      <c r="A41" s="2" t="s">
        <v>35</v>
      </c>
      <c r="B41" s="2">
        <v>2032</v>
      </c>
      <c r="C41" s="4">
        <f>VLOOKUP(DATE($B41,C$3,1),'Hybrid Load Calc'!$E$2:$T$313,15,FALSE)</f>
        <v>130.59441725776355</v>
      </c>
      <c r="D41" s="4">
        <f>VLOOKUP(DATE($B41,D$3,1),'Hybrid Load Calc'!$E$2:$T$313,15,FALSE)</f>
        <v>137.56597537437835</v>
      </c>
      <c r="E41" s="4">
        <f>VLOOKUP(DATE($B41,E$3,1),'Hybrid Load Calc'!$E$2:$T$313,15,FALSE)</f>
        <v>108.09037816262531</v>
      </c>
      <c r="F41" s="4">
        <f>VLOOKUP(DATE($B41,F$3,1),'Hybrid Load Calc'!$E$2:$T$313,15,FALSE)</f>
        <v>76.302741433494361</v>
      </c>
      <c r="G41" s="4">
        <f>VLOOKUP(DATE($B41,G$3,1),'Hybrid Load Calc'!$E$2:$T$313,15,FALSE)</f>
        <v>40.089276790991384</v>
      </c>
      <c r="H41" s="4">
        <f>VLOOKUP(DATE($B41,H$3,1),'Hybrid Load Calc'!$E$2:$T$313,15,FALSE)</f>
        <v>25.013854232001876</v>
      </c>
      <c r="I41" s="4">
        <f>VLOOKUP(DATE($B41,I$3,1),'Hybrid Load Calc'!$E$2:$T$313,15,FALSE)</f>
        <v>21.366721235513417</v>
      </c>
      <c r="J41" s="4">
        <f>VLOOKUP(DATE($B41,J$3,1),'Hybrid Load Calc'!$E$2:$T$313,15,FALSE)</f>
        <v>21.472254352831229</v>
      </c>
      <c r="K41" s="4">
        <f>VLOOKUP(DATE($B41,K$3,1),'Hybrid Load Calc'!$E$2:$T$313,15,FALSE)</f>
        <v>29.881510544992793</v>
      </c>
      <c r="L41" s="4">
        <f>VLOOKUP(DATE($B41,L$3,1),'Hybrid Load Calc'!$E$2:$T$313,15,FALSE)</f>
        <v>76.607087516650424</v>
      </c>
      <c r="M41" s="4">
        <f>VLOOKUP(DATE($B41,M$3,1),'Hybrid Load Calc'!$E$2:$T$313,15,FALSE)</f>
        <v>119.94551201598733</v>
      </c>
      <c r="N41" s="4">
        <f>VLOOKUP(DATE($B41,N$3,1),'Hybrid Load Calc'!$E$2:$T$313,15,FALSE)</f>
        <v>144.55895385903182</v>
      </c>
      <c r="O41" s="5"/>
      <c r="P41" s="4">
        <f>VLOOKUP(DATE($B41,P$3,1),'Hybrid Load Calc'!$E$2:$T$313,16,FALSE)</f>
        <v>207.32627479222162</v>
      </c>
      <c r="Q41" s="4">
        <f>VLOOKUP(DATE($B41,Q$3,1),'Hybrid Load Calc'!$E$2:$T$313,16,FALSE)</f>
        <v>244.92840442908599</v>
      </c>
      <c r="R41" s="4">
        <f>VLOOKUP(DATE($B41,R$3,1),'Hybrid Load Calc'!$E$2:$T$313,16,FALSE)</f>
        <v>233.88572691324407</v>
      </c>
      <c r="S41" s="4">
        <f>VLOOKUP(DATE($B41,S$3,1),'Hybrid Load Calc'!$E$2:$T$313,16,FALSE)</f>
        <v>204.95525916156649</v>
      </c>
      <c r="T41" s="4">
        <f>VLOOKUP(DATE($B41,T$3,1),'Hybrid Load Calc'!$E$2:$T$313,16,FALSE)</f>
        <v>139.49087754631566</v>
      </c>
      <c r="U41" s="4">
        <f>VLOOKUP(DATE($B41,U$3,1),'Hybrid Load Calc'!$E$2:$T$313,16,FALSE)</f>
        <v>57.605111513901313</v>
      </c>
      <c r="V41" s="4">
        <f>VLOOKUP(DATE($B41,V$3,1),'Hybrid Load Calc'!$E$2:$T$313,16,FALSE)</f>
        <v>36.595130003880172</v>
      </c>
      <c r="W41" s="4">
        <f>VLOOKUP(DATE($B41,W$3,1),'Hybrid Load Calc'!$E$2:$T$313,16,FALSE)</f>
        <v>38.130530067127488</v>
      </c>
      <c r="X41" s="4">
        <f>VLOOKUP(DATE($B41,X$3,1),'Hybrid Load Calc'!$E$2:$T$313,16,FALSE)</f>
        <v>107.75392004930062</v>
      </c>
      <c r="Y41" s="4">
        <f>VLOOKUP(DATE($B41,Y$3,1),'Hybrid Load Calc'!$E$2:$T$313,16,FALSE)</f>
        <v>197.56193970514312</v>
      </c>
      <c r="Z41" s="4">
        <f>VLOOKUP(DATE($B41,Z$3,1),'Hybrid Load Calc'!$E$2:$T$313,16,FALSE)</f>
        <v>214.79257755486091</v>
      </c>
      <c r="AA41" s="4">
        <f>VLOOKUP(DATE($B41,AA$3,1),'Hybrid Load Calc'!$E$2:$T$313,16,FALSE)</f>
        <v>226.03340959063425</v>
      </c>
    </row>
    <row r="42" spans="1:27" x14ac:dyDescent="0.2">
      <c r="A42" s="2" t="s">
        <v>35</v>
      </c>
      <c r="B42" s="2">
        <v>2033</v>
      </c>
      <c r="C42" s="4">
        <f>VLOOKUP(DATE($B42,C$3,1),'Hybrid Load Calc'!$E$2:$T$313,15,FALSE)</f>
        <v>138.88377178971382</v>
      </c>
      <c r="D42" s="4">
        <f>VLOOKUP(DATE($B42,D$3,1),'Hybrid Load Calc'!$E$2:$T$313,15,FALSE)</f>
        <v>137.82691484206708</v>
      </c>
      <c r="E42" s="4">
        <f>VLOOKUP(DATE($B42,E$3,1),'Hybrid Load Calc'!$E$2:$T$313,15,FALSE)</f>
        <v>114.79294313803601</v>
      </c>
      <c r="F42" s="4">
        <f>VLOOKUP(DATE($B42,F$3,1),'Hybrid Load Calc'!$E$2:$T$313,15,FALSE)</f>
        <v>80.981844864245161</v>
      </c>
      <c r="G42" s="4">
        <f>VLOOKUP(DATE($B42,G$3,1),'Hybrid Load Calc'!$E$2:$T$313,15,FALSE)</f>
        <v>42.51394546654447</v>
      </c>
      <c r="H42" s="4">
        <f>VLOOKUP(DATE($B42,H$3,1),'Hybrid Load Calc'!$E$2:$T$313,15,FALSE)</f>
        <v>26.503779361135457</v>
      </c>
      <c r="I42" s="4">
        <f>VLOOKUP(DATE($B42,I$3,1),'Hybrid Load Calc'!$E$2:$T$313,15,FALSE)</f>
        <v>22.624627507490459</v>
      </c>
      <c r="J42" s="4">
        <f>VLOOKUP(DATE($B42,J$3,1),'Hybrid Load Calc'!$E$2:$T$313,15,FALSE)</f>
        <v>22.722639043855978</v>
      </c>
      <c r="K42" s="4">
        <f>VLOOKUP(DATE($B42,K$3,1),'Hybrid Load Calc'!$E$2:$T$313,15,FALSE)</f>
        <v>31.604105319431778</v>
      </c>
      <c r="L42" s="4">
        <f>VLOOKUP(DATE($B42,L$3,1),'Hybrid Load Calc'!$E$2:$T$313,15,FALSE)</f>
        <v>81.005172560654984</v>
      </c>
      <c r="M42" s="4">
        <f>VLOOKUP(DATE($B42,M$3,1),'Hybrid Load Calc'!$E$2:$T$313,15,FALSE)</f>
        <v>126.76114421205173</v>
      </c>
      <c r="N42" s="4">
        <f>VLOOKUP(DATE($B42,N$3,1),'Hybrid Load Calc'!$E$2:$T$313,15,FALSE)</f>
        <v>152.68881694980075</v>
      </c>
      <c r="O42" s="5"/>
      <c r="P42" s="4">
        <f>VLOOKUP(DATE($B42,P$3,1),'Hybrid Load Calc'!$E$2:$T$313,16,FALSE)</f>
        <v>220.48610988799868</v>
      </c>
      <c r="Q42" s="4">
        <f>VLOOKUP(DATE($B42,Q$3,1),'Hybrid Load Calc'!$E$2:$T$313,16,FALSE)</f>
        <v>245.39299232808966</v>
      </c>
      <c r="R42" s="4">
        <f>VLOOKUP(DATE($B42,R$3,1),'Hybrid Load Calc'!$E$2:$T$313,16,FALSE)</f>
        <v>248.38872253694913</v>
      </c>
      <c r="S42" s="4">
        <f>VLOOKUP(DATE($B42,S$3,1),'Hybrid Load Calc'!$E$2:$T$313,16,FALSE)</f>
        <v>217.52370478064267</v>
      </c>
      <c r="T42" s="4">
        <f>VLOOKUP(DATE($B42,T$3,1),'Hybrid Load Calc'!$E$2:$T$313,16,FALSE)</f>
        <v>147.92752665513584</v>
      </c>
      <c r="U42" s="4">
        <f>VLOOKUP(DATE($B42,U$3,1),'Hybrid Load Calc'!$E$2:$T$313,16,FALSE)</f>
        <v>61.036302181883187</v>
      </c>
      <c r="V42" s="4">
        <f>VLOOKUP(DATE($B42,V$3,1),'Hybrid Load Calc'!$E$2:$T$313,16,FALSE)</f>
        <v>38.749566477698373</v>
      </c>
      <c r="W42" s="4">
        <f>VLOOKUP(DATE($B42,W$3,1),'Hybrid Load Calc'!$E$2:$T$313,16,FALSE)</f>
        <v>40.350969070557447</v>
      </c>
      <c r="X42" s="4">
        <f>VLOOKUP(DATE($B42,X$3,1),'Hybrid Load Calc'!$E$2:$T$313,16,FALSE)</f>
        <v>113.96566558079768</v>
      </c>
      <c r="Y42" s="4">
        <f>VLOOKUP(DATE($B42,Y$3,1),'Hybrid Load Calc'!$E$2:$T$313,16,FALSE)</f>
        <v>208.90415673033507</v>
      </c>
      <c r="Z42" s="4">
        <f>VLOOKUP(DATE($B42,Z$3,1),'Hybrid Load Calc'!$E$2:$T$313,16,FALSE)</f>
        <v>226.9976795420319</v>
      </c>
      <c r="AA42" s="4">
        <f>VLOOKUP(DATE($B42,AA$3,1),'Hybrid Load Calc'!$E$2:$T$313,16,FALSE)</f>
        <v>238.74532140831059</v>
      </c>
    </row>
    <row r="43" spans="1:27" x14ac:dyDescent="0.2">
      <c r="A43" s="2" t="s">
        <v>35</v>
      </c>
      <c r="B43" s="2">
        <v>2034</v>
      </c>
      <c r="C43" s="4">
        <f>VLOOKUP(DATE($B43,C$3,1),'Hybrid Load Calc'!$E$2:$T$313,15,FALSE)</f>
        <v>146.61321202377007</v>
      </c>
      <c r="D43" s="4">
        <f>VLOOKUP(DATE($B43,D$3,1),'Hybrid Load Calc'!$E$2:$T$313,15,FALSE)</f>
        <v>145.40935466461599</v>
      </c>
      <c r="E43" s="4">
        <f>VLOOKUP(DATE($B43,E$3,1),'Hybrid Load Calc'!$E$2:$T$313,15,FALSE)</f>
        <v>121.04837780385212</v>
      </c>
      <c r="F43" s="4">
        <f>VLOOKUP(DATE($B43,F$3,1),'Hybrid Load Calc'!$E$2:$T$313,15,FALSE)</f>
        <v>85.349139256740756</v>
      </c>
      <c r="G43" s="4">
        <f>VLOOKUP(DATE($B43,G$3,1),'Hybrid Load Calc'!$E$2:$T$313,15,FALSE)</f>
        <v>44.778910380155025</v>
      </c>
      <c r="H43" s="4">
        <f>VLOOKUP(DATE($B43,H$3,1),'Hybrid Load Calc'!$E$2:$T$313,15,FALSE)</f>
        <v>27.894187347471032</v>
      </c>
      <c r="I43" s="4">
        <f>VLOOKUP(DATE($B43,I$3,1),'Hybrid Load Calc'!$E$2:$T$313,15,FALSE)</f>
        <v>23.79914609594487</v>
      </c>
      <c r="J43" s="4">
        <f>VLOOKUP(DATE($B43,J$3,1),'Hybrid Load Calc'!$E$2:$T$313,15,FALSE)</f>
        <v>23.890772487413674</v>
      </c>
      <c r="K43" s="4">
        <f>VLOOKUP(DATE($B43,K$3,1),'Hybrid Load Calc'!$E$2:$T$313,15,FALSE)</f>
        <v>33.212797949042717</v>
      </c>
      <c r="L43" s="4">
        <f>VLOOKUP(DATE($B43,L$3,1),'Hybrid Load Calc'!$E$2:$T$313,15,FALSE)</f>
        <v>85.123742630106776</v>
      </c>
      <c r="M43" s="4">
        <f>VLOOKUP(DATE($B43,M$3,1),'Hybrid Load Calc'!$E$2:$T$313,15,FALSE)</f>
        <v>133.14241334816549</v>
      </c>
      <c r="N43" s="4">
        <f>VLOOKUP(DATE($B43,N$3,1),'Hybrid Load Calc'!$E$2:$T$313,15,FALSE)</f>
        <v>160.30850143915617</v>
      </c>
      <c r="O43" s="5"/>
      <c r="P43" s="4">
        <f>VLOOKUP(DATE($B43,P$3,1),'Hybrid Load Calc'!$E$2:$T$313,16,FALSE)</f>
        <v>232.75704829107758</v>
      </c>
      <c r="Q43" s="4">
        <f>VLOOKUP(DATE($B43,Q$3,1),'Hybrid Load Calc'!$E$2:$T$313,16,FALSE)</f>
        <v>258.89309569567251</v>
      </c>
      <c r="R43" s="4">
        <f>VLOOKUP(DATE($B43,R$3,1),'Hybrid Load Calc'!$E$2:$T$313,16,FALSE)</f>
        <v>261.92421856205777</v>
      </c>
      <c r="S43" s="4">
        <f>VLOOKUP(DATE($B43,S$3,1),'Hybrid Load Calc'!$E$2:$T$313,16,FALSE)</f>
        <v>229.25460641317395</v>
      </c>
      <c r="T43" s="4">
        <f>VLOOKUP(DATE($B43,T$3,1),'Hybrid Load Calc'!$E$2:$T$313,16,FALSE)</f>
        <v>155.808485572363</v>
      </c>
      <c r="U43" s="4">
        <f>VLOOKUP(DATE($B43,U$3,1),'Hybrid Load Calc'!$E$2:$T$313,16,FALSE)</f>
        <v>64.238312010508864</v>
      </c>
      <c r="V43" s="4">
        <f>VLOOKUP(DATE($B43,V$3,1),'Hybrid Load Calc'!$E$2:$T$313,16,FALSE)</f>
        <v>40.76118351349438</v>
      </c>
      <c r="W43" s="4">
        <f>VLOOKUP(DATE($B43,W$3,1),'Hybrid Load Calc'!$E$2:$T$313,16,FALSE)</f>
        <v>42.425345922661045</v>
      </c>
      <c r="X43" s="4">
        <f>VLOOKUP(DATE($B43,X$3,1),'Hybrid Load Calc'!$E$2:$T$313,16,FALSE)</f>
        <v>119.76667543048359</v>
      </c>
      <c r="Y43" s="4">
        <f>VLOOKUP(DATE($B43,Y$3,1),'Hybrid Load Calc'!$E$2:$T$313,16,FALSE)</f>
        <v>219.52553287331389</v>
      </c>
      <c r="Z43" s="4">
        <f>VLOOKUP(DATE($B43,Z$3,1),'Hybrid Load Calc'!$E$2:$T$313,16,FALSE)</f>
        <v>238.424945329471</v>
      </c>
      <c r="AA43" s="4">
        <f>VLOOKUP(DATE($B43,AA$3,1),'Hybrid Load Calc'!$E$2:$T$313,16,FALSE)</f>
        <v>250.65951433207371</v>
      </c>
    </row>
    <row r="44" spans="1:27" x14ac:dyDescent="0.2">
      <c r="A44" s="2" t="s">
        <v>35</v>
      </c>
      <c r="B44" s="2">
        <v>2035</v>
      </c>
      <c r="C44" s="4">
        <f>VLOOKUP(DATE($B44,C$3,1),'Hybrid Load Calc'!$E$2:$T$313,15,FALSE)</f>
        <v>153.60112891132366</v>
      </c>
      <c r="D44" s="4">
        <f>VLOOKUP(DATE($B44,D$3,1),'Hybrid Load Calc'!$E$2:$T$313,15,FALSE)</f>
        <v>152.31925226675133</v>
      </c>
      <c r="E44" s="4">
        <f>VLOOKUP(DATE($B44,E$3,1),'Hybrid Load Calc'!$E$2:$T$313,15,FALSE)</f>
        <v>126.80321379359287</v>
      </c>
      <c r="F44" s="4">
        <f>VLOOKUP(DATE($B44,F$3,1),'Hybrid Load Calc'!$E$2:$T$313,15,FALSE)</f>
        <v>89.407599314668445</v>
      </c>
      <c r="G44" s="4">
        <f>VLOOKUP(DATE($B44,G$3,1),'Hybrid Load Calc'!$E$2:$T$313,15,FALSE)</f>
        <v>46.906446063997429</v>
      </c>
      <c r="H44" s="4">
        <f>VLOOKUP(DATE($B44,H$3,1),'Hybrid Load Calc'!$E$2:$T$313,15,FALSE)</f>
        <v>29.216158492510925</v>
      </c>
      <c r="I44" s="4">
        <f>VLOOKUP(DATE($B44,I$3,1),'Hybrid Load Calc'!$E$2:$T$313,15,FALSE)</f>
        <v>24.929496579284994</v>
      </c>
      <c r="J44" s="4">
        <f>VLOOKUP(DATE($B44,J$3,1),'Hybrid Load Calc'!$E$2:$T$313,15,FALSE)</f>
        <v>25.030257118770713</v>
      </c>
      <c r="K44" s="4">
        <f>VLOOKUP(DATE($B44,K$3,1),'Hybrid Load Calc'!$E$2:$T$313,15,FALSE)</f>
        <v>34.805256081116489</v>
      </c>
      <c r="L44" s="4">
        <f>VLOOKUP(DATE($B44,L$3,1),'Hybrid Load Calc'!$E$2:$T$313,15,FALSE)</f>
        <v>89.26124363506365</v>
      </c>
      <c r="M44" s="4">
        <f>VLOOKUP(DATE($B44,M$3,1),'Hybrid Load Calc'!$E$2:$T$313,15,FALSE)</f>
        <v>139.65727602477853</v>
      </c>
      <c r="N44" s="4">
        <f>VLOOKUP(DATE($B44,N$3,1),'Hybrid Load Calc'!$E$2:$T$313,15,FALSE)</f>
        <v>168.20422031934211</v>
      </c>
      <c r="O44" s="5"/>
      <c r="P44" s="4">
        <f>VLOOKUP(DATE($B44,P$3,1),'Hybrid Load Calc'!$E$2:$T$313,16,FALSE)</f>
        <v>243.85077501596953</v>
      </c>
      <c r="Q44" s="4">
        <f>VLOOKUP(DATE($B44,Q$3,1),'Hybrid Load Calc'!$E$2:$T$313,16,FALSE)</f>
        <v>271.19577584498649</v>
      </c>
      <c r="R44" s="4">
        <f>VLOOKUP(DATE($B44,R$3,1),'Hybrid Load Calc'!$E$2:$T$313,16,FALSE)</f>
        <v>274.37652025261116</v>
      </c>
      <c r="S44" s="4">
        <f>VLOOKUP(DATE($B44,S$3,1),'Hybrid Load Calc'!$E$2:$T$313,16,FALSE)</f>
        <v>240.15595435090745</v>
      </c>
      <c r="T44" s="4">
        <f>VLOOKUP(DATE($B44,T$3,1),'Hybrid Load Calc'!$E$2:$T$313,16,FALSE)</f>
        <v>163.21125866546518</v>
      </c>
      <c r="U44" s="4">
        <f>VLOOKUP(DATE($B44,U$3,1),'Hybrid Load Calc'!$E$2:$T$313,16,FALSE)</f>
        <v>67.282716704078879</v>
      </c>
      <c r="V44" s="4">
        <f>VLOOKUP(DATE($B44,V$3,1),'Hybrid Load Calc'!$E$2:$T$313,16,FALSE)</f>
        <v>42.697153119304922</v>
      </c>
      <c r="W44" s="4">
        <f>VLOOKUP(DATE($B44,W$3,1),'Hybrid Load Calc'!$E$2:$T$313,16,FALSE)</f>
        <v>44.448848079585723</v>
      </c>
      <c r="X44" s="4">
        <f>VLOOKUP(DATE($B44,X$3,1),'Hybrid Load Calc'!$E$2:$T$313,16,FALSE)</f>
        <v>125.50914303388556</v>
      </c>
      <c r="Y44" s="4">
        <f>VLOOKUP(DATE($B44,Y$3,1),'Hybrid Load Calc'!$E$2:$T$313,16,FALSE)</f>
        <v>230.19572998651958</v>
      </c>
      <c r="Z44" s="4">
        <f>VLOOKUP(DATE($B44,Z$3,1),'Hybrid Load Calc'!$E$2:$T$313,16,FALSE)</f>
        <v>250.09144391875674</v>
      </c>
      <c r="AA44" s="4">
        <f>VLOOKUP(DATE($B44,AA$3,1),'Hybrid Load Calc'!$E$2:$T$313,16,FALSE)</f>
        <v>263.00531659485114</v>
      </c>
    </row>
    <row r="45" spans="1:27" x14ac:dyDescent="0.2">
      <c r="A45" s="2" t="s">
        <v>35</v>
      </c>
      <c r="B45" s="2">
        <v>2036</v>
      </c>
      <c r="C45" s="4">
        <f>VLOOKUP(DATE($B45,C$3,1),'Hybrid Load Calc'!$E$2:$T$313,15,FALSE)</f>
        <v>161.50643766663399</v>
      </c>
      <c r="D45" s="4">
        <f>VLOOKUP(DATE($B45,D$3,1),'Hybrid Load Calc'!$E$2:$T$313,15,FALSE)</f>
        <v>169.86571034766581</v>
      </c>
      <c r="E45" s="4">
        <f>VLOOKUP(DATE($B45,E$3,1),'Hybrid Load Calc'!$E$2:$T$313,15,FALSE)</f>
        <v>133.32372296127576</v>
      </c>
      <c r="F45" s="4">
        <f>VLOOKUP(DATE($B45,F$3,1),'Hybrid Load Calc'!$E$2:$T$313,15,FALSE)</f>
        <v>94.004109788134045</v>
      </c>
      <c r="G45" s="4">
        <f>VLOOKUP(DATE($B45,G$3,1),'Hybrid Load Calc'!$E$2:$T$313,15,FALSE)</f>
        <v>49.314207049993009</v>
      </c>
      <c r="H45" s="4">
        <f>VLOOKUP(DATE($B45,H$3,1),'Hybrid Load Calc'!$E$2:$T$313,15,FALSE)</f>
        <v>30.70791712724936</v>
      </c>
      <c r="I45" s="4">
        <f>VLOOKUP(DATE($B45,I$3,1),'Hybrid Load Calc'!$E$2:$T$313,15,FALSE)</f>
        <v>26.201029012237768</v>
      </c>
      <c r="J45" s="4">
        <f>VLOOKUP(DATE($B45,J$3,1),'Hybrid Load Calc'!$E$2:$T$313,15,FALSE)</f>
        <v>26.306600406589034</v>
      </c>
      <c r="K45" s="4">
        <f>VLOOKUP(DATE($B45,K$3,1),'Hybrid Load Calc'!$E$2:$T$313,15,FALSE)</f>
        <v>36.580130471949403</v>
      </c>
      <c r="L45" s="4">
        <f>VLOOKUP(DATE($B45,L$3,1),'Hybrid Load Calc'!$E$2:$T$313,15,FALSE)</f>
        <v>93.845897466642384</v>
      </c>
      <c r="M45" s="4">
        <f>VLOOKUP(DATE($B45,M$3,1),'Hybrid Load Calc'!$E$2:$T$313,15,FALSE)</f>
        <v>146.82738095543314</v>
      </c>
      <c r="N45" s="4">
        <f>VLOOKUP(DATE($B45,N$3,1),'Hybrid Load Calc'!$E$2:$T$313,15,FALSE)</f>
        <v>176.83880681013503</v>
      </c>
      <c r="O45" s="5"/>
      <c r="P45" s="4">
        <f>VLOOKUP(DATE($B45,P$3,1),'Hybrid Load Calc'!$E$2:$T$313,16,FALSE)</f>
        <v>256.40091498164554</v>
      </c>
      <c r="Q45" s="4">
        <f>VLOOKUP(DATE($B45,Q$3,1),'Hybrid Load Calc'!$E$2:$T$313,16,FALSE)</f>
        <v>302.43624769454425</v>
      </c>
      <c r="R45" s="4">
        <f>VLOOKUP(DATE($B45,R$3,1),'Hybrid Load Calc'!$E$2:$T$313,16,FALSE)</f>
        <v>288.48558391259297</v>
      </c>
      <c r="S45" s="4">
        <f>VLOOKUP(DATE($B45,S$3,1),'Hybrid Load Calc'!$E$2:$T$313,16,FALSE)</f>
        <v>252.50254868853179</v>
      </c>
      <c r="T45" s="4">
        <f>VLOOKUP(DATE($B45,T$3,1),'Hybrid Load Calc'!$E$2:$T$313,16,FALSE)</f>
        <v>171.58907736769177</v>
      </c>
      <c r="U45" s="4">
        <f>VLOOKUP(DATE($B45,U$3,1),'Hybrid Load Calc'!$E$2:$T$313,16,FALSE)</f>
        <v>70.718129803911893</v>
      </c>
      <c r="V45" s="4">
        <f>VLOOKUP(DATE($B45,V$3,1),'Hybrid Load Calc'!$E$2:$T$313,16,FALSE)</f>
        <v>44.874927340027028</v>
      </c>
      <c r="W45" s="4">
        <f>VLOOKUP(DATE($B45,W$3,1),'Hybrid Load Calc'!$E$2:$T$313,16,FALSE)</f>
        <v>46.715384481047259</v>
      </c>
      <c r="X45" s="4">
        <f>VLOOKUP(DATE($B45,X$3,1),'Hybrid Load Calc'!$E$2:$T$313,16,FALSE)</f>
        <v>131.90941094937114</v>
      </c>
      <c r="Y45" s="4">
        <f>VLOOKUP(DATE($B45,Y$3,1),'Hybrid Load Calc'!$E$2:$T$313,16,FALSE)</f>
        <v>242.01908906731543</v>
      </c>
      <c r="Z45" s="4">
        <f>VLOOKUP(DATE($B45,Z$3,1),'Hybrid Load Calc'!$E$2:$T$313,16,FALSE)</f>
        <v>262.93131840433858</v>
      </c>
      <c r="AA45" s="4">
        <f>VLOOKUP(DATE($B45,AA$3,1),'Hybrid Load Calc'!$E$2:$T$313,16,FALSE)</f>
        <v>276.50641751470408</v>
      </c>
    </row>
    <row r="46" spans="1:27" x14ac:dyDescent="0.2">
      <c r="A46" s="2" t="s">
        <v>35</v>
      </c>
      <c r="B46" s="2">
        <v>2037</v>
      </c>
      <c r="C46" s="4">
        <f>VLOOKUP(DATE($B46,C$3,1),'Hybrid Load Calc'!$E$2:$T$313,15,FALSE)</f>
        <v>169.79334624060544</v>
      </c>
      <c r="D46" s="4">
        <f>VLOOKUP(DATE($B46,D$3,1),'Hybrid Load Calc'!$E$2:$T$313,15,FALSE)</f>
        <v>168.35705210198105</v>
      </c>
      <c r="E46" s="4">
        <f>VLOOKUP(DATE($B46,E$3,1),'Hybrid Load Calc'!$E$2:$T$313,15,FALSE)</f>
        <v>140.16206811530861</v>
      </c>
      <c r="F46" s="4">
        <f>VLOOKUP(DATE($B46,F$3,1),'Hybrid Load Calc'!$E$2:$T$313,15,FALSE)</f>
        <v>98.82053641857047</v>
      </c>
      <c r="G46" s="4">
        <f>VLOOKUP(DATE($B46,G$3,1),'Hybrid Load Calc'!$E$2:$T$313,15,FALSE)</f>
        <v>51.833808572304797</v>
      </c>
      <c r="H46" s="4">
        <f>VLOOKUP(DATE($B46,H$3,1),'Hybrid Load Calc'!$E$2:$T$313,15,FALSE)</f>
        <v>32.268957591794035</v>
      </c>
      <c r="I46" s="4">
        <f>VLOOKUP(DATE($B46,I$3,1),'Hybrid Load Calc'!$E$2:$T$313,15,FALSE)</f>
        <v>27.531848204714024</v>
      </c>
      <c r="J46" s="4">
        <f>VLOOKUP(DATE($B46,J$3,1),'Hybrid Load Calc'!$E$2:$T$313,15,FALSE)</f>
        <v>27.642359674190363</v>
      </c>
      <c r="K46" s="4">
        <f>VLOOKUP(DATE($B46,K$3,1),'Hybrid Load Calc'!$E$2:$T$313,15,FALSE)</f>
        <v>38.437617105640612</v>
      </c>
      <c r="L46" s="4">
        <f>VLOOKUP(DATE($B46,L$3,1),'Hybrid Load Calc'!$E$2:$T$313,15,FALSE)</f>
        <v>98.646239505223633</v>
      </c>
      <c r="M46" s="4">
        <f>VLOOKUP(DATE($B46,M$3,1),'Hybrid Load Calc'!$E$2:$T$313,15,FALSE)</f>
        <v>154.33202058625221</v>
      </c>
      <c r="N46" s="4">
        <f>VLOOKUP(DATE($B46,N$3,1),'Hybrid Load Calc'!$E$2:$T$313,15,FALSE)</f>
        <v>185.87549547336729</v>
      </c>
      <c r="O46" s="5"/>
      <c r="P46" s="4">
        <f>VLOOKUP(DATE($B46,P$3,1),'Hybrid Load Calc'!$E$2:$T$313,16,FALSE)</f>
        <v>269.55686697608718</v>
      </c>
      <c r="Q46" s="4">
        <f>VLOOKUP(DATE($B46,Q$3,1),'Hybrid Load Calc'!$E$2:$T$313,16,FALSE)</f>
        <v>299.75016739061198</v>
      </c>
      <c r="R46" s="4">
        <f>VLOOKUP(DATE($B46,R$3,1),'Hybrid Load Calc'!$E$2:$T$313,16,FALSE)</f>
        <v>303.28238039366641</v>
      </c>
      <c r="S46" s="4">
        <f>VLOOKUP(DATE($B46,S$3,1),'Hybrid Load Calc'!$E$2:$T$313,16,FALSE)</f>
        <v>265.43985539243539</v>
      </c>
      <c r="T46" s="4">
        <f>VLOOKUP(DATE($B46,T$3,1),'Hybrid Load Calc'!$E$2:$T$313,16,FALSE)</f>
        <v>180.35604588265591</v>
      </c>
      <c r="U46" s="4">
        <f>VLOOKUP(DATE($B46,U$3,1),'Hybrid Load Calc'!$E$2:$T$313,16,FALSE)</f>
        <v>74.313093986711152</v>
      </c>
      <c r="V46" s="4">
        <f>VLOOKUP(DATE($B46,V$3,1),'Hybrid Load Calc'!$E$2:$T$313,16,FALSE)</f>
        <v>47.154242955348536</v>
      </c>
      <c r="W46" s="4">
        <f>VLOOKUP(DATE($B46,W$3,1),'Hybrid Load Calc'!$E$2:$T$313,16,FALSE)</f>
        <v>49.087432058296677</v>
      </c>
      <c r="X46" s="4">
        <f>VLOOKUP(DATE($B46,X$3,1),'Hybrid Load Calc'!$E$2:$T$313,16,FALSE)</f>
        <v>138.60758191091062</v>
      </c>
      <c r="Y46" s="4">
        <f>VLOOKUP(DATE($B46,Y$3,1),'Hybrid Load Calc'!$E$2:$T$313,16,FALSE)</f>
        <v>254.39868624471924</v>
      </c>
      <c r="Z46" s="4">
        <f>VLOOKUP(DATE($B46,Z$3,1),'Hybrid Load Calc'!$E$2:$T$313,16,FALSE)</f>
        <v>276.37026132793153</v>
      </c>
      <c r="AA46" s="4">
        <f>VLOOKUP(DATE($B46,AA$3,1),'Hybrid Load Calc'!$E$2:$T$313,16,FALSE)</f>
        <v>290.63624825456458</v>
      </c>
    </row>
    <row r="47" spans="1:27" x14ac:dyDescent="0.2">
      <c r="A47" s="2" t="s">
        <v>35</v>
      </c>
      <c r="B47" s="2">
        <v>2038</v>
      </c>
      <c r="C47" s="4">
        <f>VLOOKUP(DATE($B47,C$3,1),'Hybrid Load Calc'!$E$2:$T$313,15,FALSE)</f>
        <v>178.47019608976893</v>
      </c>
      <c r="D47" s="4">
        <f>VLOOKUP(DATE($B47,D$3,1),'Hybrid Load Calc'!$E$2:$T$313,15,FALSE)</f>
        <v>176.94791841142958</v>
      </c>
      <c r="E47" s="4">
        <f>VLOOKUP(DATE($B47,E$3,1),'Hybrid Load Calc'!$E$2:$T$313,15,FALSE)</f>
        <v>147.31312035737011</v>
      </c>
      <c r="F47" s="4">
        <f>VLOOKUP(DATE($B47,F$3,1),'Hybrid Load Calc'!$E$2:$T$313,15,FALSE)</f>
        <v>103.85958053402345</v>
      </c>
      <c r="G47" s="4">
        <f>VLOOKUP(DATE($B47,G$3,1),'Hybrid Load Calc'!$E$2:$T$313,15,FALSE)</f>
        <v>54.472078745375569</v>
      </c>
      <c r="H47" s="4">
        <f>VLOOKUP(DATE($B47,H$3,1),'Hybrid Load Calc'!$E$2:$T$313,15,FALSE)</f>
        <v>33.903632910973734</v>
      </c>
      <c r="I47" s="4">
        <f>VLOOKUP(DATE($B47,I$3,1),'Hybrid Load Calc'!$E$2:$T$313,15,FALSE)</f>
        <v>28.925353676143377</v>
      </c>
      <c r="J47" s="4">
        <f>VLOOKUP(DATE($B47,J$3,1),'Hybrid Load Calc'!$E$2:$T$313,15,FALSE)</f>
        <v>29.040458033710195</v>
      </c>
      <c r="K47" s="4">
        <f>VLOOKUP(DATE($B47,K$3,1),'Hybrid Load Calc'!$E$2:$T$313,15,FALSE)</f>
        <v>40.382683953848115</v>
      </c>
      <c r="L47" s="4">
        <f>VLOOKUP(DATE($B47,L$3,1),'Hybrid Load Calc'!$E$2:$T$313,15,FALSE)</f>
        <v>103.6691888445911</v>
      </c>
      <c r="M47" s="4">
        <f>VLOOKUP(DATE($B47,M$3,1),'Hybrid Load Calc'!$E$2:$T$313,15,FALSE)</f>
        <v>162.18786019353652</v>
      </c>
      <c r="N47" s="4">
        <f>VLOOKUP(DATE($B47,N$3,1),'Hybrid Load Calc'!$E$2:$T$313,15,FALSE)</f>
        <v>195.33234302938189</v>
      </c>
      <c r="O47" s="5"/>
      <c r="P47" s="4">
        <f>VLOOKUP(DATE($B47,P$3,1),'Hybrid Load Calc'!$E$2:$T$313,16,FALSE)</f>
        <v>283.33187354936069</v>
      </c>
      <c r="Q47" s="4">
        <f>VLOOKUP(DATE($B47,Q$3,1),'Hybrid Load Calc'!$E$2:$T$313,16,FALSE)</f>
        <v>315.04571683232888</v>
      </c>
      <c r="R47" s="4">
        <f>VLOOKUP(DATE($B47,R$3,1),'Hybrid Load Calc'!$E$2:$T$313,16,FALSE)</f>
        <v>318.75581179671661</v>
      </c>
      <c r="S47" s="4">
        <f>VLOOKUP(DATE($B47,S$3,1),'Hybrid Load Calc'!$E$2:$T$313,16,FALSE)</f>
        <v>278.97513044555262</v>
      </c>
      <c r="T47" s="4">
        <f>VLOOKUP(DATE($B47,T$3,1),'Hybrid Load Calc'!$E$2:$T$313,16,FALSE)</f>
        <v>189.53592267526022</v>
      </c>
      <c r="U47" s="4">
        <f>VLOOKUP(DATE($B47,U$3,1),'Hybrid Load Calc'!$E$2:$T$313,16,FALSE)</f>
        <v>78.077633956321122</v>
      </c>
      <c r="V47" s="4">
        <f>VLOOKUP(DATE($B47,V$3,1),'Hybrid Load Calc'!$E$2:$T$313,16,FALSE)</f>
        <v>49.540922377332869</v>
      </c>
      <c r="W47" s="4">
        <f>VLOOKUP(DATE($B47,W$3,1),'Hybrid Load Calc'!$E$2:$T$313,16,FALSE)</f>
        <v>51.570181687584828</v>
      </c>
      <c r="X47" s="4">
        <f>VLOOKUP(DATE($B47,X$3,1),'Hybrid Load Calc'!$E$2:$T$313,16,FALSE)</f>
        <v>145.62157062264987</v>
      </c>
      <c r="Y47" s="4">
        <f>VLOOKUP(DATE($B47,Y$3,1),'Hybrid Load Calc'!$E$2:$T$313,16,FALSE)</f>
        <v>267.35236516261858</v>
      </c>
      <c r="Z47" s="4">
        <f>VLOOKUP(DATE($B47,Z$3,1),'Hybrid Load Calc'!$E$2:$T$313,16,FALSE)</f>
        <v>290.43811605417801</v>
      </c>
      <c r="AA47" s="4">
        <f>VLOOKUP(DATE($B47,AA$3,1),'Hybrid Load Calc'!$E$2:$T$313,16,FALSE)</f>
        <v>305.42304243093429</v>
      </c>
    </row>
    <row r="48" spans="1:27" x14ac:dyDescent="0.2">
      <c r="A48" s="2" t="s">
        <v>35</v>
      </c>
      <c r="B48" s="2">
        <v>2039</v>
      </c>
      <c r="C48" s="4">
        <f>VLOOKUP(DATE($B48,C$3,1),'Hybrid Load Calc'!$E$2:$T$313,15,FALSE)</f>
        <v>187.55426858807229</v>
      </c>
      <c r="D48" s="4">
        <f>VLOOKUP(DATE($B48,D$3,1),'Hybrid Load Calc'!$E$2:$T$313,15,FALSE)</f>
        <v>185.93848239403124</v>
      </c>
      <c r="E48" s="4">
        <f>VLOOKUP(DATE($B48,E$3,1),'Hybrid Load Calc'!$E$2:$T$313,15,FALSE)</f>
        <v>154.80371133226043</v>
      </c>
      <c r="F48" s="4">
        <f>VLOOKUP(DATE($B48,F$3,1),'Hybrid Load Calc'!$E$2:$T$313,15,FALSE)</f>
        <v>109.13779046117276</v>
      </c>
      <c r="G48" s="4">
        <f>VLOOKUP(DATE($B48,G$3,1),'Hybrid Load Calc'!$E$2:$T$313,15,FALSE)</f>
        <v>57.233454468301787</v>
      </c>
      <c r="H48" s="4">
        <f>VLOOKUP(DATE($B48,H$3,1),'Hybrid Load Calc'!$E$2:$T$313,15,FALSE)</f>
        <v>35.61433724685677</v>
      </c>
      <c r="I48" s="4">
        <f>VLOOKUP(DATE($B48,I$3,1),'Hybrid Load Calc'!$E$2:$T$313,15,FALSE)</f>
        <v>30.384585131059733</v>
      </c>
      <c r="J48" s="4">
        <f>VLOOKUP(DATE($B48,J$3,1),'Hybrid Load Calc'!$E$2:$T$313,15,FALSE)</f>
        <v>30.505234866947777</v>
      </c>
      <c r="K48" s="4">
        <f>VLOOKUP(DATE($B48,K$3,1),'Hybrid Load Calc'!$E$2:$T$313,15,FALSE)</f>
        <v>42.419861797549487</v>
      </c>
      <c r="L48" s="4">
        <f>VLOOKUP(DATE($B48,L$3,1),'Hybrid Load Calc'!$E$2:$T$313,15,FALSE)</f>
        <v>108.93108240808397</v>
      </c>
      <c r="M48" s="4">
        <f>VLOOKUP(DATE($B48,M$3,1),'Hybrid Load Calc'!$E$2:$T$313,15,FALSE)</f>
        <v>170.41788377953085</v>
      </c>
      <c r="N48" s="4">
        <f>VLOOKUP(DATE($B48,N$3,1),'Hybrid Load Calc'!$E$2:$T$313,15,FALSE)</f>
        <v>205.2485160409199</v>
      </c>
      <c r="O48" s="5"/>
      <c r="P48" s="4">
        <f>VLOOKUP(DATE($B48,P$3,1),'Hybrid Load Calc'!$E$2:$T$313,16,FALSE)</f>
        <v>297.75336989325393</v>
      </c>
      <c r="Q48" s="4">
        <f>VLOOKUP(DATE($B48,Q$3,1),'Hybrid Load Calc'!$E$2:$T$313,16,FALSE)</f>
        <v>331.05290527542678</v>
      </c>
      <c r="R48" s="4">
        <f>VLOOKUP(DATE($B48,R$3,1),'Hybrid Load Calc'!$E$2:$T$313,16,FALSE)</f>
        <v>334.96393637683565</v>
      </c>
      <c r="S48" s="4">
        <f>VLOOKUP(DATE($B48,S$3,1),'Hybrid Load Calc'!$E$2:$T$313,16,FALSE)</f>
        <v>293.15282397535765</v>
      </c>
      <c r="T48" s="4">
        <f>VLOOKUP(DATE($B48,T$3,1),'Hybrid Load Calc'!$E$2:$T$313,16,FALSE)</f>
        <v>199.14414596235693</v>
      </c>
      <c r="U48" s="4">
        <f>VLOOKUP(DATE($B48,U$3,1),'Hybrid Load Calc'!$E$2:$T$313,16,FALSE)</f>
        <v>82.017263296200355</v>
      </c>
      <c r="V48" s="4">
        <f>VLOOKUP(DATE($B48,V$3,1),'Hybrid Load Calc'!$E$2:$T$313,16,FALSE)</f>
        <v>52.040171757235782</v>
      </c>
      <c r="W48" s="4">
        <f>VLOOKUP(DATE($B48,W$3,1),'Hybrid Load Calc'!$E$2:$T$313,16,FALSE)</f>
        <v>54.171339263479176</v>
      </c>
      <c r="X48" s="4">
        <f>VLOOKUP(DATE($B48,X$3,1),'Hybrid Load Calc'!$E$2:$T$313,16,FALSE)</f>
        <v>152.96771526168612</v>
      </c>
      <c r="Y48" s="4">
        <f>VLOOKUP(DATE($B48,Y$3,1),'Hybrid Load Calc'!$E$2:$T$313,16,FALSE)</f>
        <v>280.92225709591673</v>
      </c>
      <c r="Z48" s="4">
        <f>VLOOKUP(DATE($B48,Z$3,1),'Hybrid Load Calc'!$E$2:$T$313,16,FALSE)</f>
        <v>305.17604121420737</v>
      </c>
      <c r="AA48" s="4">
        <f>VLOOKUP(DATE($B48,AA$3,1),'Hybrid Load Calc'!$E$2:$T$313,16,FALSE)</f>
        <v>320.92804116020204</v>
      </c>
    </row>
    <row r="49" spans="1:27" x14ac:dyDescent="0.2">
      <c r="A49" s="2" t="s">
        <v>35</v>
      </c>
      <c r="B49" s="2">
        <v>2040</v>
      </c>
      <c r="C49" s="4">
        <f>VLOOKUP(DATE($B49,C$3,1),'Hybrid Load Calc'!$E$2:$T$313,15,FALSE)</f>
        <v>197.07234315197724</v>
      </c>
      <c r="D49" s="4">
        <f>VLOOKUP(DATE($B49,D$3,1),'Hybrid Load Calc'!$E$2:$T$313,15,FALSE)</f>
        <v>207.21588764733434</v>
      </c>
      <c r="E49" s="4">
        <f>VLOOKUP(DATE($B49,E$3,1),'Hybrid Load Calc'!$E$2:$T$313,15,FALSE)</f>
        <v>162.65308160266184</v>
      </c>
      <c r="F49" s="4">
        <f>VLOOKUP(DATE($B49,F$3,1),'Hybrid Load Calc'!$E$2:$T$313,15,FALSE)</f>
        <v>114.66953730455717</v>
      </c>
      <c r="G49" s="4">
        <f>VLOOKUP(DATE($B49,G$3,1),'Hybrid Load Calc'!$E$2:$T$313,15,FALSE)</f>
        <v>60.128544357421617</v>
      </c>
      <c r="H49" s="4">
        <f>VLOOKUP(DATE($B49,H$3,1),'Hybrid Load Calc'!$E$2:$T$313,15,FALSE)</f>
        <v>37.407957170131404</v>
      </c>
      <c r="I49" s="4">
        <f>VLOOKUP(DATE($B49,I$3,1),'Hybrid Load Calc'!$E$2:$T$313,15,FALSE)</f>
        <v>31.91502839968615</v>
      </c>
      <c r="J49" s="4">
        <f>VLOOKUP(DATE($B49,J$3,1),'Hybrid Load Calc'!$E$2:$T$313,15,FALSE)</f>
        <v>32.043775097429418</v>
      </c>
      <c r="K49" s="4">
        <f>VLOOKUP(DATE($B49,K$3,1),'Hybrid Load Calc'!$E$2:$T$313,15,FALSE)</f>
        <v>44.560456434527666</v>
      </c>
      <c r="L49" s="4">
        <f>VLOOKUP(DATE($B49,L$3,1),'Hybrid Load Calc'!$E$2:$T$313,15,FALSE)</f>
        <v>114.4730810729495</v>
      </c>
      <c r="M49" s="4">
        <f>VLOOKUP(DATE($B49,M$3,1),'Hybrid Load Calc'!$E$2:$T$313,15,FALSE)</f>
        <v>179.09520845114127</v>
      </c>
      <c r="N49" s="4">
        <f>VLOOKUP(DATE($B49,N$3,1),'Hybrid Load Calc'!$E$2:$T$313,15,FALSE)</f>
        <v>215.71358304704381</v>
      </c>
      <c r="O49" s="5"/>
      <c r="P49" s="4">
        <f>VLOOKUP(DATE($B49,P$3,1),'Hybrid Load Calc'!$E$2:$T$313,16,FALSE)</f>
        <v>312.86386989750815</v>
      </c>
      <c r="Q49" s="4">
        <f>VLOOKUP(DATE($B49,Q$3,1),'Hybrid Load Calc'!$E$2:$T$313,16,FALSE)</f>
        <v>368.93611662110965</v>
      </c>
      <c r="R49" s="4">
        <f>VLOOKUP(DATE($B49,R$3,1),'Hybrid Load Calc'!$E$2:$T$313,16,FALSE)</f>
        <v>351.94838682201714</v>
      </c>
      <c r="S49" s="4">
        <f>VLOOKUP(DATE($B49,S$3,1),'Hybrid Load Calc'!$E$2:$T$313,16,FALSE)</f>
        <v>308.01153791671999</v>
      </c>
      <c r="T49" s="4">
        <f>VLOOKUP(DATE($B49,T$3,1),'Hybrid Load Calc'!$E$2:$T$313,16,FALSE)</f>
        <v>209.21762848772738</v>
      </c>
      <c r="U49" s="4">
        <f>VLOOKUP(DATE($B49,U$3,1),'Hybrid Load Calc'!$E$2:$T$313,16,FALSE)</f>
        <v>86.147841284521888</v>
      </c>
      <c r="V49" s="4">
        <f>VLOOKUP(DATE($B49,V$3,1),'Hybrid Load Calc'!$E$2:$T$313,16,FALSE)</f>
        <v>54.661386765454203</v>
      </c>
      <c r="W49" s="4">
        <f>VLOOKUP(DATE($B49,W$3,1),'Hybrid Load Calc'!$E$2:$T$313,16,FALSE)</f>
        <v>56.903486226433266</v>
      </c>
      <c r="X49" s="4">
        <f>VLOOKUP(DATE($B49,X$3,1),'Hybrid Load Calc'!$E$2:$T$313,16,FALSE)</f>
        <v>160.68678498621045</v>
      </c>
      <c r="Y49" s="4">
        <f>VLOOKUP(DATE($B49,Y$3,1),'Hybrid Load Calc'!$E$2:$T$313,16,FALSE)</f>
        <v>295.21451178888066</v>
      </c>
      <c r="Z49" s="4">
        <f>VLOOKUP(DATE($B49,Z$3,1),'Hybrid Load Calc'!$E$2:$T$313,16,FALSE)</f>
        <v>320.71497135981519</v>
      </c>
      <c r="AA49" s="4">
        <f>VLOOKUP(DATE($B49,AA$3,1),'Hybrid Load Calc'!$E$2:$T$313,16,FALSE)</f>
        <v>337.29129444782154</v>
      </c>
    </row>
    <row r="50" spans="1:27" x14ac:dyDescent="0.2">
      <c r="A50" s="2" t="s">
        <v>35</v>
      </c>
      <c r="B50" s="2">
        <v>2041</v>
      </c>
      <c r="C50" s="4">
        <f>VLOOKUP(DATE($B50,C$3,1),'Hybrid Load Calc'!$E$2:$T$313,15,FALSE)</f>
        <v>207.13231095470471</v>
      </c>
      <c r="D50" s="4">
        <f>VLOOKUP(DATE($B50,D$3,1),'Hybrid Load Calc'!$E$2:$T$313,15,FALSE)</f>
        <v>205.33598806291985</v>
      </c>
      <c r="E50" s="4">
        <f>VLOOKUP(DATE($B50,E$3,1),'Hybrid Load Calc'!$E$2:$T$313,15,FALSE)</f>
        <v>170.96936600809033</v>
      </c>
      <c r="F50" s="4">
        <f>VLOOKUP(DATE($B50,F$3,1),'Hybrid Load Calc'!$E$2:$T$313,15,FALSE)</f>
        <v>120.53836892424368</v>
      </c>
      <c r="G50" s="4">
        <f>VLOOKUP(DATE($B50,G$3,1),'Hybrid Load Calc'!$E$2:$T$313,15,FALSE)</f>
        <v>63.201170573370391</v>
      </c>
      <c r="H50" s="4">
        <f>VLOOKUP(DATE($B50,H$3,1),'Hybrid Load Calc'!$E$2:$T$313,15,FALSE)</f>
        <v>39.314055323923199</v>
      </c>
      <c r="I50" s="4">
        <f>VLOOKUP(DATE($B50,I$3,1),'Hybrid Load Calc'!$E$2:$T$313,15,FALSE)</f>
        <v>33.537609685182005</v>
      </c>
      <c r="J50" s="4">
        <f>VLOOKUP(DATE($B50,J$3,1),'Hybrid Load Calc'!$E$2:$T$313,15,FALSE)</f>
        <v>33.672718789365746</v>
      </c>
      <c r="K50" s="4">
        <f>VLOOKUP(DATE($B50,K$3,1),'Hybrid Load Calc'!$E$2:$T$313,15,FALSE)</f>
        <v>46.82505504719699</v>
      </c>
      <c r="L50" s="4">
        <f>VLOOKUP(DATE($B50,L$3,1),'Hybrid Load Calc'!$E$2:$T$313,15,FALSE)</f>
        <v>120.32527001698047</v>
      </c>
      <c r="M50" s="4">
        <f>VLOOKUP(DATE($B50,M$3,1),'Hybrid Load Calc'!$E$2:$T$313,15,FALSE)</f>
        <v>188.24870418988033</v>
      </c>
      <c r="N50" s="4">
        <f>VLOOKUP(DATE($B50,N$3,1),'Hybrid Load Calc'!$E$2:$T$313,15,FALSE)</f>
        <v>226.72859799046154</v>
      </c>
      <c r="O50" s="5"/>
      <c r="P50" s="4">
        <f>VLOOKUP(DATE($B50,P$3,1),'Hybrid Load Calc'!$E$2:$T$313,16,FALSE)</f>
        <v>328.83465710928073</v>
      </c>
      <c r="Q50" s="4">
        <f>VLOOKUP(DATE($B50,Q$3,1),'Hybrid Load Calc'!$E$2:$T$313,16,FALSE)</f>
        <v>365.5890622027153</v>
      </c>
      <c r="R50" s="4">
        <f>VLOOKUP(DATE($B50,R$3,1),'Hybrid Load Calc'!$E$2:$T$313,16,FALSE)</f>
        <v>369.94314506455487</v>
      </c>
      <c r="S50" s="4">
        <f>VLOOKUP(DATE($B50,S$3,1),'Hybrid Load Calc'!$E$2:$T$313,16,FALSE)</f>
        <v>323.77568849624868</v>
      </c>
      <c r="T50" s="4">
        <f>VLOOKUP(DATE($B50,T$3,1),'Hybrid Load Calc'!$E$2:$T$313,16,FALSE)</f>
        <v>219.90884972050409</v>
      </c>
      <c r="U50" s="4">
        <f>VLOOKUP(DATE($B50,U$3,1),'Hybrid Load Calc'!$E$2:$T$313,16,FALSE)</f>
        <v>90.537448567238926</v>
      </c>
      <c r="V50" s="4">
        <f>VLOOKUP(DATE($B50,V$3,1),'Hybrid Load Calc'!$E$2:$T$313,16,FALSE)</f>
        <v>57.44040804953832</v>
      </c>
      <c r="W50" s="4">
        <f>VLOOKUP(DATE($B50,W$3,1),'Hybrid Load Calc'!$E$2:$T$313,16,FALSE)</f>
        <v>59.796172080578145</v>
      </c>
      <c r="X50" s="4">
        <f>VLOOKUP(DATE($B50,X$3,1),'Hybrid Load Calc'!$E$2:$T$313,16,FALSE)</f>
        <v>168.85301799795548</v>
      </c>
      <c r="Y50" s="4">
        <f>VLOOKUP(DATE($B50,Y$3,1),'Hybrid Load Calc'!$E$2:$T$313,16,FALSE)</f>
        <v>310.30671587577353</v>
      </c>
      <c r="Z50" s="4">
        <f>VLOOKUP(DATE($B50,Z$3,1),'Hybrid Load Calc'!$E$2:$T$313,16,FALSE)</f>
        <v>337.10660544695918</v>
      </c>
      <c r="AA50" s="4">
        <f>VLOOKUP(DATE($B50,AA$3,1),'Hybrid Load Calc'!$E$2:$T$313,16,FALSE)</f>
        <v>354.51445024611553</v>
      </c>
    </row>
    <row r="51" spans="1:27" x14ac:dyDescent="0.2">
      <c r="A51" s="2" t="s">
        <v>35</v>
      </c>
      <c r="B51" s="2">
        <v>2042</v>
      </c>
      <c r="C51" s="4">
        <f>VLOOKUP(DATE($B51,C$3,1),'Hybrid Load Calc'!$E$2:$T$313,15,FALSE)</f>
        <v>217.70557999468537</v>
      </c>
      <c r="D51" s="4">
        <f>VLOOKUP(DATE($B51,D$3,1),'Hybrid Load Calc'!$E$2:$T$313,15,FALSE)</f>
        <v>215.79384231083262</v>
      </c>
      <c r="E51" s="4">
        <f>VLOOKUP(DATE($B51,E$3,1),'Hybrid Load Calc'!$E$2:$T$313,15,FALSE)</f>
        <v>179.67253320043471</v>
      </c>
      <c r="F51" s="4">
        <f>VLOOKUP(DATE($B51,F$3,1),'Hybrid Load Calc'!$E$2:$T$313,15,FALSE)</f>
        <v>126.66881871293296</v>
      </c>
      <c r="G51" s="4">
        <f>VLOOKUP(DATE($B51,G$3,1),'Hybrid Load Calc'!$E$2:$T$313,15,FALSE)</f>
        <v>66.410211602864081</v>
      </c>
      <c r="H51" s="4">
        <f>VLOOKUP(DATE($B51,H$3,1),'Hybrid Load Calc'!$E$2:$T$313,15,FALSE)</f>
        <v>41.298585397139561</v>
      </c>
      <c r="I51" s="4">
        <f>VLOOKUP(DATE($B51,I$3,1),'Hybrid Load Calc'!$E$2:$T$313,15,FALSE)</f>
        <v>35.230119417771363</v>
      </c>
      <c r="J51" s="4">
        <f>VLOOKUP(DATE($B51,J$3,1),'Hybrid Load Calc'!$E$2:$T$313,15,FALSE)</f>
        <v>35.371078440932465</v>
      </c>
      <c r="K51" s="4">
        <f>VLOOKUP(DATE($B51,K$3,1),'Hybrid Load Calc'!$E$2:$T$313,15,FALSE)</f>
        <v>49.18699796230139</v>
      </c>
      <c r="L51" s="4">
        <f>VLOOKUP(DATE($B51,L$3,1),'Hybrid Load Calc'!$E$2:$T$313,15,FALSE)</f>
        <v>126.43723048235393</v>
      </c>
      <c r="M51" s="4">
        <f>VLOOKUP(DATE($B51,M$3,1),'Hybrid Load Calc'!$E$2:$T$313,15,FALSE)</f>
        <v>197.80513474399496</v>
      </c>
      <c r="N51" s="4">
        <f>VLOOKUP(DATE($B51,N$3,1),'Hybrid Load Calc'!$E$2:$T$313,15,FALSE)</f>
        <v>238.23772447462147</v>
      </c>
      <c r="O51" s="5"/>
      <c r="P51" s="4">
        <f>VLOOKUP(DATE($B51,P$3,1),'Hybrid Load Calc'!$E$2:$T$313,16,FALSE)</f>
        <v>345.62034005396879</v>
      </c>
      <c r="Q51" s="4">
        <f>VLOOKUP(DATE($B51,Q$3,1),'Hybrid Load Calc'!$E$2:$T$313,16,FALSE)</f>
        <v>384.20867761068536</v>
      </c>
      <c r="R51" s="4">
        <f>VLOOKUP(DATE($B51,R$3,1),'Hybrid Load Calc'!$E$2:$T$313,16,FALSE)</f>
        <v>388.77503944618445</v>
      </c>
      <c r="S51" s="4">
        <f>VLOOKUP(DATE($B51,S$3,1),'Hybrid Load Calc'!$E$2:$T$313,16,FALSE)</f>
        <v>340.24256637786345</v>
      </c>
      <c r="T51" s="4">
        <f>VLOOKUP(DATE($B51,T$3,1),'Hybrid Load Calc'!$E$2:$T$313,16,FALSE)</f>
        <v>231.07472711011059</v>
      </c>
      <c r="U51" s="4">
        <f>VLOOKUP(DATE($B51,U$3,1),'Hybrid Load Calc'!$E$2:$T$313,16,FALSE)</f>
        <v>95.107678932780246</v>
      </c>
      <c r="V51" s="4">
        <f>VLOOKUP(DATE($B51,V$3,1),'Hybrid Load Calc'!$E$2:$T$313,16,FALSE)</f>
        <v>60.339196919119026</v>
      </c>
      <c r="W51" s="4">
        <f>VLOOKUP(DATE($B51,W$3,1),'Hybrid Load Calc'!$E$2:$T$313,16,FALSE)</f>
        <v>62.812127121662229</v>
      </c>
      <c r="X51" s="4">
        <f>VLOOKUP(DATE($B51,X$3,1),'Hybrid Load Calc'!$E$2:$T$313,16,FALSE)</f>
        <v>177.37027845076815</v>
      </c>
      <c r="Y51" s="4">
        <f>VLOOKUP(DATE($B51,Y$3,1),'Hybrid Load Calc'!$E$2:$T$313,16,FALSE)</f>
        <v>326.06884447357311</v>
      </c>
      <c r="Z51" s="4">
        <f>VLOOKUP(DATE($B51,Z$3,1),'Hybrid Load Calc'!$E$2:$T$313,16,FALSE)</f>
        <v>354.21979556505806</v>
      </c>
      <c r="AA51" s="4">
        <f>VLOOKUP(DATE($B51,AA$3,1),'Hybrid Load Calc'!$E$2:$T$313,16,FALSE)</f>
        <v>372.51020236785109</v>
      </c>
    </row>
    <row r="52" spans="1:27" x14ac:dyDescent="0.2">
      <c r="A52" s="2" t="s">
        <v>35</v>
      </c>
      <c r="B52" s="2">
        <v>2043</v>
      </c>
      <c r="C52" s="4">
        <f>VLOOKUP(DATE($B52,C$3,1),'Hybrid Load Calc'!$E$2:$T$313,15,FALSE)</f>
        <v>228.7583915308546</v>
      </c>
      <c r="D52" s="4">
        <f>VLOOKUP(DATE($B52,D$3,1),'Hybrid Load Calc'!$E$2:$T$313,15,FALSE)</f>
        <v>226.74075814172448</v>
      </c>
      <c r="E52" s="4">
        <f>VLOOKUP(DATE($B52,E$3,1),'Hybrid Load Calc'!$E$2:$T$313,15,FALSE)</f>
        <v>188.79121447626477</v>
      </c>
      <c r="F52" s="4">
        <f>VLOOKUP(DATE($B52,F$3,1),'Hybrid Load Calc'!$E$2:$T$313,15,FALSE)</f>
        <v>133.09188759479153</v>
      </c>
      <c r="G52" s="4">
        <f>VLOOKUP(DATE($B52,G$3,1),'Hybrid Load Calc'!$E$2:$T$313,15,FALSE)</f>
        <v>69.771473339666102</v>
      </c>
      <c r="H52" s="4">
        <f>VLOOKUP(DATE($B52,H$3,1),'Hybrid Load Calc'!$E$2:$T$313,15,FALSE)</f>
        <v>43.379647513361263</v>
      </c>
      <c r="I52" s="4">
        <f>VLOOKUP(DATE($B52,I$3,1),'Hybrid Load Calc'!$E$2:$T$313,15,FALSE)</f>
        <v>37.004159403851467</v>
      </c>
      <c r="J52" s="4">
        <f>VLOOKUP(DATE($B52,J$3,1),'Hybrid Load Calc'!$E$2:$T$313,15,FALSE)</f>
        <v>37.152010900283159</v>
      </c>
      <c r="K52" s="4">
        <f>VLOOKUP(DATE($B52,K$3,1),'Hybrid Load Calc'!$E$2:$T$313,15,FALSE)</f>
        <v>51.663935255387621</v>
      </c>
      <c r="L52" s="4">
        <f>VLOOKUP(DATE($B52,L$3,1),'Hybrid Load Calc'!$E$2:$T$313,15,FALSE)</f>
        <v>132.84513240631753</v>
      </c>
      <c r="M52" s="4">
        <f>VLOOKUP(DATE($B52,M$3,1),'Hybrid Load Calc'!$E$2:$T$313,15,FALSE)</f>
        <v>207.82820765389192</v>
      </c>
      <c r="N52" s="4">
        <f>VLOOKUP(DATE($B52,N$3,1),'Hybrid Load Calc'!$E$2:$T$313,15,FALSE)</f>
        <v>250.31047805395895</v>
      </c>
      <c r="O52" s="5"/>
      <c r="P52" s="4">
        <f>VLOOKUP(DATE($B52,P$3,1),'Hybrid Load Calc'!$E$2:$T$313,16,FALSE)</f>
        <v>363.16732475586065</v>
      </c>
      <c r="Q52" s="4">
        <f>VLOOKUP(DATE($B52,Q$3,1),'Hybrid Load Calc'!$E$2:$T$313,16,FALSE)</f>
        <v>403.6990393849764</v>
      </c>
      <c r="R52" s="4">
        <f>VLOOKUP(DATE($B52,R$3,1),'Hybrid Load Calc'!$E$2:$T$313,16,FALSE)</f>
        <v>408.50602230461192</v>
      </c>
      <c r="S52" s="4">
        <f>VLOOKUP(DATE($B52,S$3,1),'Hybrid Load Calc'!$E$2:$T$313,16,FALSE)</f>
        <v>357.49544252047662</v>
      </c>
      <c r="T52" s="4">
        <f>VLOOKUP(DATE($B52,T$3,1),'Hybrid Load Calc'!$E$2:$T$313,16,FALSE)</f>
        <v>242.77025735810767</v>
      </c>
      <c r="U52" s="4">
        <f>VLOOKUP(DATE($B52,U$3,1),'Hybrid Load Calc'!$E$2:$T$313,16,FALSE)</f>
        <v>99.900215667040754</v>
      </c>
      <c r="V52" s="4">
        <f>VLOOKUP(DATE($B52,V$3,1),'Hybrid Load Calc'!$E$2:$T$313,16,FALSE)</f>
        <v>63.377623976180935</v>
      </c>
      <c r="W52" s="4">
        <f>VLOOKUP(DATE($B52,W$3,1),'Hybrid Load Calc'!$E$2:$T$313,16,FALSE)</f>
        <v>65.974715342392813</v>
      </c>
      <c r="X52" s="4">
        <f>VLOOKUP(DATE($B52,X$3,1),'Hybrid Load Calc'!$E$2:$T$313,16,FALSE)</f>
        <v>186.30221322175211</v>
      </c>
      <c r="Y52" s="4">
        <f>VLOOKUP(DATE($B52,Y$3,1),'Hybrid Load Calc'!$E$2:$T$313,16,FALSE)</f>
        <v>342.59417619648212</v>
      </c>
      <c r="Z52" s="4">
        <f>VLOOKUP(DATE($B52,Z$3,1),'Hybrid Load Calc'!$E$2:$T$313,16,FALSE)</f>
        <v>372.16862607278159</v>
      </c>
      <c r="AA52" s="4">
        <f>VLOOKUP(DATE($B52,AA$3,1),'Hybrid Load Calc'!$E$2:$T$313,16,FALSE)</f>
        <v>391.38724582893093</v>
      </c>
    </row>
    <row r="53" spans="1:27" x14ac:dyDescent="0.2">
      <c r="A53" s="2" t="s">
        <v>35</v>
      </c>
      <c r="B53" s="2">
        <v>2044</v>
      </c>
      <c r="C53" s="4">
        <f>VLOOKUP(DATE($B53,C$3,1),'Hybrid Load Calc'!$E$2:$T$313,15,FALSE)</f>
        <v>240.35169550598414</v>
      </c>
      <c r="D53" s="4">
        <f>VLOOKUP(DATE($B53,D$3,1),'Hybrid Load Calc'!$E$2:$T$313,15,FALSE)</f>
        <v>252.67320989925287</v>
      </c>
      <c r="E53" s="4">
        <f>VLOOKUP(DATE($B53,E$3,1),'Hybrid Load Calc'!$E$2:$T$313,15,FALSE)</f>
        <v>198.35181477266877</v>
      </c>
      <c r="F53" s="4">
        <f>VLOOKUP(DATE($B53,F$3,1),'Hybrid Load Calc'!$E$2:$T$313,15,FALSE)</f>
        <v>139.82931086136546</v>
      </c>
      <c r="G53" s="4">
        <f>VLOOKUP(DATE($B53,G$3,1),'Hybrid Load Calc'!$E$2:$T$313,15,FALSE)</f>
        <v>73.295270574186333</v>
      </c>
      <c r="H53" s="4">
        <f>VLOOKUP(DATE($B53,H$3,1),'Hybrid Load Calc'!$E$2:$T$313,15,FALSE)</f>
        <v>45.561123121765789</v>
      </c>
      <c r="I53" s="4">
        <f>VLOOKUP(DATE($B53,I$3,1),'Hybrid Load Calc'!$E$2:$T$313,15,FALSE)</f>
        <v>38.864824813621595</v>
      </c>
      <c r="J53" s="4">
        <f>VLOOKUP(DATE($B53,J$3,1),'Hybrid Load Calc'!$E$2:$T$313,15,FALSE)</f>
        <v>39.018935811761793</v>
      </c>
      <c r="K53" s="4">
        <f>VLOOKUP(DATE($B53,K$3,1),'Hybrid Load Calc'!$E$2:$T$313,15,FALSE)</f>
        <v>54.261974521966557</v>
      </c>
      <c r="L53" s="4">
        <f>VLOOKUP(DATE($B53,L$3,1),'Hybrid Load Calc'!$E$2:$T$313,15,FALSE)</f>
        <v>139.56460507435216</v>
      </c>
      <c r="M53" s="4">
        <f>VLOOKUP(DATE($B53,M$3,1),'Hybrid Load Calc'!$E$2:$T$313,15,FALSE)</f>
        <v>218.34300863083942</v>
      </c>
      <c r="N53" s="4">
        <f>VLOOKUP(DATE($B53,N$3,1),'Hybrid Load Calc'!$E$2:$T$313,15,FALSE)</f>
        <v>262.97461758463675</v>
      </c>
      <c r="O53" s="5"/>
      <c r="P53" s="4">
        <f>VLOOKUP(DATE($B53,P$3,1),'Hybrid Load Calc'!$E$2:$T$313,16,FALSE)</f>
        <v>381.57237281356828</v>
      </c>
      <c r="Q53" s="4">
        <f>VLOOKUP(DATE($B53,Q$3,1),'Hybrid Load Calc'!$E$2:$T$313,16,FALSE)</f>
        <v>449.87029659171054</v>
      </c>
      <c r="R53" s="4">
        <f>VLOOKUP(DATE($B53,R$3,1),'Hybrid Load Calc'!$E$2:$T$313,16,FALSE)</f>
        <v>429.19322858570348</v>
      </c>
      <c r="S53" s="4">
        <f>VLOOKUP(DATE($B53,S$3,1),'Hybrid Load Calc'!$E$2:$T$313,16,FALSE)</f>
        <v>375.59269965356924</v>
      </c>
      <c r="T53" s="4">
        <f>VLOOKUP(DATE($B53,T$3,1),'Hybrid Load Calc'!$E$2:$T$313,16,FALSE)</f>
        <v>255.03133083920778</v>
      </c>
      <c r="U53" s="4">
        <f>VLOOKUP(DATE($B53,U$3,1),'Hybrid Load Calc'!$E$2:$T$313,16,FALSE)</f>
        <v>104.92399746897625</v>
      </c>
      <c r="V53" s="4">
        <f>VLOOKUP(DATE($B53,V$3,1),'Hybrid Load Calc'!$E$2:$T$313,16,FALSE)</f>
        <v>66.564415801362188</v>
      </c>
      <c r="W53" s="4">
        <f>VLOOKUP(DATE($B53,W$3,1),'Hybrid Load Calc'!$E$2:$T$313,16,FALSE)</f>
        <v>69.290009363247165</v>
      </c>
      <c r="X53" s="4">
        <f>VLOOKUP(DATE($B53,X$3,1),'Hybrid Load Calc'!$E$2:$T$313,16,FALSE)</f>
        <v>195.6708465441663</v>
      </c>
      <c r="Y53" s="4">
        <f>VLOOKUP(DATE($B53,Y$3,1),'Hybrid Load Calc'!$E$2:$T$313,16,FALSE)</f>
        <v>359.92301739285421</v>
      </c>
      <c r="Z53" s="4">
        <f>VLOOKUP(DATE($B53,Z$3,1),'Hybrid Load Calc'!$E$2:$T$313,16,FALSE)</f>
        <v>390.99801923935451</v>
      </c>
      <c r="AA53" s="4">
        <f>VLOOKUP(DATE($B53,AA$3,1),'Hybrid Load Calc'!$E$2:$T$313,16,FALSE)</f>
        <v>411.18898457450911</v>
      </c>
    </row>
    <row r="54" spans="1:27" x14ac:dyDescent="0.2">
      <c r="A54" s="2" t="s">
        <v>35</v>
      </c>
      <c r="B54" s="2">
        <v>2045</v>
      </c>
      <c r="C54" s="4">
        <f>VLOOKUP(DATE($B54,C$3,1),'Hybrid Load Calc'!$E$2:$T$313,15,FALSE)</f>
        <v>252.51458618927501</v>
      </c>
      <c r="D54" s="4">
        <f>VLOOKUP(DATE($B54,D$3,1),'Hybrid Load Calc'!$E$2:$T$313,15,FALSE)</f>
        <v>250.25368263718261</v>
      </c>
      <c r="E54" s="4">
        <f>VLOOKUP(DATE($B54,E$3,1),'Hybrid Load Calc'!$E$2:$T$313,15,FALSE)</f>
        <v>208.37848544182589</v>
      </c>
      <c r="F54" s="4">
        <f>VLOOKUP(DATE($B54,F$3,1),'Hybrid Load Calc'!$E$2:$T$313,15,FALSE)</f>
        <v>146.8980102768889</v>
      </c>
      <c r="G54" s="4">
        <f>VLOOKUP(DATE($B54,G$3,1),'Hybrid Load Calc'!$E$2:$T$313,15,FALSE)</f>
        <v>76.993709440589825</v>
      </c>
      <c r="H54" s="4">
        <f>VLOOKUP(DATE($B54,H$3,1),'Hybrid Load Calc'!$E$2:$T$313,15,FALSE)</f>
        <v>47.850718911380817</v>
      </c>
      <c r="I54" s="4">
        <f>VLOOKUP(DATE($B54,I$3,1),'Hybrid Load Calc'!$E$2:$T$313,15,FALSE)</f>
        <v>40.817336977591559</v>
      </c>
      <c r="J54" s="4">
        <f>VLOOKUP(DATE($B54,J$3,1),'Hybrid Load Calc'!$E$2:$T$313,15,FALSE)</f>
        <v>40.980590809649314</v>
      </c>
      <c r="K54" s="4">
        <f>VLOOKUP(DATE($B54,K$3,1),'Hybrid Load Calc'!$E$2:$T$313,15,FALSE)</f>
        <v>56.989984620396243</v>
      </c>
      <c r="L54" s="4">
        <f>VLOOKUP(DATE($B54,L$3,1),'Hybrid Load Calc'!$E$2:$T$313,15,FALSE)</f>
        <v>146.62798309317694</v>
      </c>
      <c r="M54" s="4">
        <f>VLOOKUP(DATE($B54,M$3,1),'Hybrid Load Calc'!$E$2:$T$313,15,FALSE)</f>
        <v>229.396070148478</v>
      </c>
      <c r="N54" s="4">
        <f>VLOOKUP(DATE($B54,N$3,1),'Hybrid Load Calc'!$E$2:$T$313,15,FALSE)</f>
        <v>276.29267544087134</v>
      </c>
      <c r="O54" s="5"/>
      <c r="P54" s="4">
        <f>VLOOKUP(DATE($B54,P$3,1),'Hybrid Load Calc'!$E$2:$T$313,16,FALSE)</f>
        <v>400.8816730809333</v>
      </c>
      <c r="Q54" s="4">
        <f>VLOOKUP(DATE($B54,Q$3,1),'Hybrid Load Calc'!$E$2:$T$313,16,FALSE)</f>
        <v>445.56246574793698</v>
      </c>
      <c r="R54" s="4">
        <f>VLOOKUP(DATE($B54,R$3,1),'Hybrid Load Calc'!$E$2:$T$313,16,FALSE)</f>
        <v>450.88891693316441</v>
      </c>
      <c r="S54" s="4">
        <f>VLOOKUP(DATE($B54,S$3,1),'Hybrid Load Calc'!$E$2:$T$313,16,FALSE)</f>
        <v>394.57979098771966</v>
      </c>
      <c r="T54" s="4">
        <f>VLOOKUP(DATE($B54,T$3,1),'Hybrid Load Calc'!$E$2:$T$313,16,FALSE)</f>
        <v>267.90007091939685</v>
      </c>
      <c r="U54" s="4">
        <f>VLOOKUP(DATE($B54,U$3,1),'Hybrid Load Calc'!$E$2:$T$313,16,FALSE)</f>
        <v>110.19677229045075</v>
      </c>
      <c r="V54" s="4">
        <f>VLOOKUP(DATE($B54,V$3,1),'Hybrid Load Calc'!$E$2:$T$313,16,FALSE)</f>
        <v>69.908515052110957</v>
      </c>
      <c r="W54" s="4">
        <f>VLOOKUP(DATE($B54,W$3,1),'Hybrid Load Calc'!$E$2:$T$313,16,FALSE)</f>
        <v>72.773525516194496</v>
      </c>
      <c r="X54" s="4">
        <f>VLOOKUP(DATE($B54,X$3,1),'Hybrid Load Calc'!$E$2:$T$313,16,FALSE)</f>
        <v>205.5081598753404</v>
      </c>
      <c r="Y54" s="4">
        <f>VLOOKUP(DATE($B54,Y$3,1),'Hybrid Load Calc'!$E$2:$T$313,16,FALSE)</f>
        <v>378.13875574691178</v>
      </c>
      <c r="Z54" s="4">
        <f>VLOOKUP(DATE($B54,Z$3,1),'Hybrid Load Calc'!$E$2:$T$313,16,FALSE)</f>
        <v>410.79130315088253</v>
      </c>
      <c r="AA54" s="4">
        <f>VLOOKUP(DATE($B54,AA$3,1),'Hybrid Load Calc'!$E$2:$T$313,16,FALSE)</f>
        <v>432.01319467017424</v>
      </c>
    </row>
    <row r="57" spans="1:27" x14ac:dyDescent="0.2">
      <c r="A57" s="2" t="s">
        <v>56</v>
      </c>
      <c r="B57" s="2">
        <v>2022</v>
      </c>
      <c r="C57" s="4">
        <f>VLOOKUP(DATE($B57,C$3,1),'Efficient Load Calc'!$E$2:$T$313,15,FALSE)</f>
        <v>0</v>
      </c>
      <c r="D57" s="4">
        <f>VLOOKUP(DATE($B57,D$3,1),'Efficient Load Calc'!$E$2:$T$313,15,FALSE)</f>
        <v>0</v>
      </c>
      <c r="E57" s="4">
        <f>VLOOKUP(DATE($B57,E$3,1),'Efficient Load Calc'!$E$2:$T$313,15,FALSE)</f>
        <v>1.3482903002343474</v>
      </c>
      <c r="F57" s="4">
        <f>VLOOKUP(DATE($B57,F$3,1),'Efficient Load Calc'!$E$2:$T$313,15,FALSE)</f>
        <v>0.95252381628718408</v>
      </c>
      <c r="G57" s="4">
        <f>VLOOKUP(DATE($B57,G$3,1),'Efficient Load Calc'!$E$2:$T$313,15,FALSE)</f>
        <v>0.51191091495082075</v>
      </c>
      <c r="H57" s="4">
        <f>VLOOKUP(DATE($B57,H$3,1),'Efficient Load Calc'!$E$2:$T$313,15,FALSE)</f>
        <v>0.34385522847807487</v>
      </c>
      <c r="I57" s="4">
        <f>VLOOKUP(DATE($B57,I$3,1),'Efficient Load Calc'!$E$2:$T$313,15,FALSE)</f>
        <v>0.32360264210638678</v>
      </c>
      <c r="J57" s="4">
        <f>VLOOKUP(DATE($B57,J$3,1),'Efficient Load Calc'!$E$2:$T$313,15,FALSE)</f>
        <v>0.35779746160641052</v>
      </c>
      <c r="K57" s="4">
        <f>VLOOKUP(DATE($B57,K$3,1),'Efficient Load Calc'!$E$2:$T$313,15,FALSE)</f>
        <v>0.54828955744810326</v>
      </c>
      <c r="L57" s="4">
        <f>VLOOKUP(DATE($B57,L$3,1),'Efficient Load Calc'!$E$2:$T$313,15,FALSE)</f>
        <v>1.6774469489772112</v>
      </c>
      <c r="M57" s="4">
        <f>VLOOKUP(DATE($B57,M$3,1),'Efficient Load Calc'!$E$2:$T$313,15,FALSE)</f>
        <v>3.3822823412220702</v>
      </c>
      <c r="N57" s="4">
        <f>VLOOKUP(DATE($B57,N$3,1),'Efficient Load Calc'!$E$2:$T$313,15,FALSE)</f>
        <v>5.3482150104106276</v>
      </c>
      <c r="O57" s="5"/>
      <c r="P57" s="4">
        <f>VLOOKUP(DATE($B57,P$3,1),'Efficient Load Calc'!$E$2:$T$313,16,FALSE)</f>
        <v>0</v>
      </c>
      <c r="Q57" s="4">
        <f>VLOOKUP(DATE($B57,Q$3,1),'Efficient Load Calc'!$E$2:$T$313,16,FALSE)</f>
        <v>0</v>
      </c>
      <c r="R57" s="4">
        <f>VLOOKUP(DATE($B57,R$3,1),'Efficient Load Calc'!$E$2:$T$313,16,FALSE)</f>
        <v>3.2689204255305739</v>
      </c>
      <c r="S57" s="4">
        <f>VLOOKUP(DATE($B57,S$3,1),'Efficient Load Calc'!$E$2:$T$313,16,FALSE)</f>
        <v>2.7293006529675199</v>
      </c>
      <c r="T57" s="4">
        <f>VLOOKUP(DATE($B57,T$3,1),'Efficient Load Calc'!$E$2:$T$313,16,FALSE)</f>
        <v>1.8760797811150045</v>
      </c>
      <c r="U57" s="4">
        <f>VLOOKUP(DATE($B57,U$3,1),'Efficient Load Calc'!$E$2:$T$313,16,FALSE)</f>
        <v>0.80468992335918699</v>
      </c>
      <c r="V57" s="4">
        <f>VLOOKUP(DATE($B57,V$3,1),'Efficient Load Calc'!$E$2:$T$313,16,FALSE)</f>
        <v>0.55711030216805368</v>
      </c>
      <c r="W57" s="4">
        <f>VLOOKUP(DATE($B57,W$3,1),'Efficient Load Calc'!$E$2:$T$313,16,FALSE)</f>
        <v>0.6373828608405363</v>
      </c>
      <c r="X57" s="4">
        <f>VLOOKUP(DATE($B57,X$3,1),'Efficient Load Calc'!$E$2:$T$313,16,FALSE)</f>
        <v>2.0814991918164973</v>
      </c>
      <c r="Y57" s="4">
        <f>VLOOKUP(DATE($B57,Y$3,1),'Efficient Load Calc'!$E$2:$T$313,16,FALSE)</f>
        <v>4.8048135287040399</v>
      </c>
      <c r="Z57" s="4">
        <f>VLOOKUP(DATE($B57,Z$3,1),'Efficient Load Calc'!$E$2:$T$313,16,FALSE)</f>
        <v>6.7527591625018486</v>
      </c>
      <c r="AA57" s="4">
        <f>VLOOKUP(DATE($B57,AA$3,1),'Efficient Load Calc'!$E$2:$T$313,16,FALSE)</f>
        <v>9.6039100235989583</v>
      </c>
    </row>
    <row r="58" spans="1:27" x14ac:dyDescent="0.2">
      <c r="A58" s="2" t="s">
        <v>56</v>
      </c>
      <c r="B58" s="2">
        <v>2023</v>
      </c>
      <c r="C58" s="4">
        <f>VLOOKUP(DATE($B58,C$3,1),'Efficient Load Calc'!$E$2:$T$313,15,FALSE)</f>
        <v>5.5126102621762874</v>
      </c>
      <c r="D58" s="4">
        <f>VLOOKUP(DATE($B58,D$3,1),'Efficient Load Calc'!$E$2:$T$313,15,FALSE)</f>
        <v>5.6187958252901895</v>
      </c>
      <c r="E58" s="4">
        <f>VLOOKUP(DATE($B58,E$3,1),'Efficient Load Calc'!$E$2:$T$313,15,FALSE)</f>
        <v>4.5095109969907456</v>
      </c>
      <c r="F58" s="4">
        <f>VLOOKUP(DATE($B58,F$3,1),'Efficient Load Calc'!$E$2:$T$313,15,FALSE)</f>
        <v>3.1860104825320059</v>
      </c>
      <c r="G58" s="4">
        <f>VLOOKUP(DATE($B58,G$3,1),'Efficient Load Calc'!$E$2:$T$313,15,FALSE)</f>
        <v>1.7118884814466364</v>
      </c>
      <c r="H58" s="4">
        <f>VLOOKUP(DATE($B58,H$3,1),'Efficient Load Calc'!$E$2:$T$313,15,FALSE)</f>
        <v>1.1495808700120387</v>
      </c>
      <c r="I58" s="4">
        <f>VLOOKUP(DATE($B58,I$3,1),'Efficient Load Calc'!$E$2:$T$313,15,FALSE)</f>
        <v>1.0818423218552327</v>
      </c>
      <c r="J58" s="4">
        <f>VLOOKUP(DATE($B58,J$3,1),'Efficient Load Calc'!$E$2:$T$313,15,FALSE)</f>
        <v>1.1962449685060133</v>
      </c>
      <c r="K58" s="4">
        <f>VLOOKUP(DATE($B58,K$3,1),'Efficient Load Calc'!$E$2:$T$313,15,FALSE)</f>
        <v>1.8332843323093224</v>
      </c>
      <c r="L58" s="4">
        <f>VLOOKUP(DATE($B58,L$3,1),'Efficient Load Calc'!$E$2:$T$313,15,FALSE)</f>
        <v>5.6126479529210016</v>
      </c>
      <c r="M58" s="4">
        <f>VLOOKUP(DATE($B58,M$3,1),'Efficient Load Calc'!$E$2:$T$313,15,FALSE)</f>
        <v>11.318412259286303</v>
      </c>
      <c r="N58" s="4">
        <f>VLOOKUP(DATE($B58,N$3,1),'Efficient Load Calc'!$E$2:$T$313,15,FALSE)</f>
        <v>17.897528312248255</v>
      </c>
      <c r="O58" s="5"/>
      <c r="P58" s="4">
        <f>VLOOKUP(DATE($B58,P$3,1),'Efficient Load Calc'!$E$2:$T$313,16,FALSE)</f>
        <v>9.9685769724347679</v>
      </c>
      <c r="Q58" s="4">
        <f>VLOOKUP(DATE($B58,Q$3,1),'Efficient Load Calc'!$E$2:$T$313,16,FALSE)</f>
        <v>11.051990535278254</v>
      </c>
      <c r="R58" s="4">
        <f>VLOOKUP(DATE($B58,R$3,1),'Efficient Load Calc'!$E$2:$T$313,16,FALSE)</f>
        <v>10.933277948121118</v>
      </c>
      <c r="S58" s="4">
        <f>VLOOKUP(DATE($B58,S$3,1),'Efficient Load Calc'!$E$2:$T$313,16,FALSE)</f>
        <v>9.12899010150762</v>
      </c>
      <c r="T58" s="4">
        <f>VLOOKUP(DATE($B58,T$3,1),'Efficient Load Calc'!$E$2:$T$313,16,FALSE)</f>
        <v>6.2738247491250405</v>
      </c>
      <c r="U58" s="4">
        <f>VLOOKUP(DATE($B58,U$3,1),'Efficient Load Calc'!$E$2:$T$313,16,FALSE)</f>
        <v>2.6902488767715771</v>
      </c>
      <c r="V58" s="4">
        <f>VLOOKUP(DATE($B58,V$3,1),'Efficient Load Calc'!$E$2:$T$313,16,FALSE)</f>
        <v>1.8624863471566264</v>
      </c>
      <c r="W58" s="4">
        <f>VLOOKUP(DATE($B58,W$3,1),'Efficient Load Calc'!$E$2:$T$313,16,FALSE)</f>
        <v>2.1309990207007079</v>
      </c>
      <c r="X58" s="4">
        <f>VLOOKUP(DATE($B58,X$3,1),'Efficient Load Calc'!$E$2:$T$313,16,FALSE)</f>
        <v>6.9597894109681127</v>
      </c>
      <c r="Y58" s="4">
        <f>VLOOKUP(DATE($B58,Y$3,1),'Efficient Load Calc'!$E$2:$T$313,16,FALSE)</f>
        <v>16.07664959687153</v>
      </c>
      <c r="Z58" s="4">
        <f>VLOOKUP(DATE($B58,Z$3,1),'Efficient Load Calc'!$E$2:$T$313,16,FALSE)</f>
        <v>22.597318726872849</v>
      </c>
      <c r="AA58" s="4">
        <f>VLOOKUP(DATE($B58,AA$3,1),'Efficient Load Calc'!$E$2:$T$313,16,FALSE)</f>
        <v>32.138994266509492</v>
      </c>
    </row>
    <row r="59" spans="1:27" x14ac:dyDescent="0.2">
      <c r="A59" s="2" t="s">
        <v>56</v>
      </c>
      <c r="B59" s="2">
        <v>2024</v>
      </c>
      <c r="C59" s="4">
        <f>VLOOKUP(DATE($B59,C$3,1),'Efficient Load Calc'!$E$2:$T$313,15,FALSE)</f>
        <v>18.449039761663446</v>
      </c>
      <c r="D59" s="4">
        <f>VLOOKUP(DATE($B59,D$3,1),'Efficient Load Calc'!$E$2:$T$313,15,FALSE)</f>
        <v>19.944721408435484</v>
      </c>
      <c r="E59" s="4">
        <f>VLOOKUP(DATE($B59,E$3,1),'Efficient Load Calc'!$E$2:$T$313,15,FALSE)</f>
        <v>15.094337997339107</v>
      </c>
      <c r="F59" s="4">
        <f>VLOOKUP(DATE($B59,F$3,1),'Efficient Load Calc'!$E$2:$T$313,15,FALSE)</f>
        <v>10.664381782650675</v>
      </c>
      <c r="G59" s="4">
        <f>VLOOKUP(DATE($B59,G$3,1),'Efficient Load Calc'!$E$2:$T$313,15,FALSE)</f>
        <v>5.7295884991783304</v>
      </c>
      <c r="H59" s="4">
        <f>VLOOKUP(DATE($B59,H$3,1),'Efficient Load Calc'!$E$2:$T$313,15,FALSE)</f>
        <v>3.8460705395615555</v>
      </c>
      <c r="I59" s="4">
        <f>VLOOKUP(DATE($B59,I$3,1),'Efficient Load Calc'!$E$2:$T$313,15,FALSE)</f>
        <v>3.6189925424345368</v>
      </c>
      <c r="J59" s="4">
        <f>VLOOKUP(DATE($B59,J$3,1),'Efficient Load Calc'!$E$2:$T$313,15,FALSE)</f>
        <v>4.001453812510956</v>
      </c>
      <c r="K59" s="4">
        <f>VLOOKUP(DATE($B59,K$3,1),'Efficient Load Calc'!$E$2:$T$313,15,FALSE)</f>
        <v>6.053669408845634</v>
      </c>
      <c r="L59" s="4">
        <f>VLOOKUP(DATE($B59,L$3,1),'Efficient Load Calc'!$E$2:$T$313,15,FALSE)</f>
        <v>18.135778187730082</v>
      </c>
      <c r="M59" s="4">
        <f>VLOOKUP(DATE($B59,M$3,1),'Efficient Load Calc'!$E$2:$T$313,15,FALSE)</f>
        <v>35.487921893112066</v>
      </c>
      <c r="N59" s="4">
        <f>VLOOKUP(DATE($B59,N$3,1),'Efficient Load Calc'!$E$2:$T$313,15,FALSE)</f>
        <v>54.104564434111651</v>
      </c>
      <c r="O59" s="5"/>
      <c r="P59" s="4">
        <f>VLOOKUP(DATE($B59,P$3,1),'Efficient Load Calc'!$E$2:$T$313,16,FALSE)</f>
        <v>33.361813040460937</v>
      </c>
      <c r="Q59" s="4">
        <f>VLOOKUP(DATE($B59,Q$3,1),'Efficient Load Calc'!$E$2:$T$313,16,FALSE)</f>
        <v>39.230625046498503</v>
      </c>
      <c r="R59" s="4">
        <f>VLOOKUP(DATE($B59,R$3,1),'Efficient Load Calc'!$E$2:$T$313,16,FALSE)</f>
        <v>36.596117157253047</v>
      </c>
      <c r="S59" s="4">
        <f>VLOOKUP(DATE($B59,S$3,1),'Efficient Load Calc'!$E$2:$T$313,16,FALSE)</f>
        <v>30.557035598685669</v>
      </c>
      <c r="T59" s="4">
        <f>VLOOKUP(DATE($B59,T$3,1),'Efficient Load Calc'!$E$2:$T$313,16,FALSE)</f>
        <v>20.998116710307301</v>
      </c>
      <c r="U59" s="4">
        <f>VLOOKUP(DATE($B59,U$3,1),'Efficient Load Calc'!$E$2:$T$313,16,FALSE)</f>
        <v>9.0005733558626222</v>
      </c>
      <c r="V59" s="4">
        <f>VLOOKUP(DATE($B59,V$3,1),'Efficient Load Calc'!$E$2:$T$313,16,FALSE)</f>
        <v>6.2304127547784489</v>
      </c>
      <c r="W59" s="4">
        <f>VLOOKUP(DATE($B59,W$3,1),'Efficient Load Calc'!$E$2:$T$313,16,FALSE)</f>
        <v>7.1282173637807844</v>
      </c>
      <c r="X59" s="4">
        <f>VLOOKUP(DATE($B59,X$3,1),'Efficient Load Calc'!$E$2:$T$313,16,FALSE)</f>
        <v>22.9818493000008</v>
      </c>
      <c r="Y59" s="4">
        <f>VLOOKUP(DATE($B59,Y$3,1),'Efficient Load Calc'!$E$2:$T$313,16,FALSE)</f>
        <v>51.947414756164044</v>
      </c>
      <c r="Z59" s="4">
        <f>VLOOKUP(DATE($B59,Z$3,1),'Efficient Load Calc'!$E$2:$T$313,16,FALSE)</f>
        <v>70.851976726247031</v>
      </c>
      <c r="AA59" s="4">
        <f>VLOOKUP(DATE($B59,AA$3,1),'Efficient Load Calc'!$E$2:$T$313,16,FALSE)</f>
        <v>97.156783652070359</v>
      </c>
    </row>
    <row r="60" spans="1:27" x14ac:dyDescent="0.2">
      <c r="A60" s="2" t="s">
        <v>56</v>
      </c>
      <c r="B60" s="2">
        <v>2025</v>
      </c>
      <c r="C60" s="4">
        <f>VLOOKUP(DATE($B60,C$3,1),'Efficient Load Calc'!$E$2:$T$313,15,FALSE)</f>
        <v>53.482240685196366</v>
      </c>
      <c r="D60" s="4">
        <f>VLOOKUP(DATE($B60,D$3,1),'Efficient Load Calc'!$E$2:$T$313,15,FALSE)</f>
        <v>52.023680377041195</v>
      </c>
      <c r="E60" s="4">
        <f>VLOOKUP(DATE($B60,E$3,1),'Efficient Load Calc'!$E$2:$T$313,15,FALSE)</f>
        <v>39.697717840700712</v>
      </c>
      <c r="F60" s="4">
        <f>VLOOKUP(DATE($B60,F$3,1),'Efficient Load Calc'!$E$2:$T$313,15,FALSE)</f>
        <v>26.566314278686015</v>
      </c>
      <c r="G60" s="4">
        <f>VLOOKUP(DATE($B60,G$3,1),'Efficient Load Calc'!$E$2:$T$313,15,FALSE)</f>
        <v>13.476050244334154</v>
      </c>
      <c r="H60" s="4">
        <f>VLOOKUP(DATE($B60,H$3,1),'Efficient Load Calc'!$E$2:$T$313,15,FALSE)</f>
        <v>8.5155435562633404</v>
      </c>
      <c r="I60" s="4">
        <f>VLOOKUP(DATE($B60,I$3,1),'Efficient Load Calc'!$E$2:$T$313,15,FALSE)</f>
        <v>7.5274126462060558</v>
      </c>
      <c r="J60" s="4">
        <f>VLOOKUP(DATE($B60,J$3,1),'Efficient Load Calc'!$E$2:$T$313,15,FALSE)</f>
        <v>7.8018229702445332</v>
      </c>
      <c r="K60" s="4">
        <f>VLOOKUP(DATE($B60,K$3,1),'Efficient Load Calc'!$E$2:$T$313,15,FALSE)</f>
        <v>11.186464363639681</v>
      </c>
      <c r="L60" s="4">
        <f>VLOOKUP(DATE($B60,L$3,1),'Efficient Load Calc'!$E$2:$T$313,15,FALSE)</f>
        <v>32.021004150521108</v>
      </c>
      <c r="M60" s="4">
        <f>VLOOKUP(DATE($B60,M$3,1),'Efficient Load Calc'!$E$2:$T$313,15,FALSE)</f>
        <v>60.199227471085564</v>
      </c>
      <c r="N60" s="4">
        <f>VLOOKUP(DATE($B60,N$3,1),'Efficient Load Calc'!$E$2:$T$313,15,FALSE)</f>
        <v>88.617007501877623</v>
      </c>
      <c r="O60" s="5"/>
      <c r="P60" s="4">
        <f>VLOOKUP(DATE($B60,P$3,1),'Efficient Load Calc'!$E$2:$T$313,16,FALSE)</f>
        <v>96.713137256720699</v>
      </c>
      <c r="Q60" s="4">
        <f>VLOOKUP(DATE($B60,Q$3,1),'Efficient Load Calc'!$E$2:$T$313,16,FALSE)</f>
        <v>102.32890480723341</v>
      </c>
      <c r="R60" s="4">
        <f>VLOOKUP(DATE($B60,R$3,1),'Efficient Load Calc'!$E$2:$T$313,16,FALSE)</f>
        <v>96.246839923020161</v>
      </c>
      <c r="S60" s="4">
        <f>VLOOKUP(DATE($B60,S$3,1),'Efficient Load Calc'!$E$2:$T$313,16,FALSE)</f>
        <v>76.121413100601387</v>
      </c>
      <c r="T60" s="4">
        <f>VLOOKUP(DATE($B60,T$3,1),'Efficient Load Calc'!$E$2:$T$313,16,FALSE)</f>
        <v>49.387783409763934</v>
      </c>
      <c r="U60" s="4">
        <f>VLOOKUP(DATE($B60,U$3,1),'Efficient Load Calc'!$E$2:$T$313,16,FALSE)</f>
        <v>19.928072991591261</v>
      </c>
      <c r="V60" s="4">
        <f>VLOOKUP(DATE($B60,V$3,1),'Efficient Load Calc'!$E$2:$T$313,16,FALSE)</f>
        <v>12.959100415789582</v>
      </c>
      <c r="W60" s="4">
        <f>VLOOKUP(DATE($B60,W$3,1),'Efficient Load Calc'!$E$2:$T$313,16,FALSE)</f>
        <v>13.898221139467067</v>
      </c>
      <c r="X60" s="4">
        <f>VLOOKUP(DATE($B60,X$3,1),'Efficient Load Calc'!$E$2:$T$313,16,FALSE)</f>
        <v>42.467736647353497</v>
      </c>
      <c r="Y60" s="4">
        <f>VLOOKUP(DATE($B60,Y$3,1),'Efficient Load Calc'!$E$2:$T$313,16,FALSE)</f>
        <v>91.71971372264376</v>
      </c>
      <c r="Z60" s="4">
        <f>VLOOKUP(DATE($B60,Z$3,1),'Efficient Load Calc'!$E$2:$T$313,16,FALSE)</f>
        <v>120.18833552908758</v>
      </c>
      <c r="AA60" s="4">
        <f>VLOOKUP(DATE($B60,AA$3,1),'Efficient Load Calc'!$E$2:$T$313,16,FALSE)</f>
        <v>159.13155416376625</v>
      </c>
    </row>
    <row r="61" spans="1:27" x14ac:dyDescent="0.2">
      <c r="A61" s="2" t="s">
        <v>56</v>
      </c>
      <c r="B61" s="2">
        <v>2026</v>
      </c>
      <c r="C61" s="4">
        <f>VLOOKUP(DATE($B61,C$3,1),'Efficient Load Calc'!$E$2:$T$313,15,FALSE)</f>
        <v>84.925905430915932</v>
      </c>
      <c r="D61" s="4">
        <f>VLOOKUP(DATE($B61,D$3,1),'Efficient Load Calc'!$E$2:$T$313,15,FALSE)</f>
        <v>80.355622386503697</v>
      </c>
      <c r="E61" s="4">
        <f>VLOOKUP(DATE($B61,E$3,1),'Efficient Load Calc'!$E$2:$T$313,15,FALSE)</f>
        <v>59.826975996927601</v>
      </c>
      <c r="F61" s="4">
        <f>VLOOKUP(DATE($B61,F$3,1),'Efficient Load Calc'!$E$2:$T$313,15,FALSE)</f>
        <v>39.156834989281307</v>
      </c>
      <c r="G61" s="4">
        <f>VLOOKUP(DATE($B61,G$3,1),'Efficient Load Calc'!$E$2:$T$313,15,FALSE)</f>
        <v>19.464420729071801</v>
      </c>
      <c r="H61" s="4">
        <f>VLOOKUP(DATE($B61,H$3,1),'Efficient Load Calc'!$E$2:$T$313,15,FALSE)</f>
        <v>12.072484866952006</v>
      </c>
      <c r="I61" s="4">
        <f>VLOOKUP(DATE($B61,I$3,1),'Efficient Load Calc'!$E$2:$T$313,15,FALSE)</f>
        <v>10.494328608864535</v>
      </c>
      <c r="J61" s="4">
        <f>VLOOKUP(DATE($B61,J$3,1),'Efficient Load Calc'!$E$2:$T$313,15,FALSE)</f>
        <v>10.711514134104943</v>
      </c>
      <c r="K61" s="4">
        <f>VLOOKUP(DATE($B61,K$3,1),'Efficient Load Calc'!$E$2:$T$313,15,FALSE)</f>
        <v>15.144322541313626</v>
      </c>
      <c r="L61" s="4">
        <f>VLOOKUP(DATE($B61,L$3,1),'Efficient Load Calc'!$E$2:$T$313,15,FALSE)</f>
        <v>42.81635103297554</v>
      </c>
      <c r="M61" s="4">
        <f>VLOOKUP(DATE($B61,M$3,1),'Efficient Load Calc'!$E$2:$T$313,15,FALSE)</f>
        <v>79.532414405454176</v>
      </c>
      <c r="N61" s="4">
        <f>VLOOKUP(DATE($B61,N$3,1),'Efficient Load Calc'!$E$2:$T$313,15,FALSE)</f>
        <v>115.7834876248115</v>
      </c>
      <c r="O61" s="5"/>
      <c r="P61" s="4">
        <f>VLOOKUP(DATE($B61,P$3,1),'Efficient Load Calc'!$E$2:$T$313,16,FALSE)</f>
        <v>153.57342256725789</v>
      </c>
      <c r="Q61" s="4">
        <f>VLOOKUP(DATE($B61,Q$3,1),'Efficient Load Calc'!$E$2:$T$313,16,FALSE)</f>
        <v>158.05692281515954</v>
      </c>
      <c r="R61" s="4">
        <f>VLOOKUP(DATE($B61,R$3,1),'Efficient Load Calc'!$E$2:$T$313,16,FALSE)</f>
        <v>145.05008587549128</v>
      </c>
      <c r="S61" s="4">
        <f>VLOOKUP(DATE($B61,S$3,1),'Efficient Load Calc'!$E$2:$T$313,16,FALSE)</f>
        <v>112.19748365028342</v>
      </c>
      <c r="T61" s="4">
        <f>VLOOKUP(DATE($B61,T$3,1),'Efficient Load Calc'!$E$2:$T$313,16,FALSE)</f>
        <v>71.334298828997518</v>
      </c>
      <c r="U61" s="4">
        <f>VLOOKUP(DATE($B61,U$3,1),'Efficient Load Calc'!$E$2:$T$313,16,FALSE)</f>
        <v>28.25202619526835</v>
      </c>
      <c r="V61" s="4">
        <f>VLOOKUP(DATE($B61,V$3,1),'Efficient Load Calc'!$E$2:$T$313,16,FALSE)</f>
        <v>18.066906204101052</v>
      </c>
      <c r="W61" s="4">
        <f>VLOOKUP(DATE($B61,W$3,1),'Efficient Load Calc'!$E$2:$T$313,16,FALSE)</f>
        <v>19.081565006293847</v>
      </c>
      <c r="X61" s="4">
        <f>VLOOKUP(DATE($B61,X$3,1),'Efficient Load Calc'!$E$2:$T$313,16,FALSE)</f>
        <v>57.493152481453897</v>
      </c>
      <c r="Y61" s="4">
        <f>VLOOKUP(DATE($B61,Y$3,1),'Efficient Load Calc'!$E$2:$T$313,16,FALSE)</f>
        <v>122.6414837252638</v>
      </c>
      <c r="Z61" s="4">
        <f>VLOOKUP(DATE($B61,Z$3,1),'Efficient Load Calc'!$E$2:$T$313,16,FALSE)</f>
        <v>158.78722883266911</v>
      </c>
      <c r="AA61" s="4">
        <f>VLOOKUP(DATE($B61,AA$3,1),'Efficient Load Calc'!$E$2:$T$313,16,FALSE)</f>
        <v>207.91501373872353</v>
      </c>
    </row>
    <row r="62" spans="1:27" x14ac:dyDescent="0.2">
      <c r="A62" s="2" t="s">
        <v>56</v>
      </c>
      <c r="B62" s="2">
        <v>2027</v>
      </c>
      <c r="C62" s="4">
        <f>VLOOKUP(DATE($B62,C$3,1),'Efficient Load Calc'!$E$2:$T$313,15,FALSE)</f>
        <v>109.82203745507243</v>
      </c>
      <c r="D62" s="4">
        <f>VLOOKUP(DATE($B62,D$3,1),'Efficient Load Calc'!$E$2:$T$313,15,FALSE)</f>
        <v>102.90588968878063</v>
      </c>
      <c r="E62" s="4">
        <f>VLOOKUP(DATE($B62,E$3,1),'Efficient Load Calc'!$E$2:$T$313,15,FALSE)</f>
        <v>75.934097718038203</v>
      </c>
      <c r="F62" s="4">
        <f>VLOOKUP(DATE($B62,F$3,1),'Efficient Load Calc'!$E$2:$T$313,15,FALSE)</f>
        <v>49.281247238058896</v>
      </c>
      <c r="G62" s="4">
        <f>VLOOKUP(DATE($B62,G$3,1),'Efficient Load Calc'!$E$2:$T$313,15,FALSE)</f>
        <v>24.300341697666624</v>
      </c>
      <c r="H62" s="4">
        <f>VLOOKUP(DATE($B62,H$3,1),'Efficient Load Calc'!$E$2:$T$313,15,FALSE)</f>
        <v>14.955035767432667</v>
      </c>
      <c r="I62" s="4">
        <f>VLOOKUP(DATE($B62,I$3,1),'Efficient Load Calc'!$E$2:$T$313,15,FALSE)</f>
        <v>12.909954774305216</v>
      </c>
      <c r="J62" s="4">
        <f>VLOOKUP(DATE($B62,J$3,1),'Efficient Load Calc'!$E$2:$T$313,15,FALSE)</f>
        <v>13.09132473019994</v>
      </c>
      <c r="K62" s="4">
        <f>VLOOKUP(DATE($B62,K$3,1),'Efficient Load Calc'!$E$2:$T$313,15,FALSE)</f>
        <v>18.39563586195964</v>
      </c>
      <c r="L62" s="4">
        <f>VLOOKUP(DATE($B62,L$3,1),'Efficient Load Calc'!$E$2:$T$313,15,FALSE)</f>
        <v>51.734424253525049</v>
      </c>
      <c r="M62" s="4">
        <f>VLOOKUP(DATE($B62,M$3,1),'Efficient Load Calc'!$E$2:$T$313,15,FALSE)</f>
        <v>95.569392929553459</v>
      </c>
      <c r="N62" s="4">
        <f>VLOOKUP(DATE($B62,N$3,1),'Efficient Load Calc'!$E$2:$T$313,15,FALSE)</f>
        <v>138.4076425427867</v>
      </c>
      <c r="O62" s="5"/>
      <c r="P62" s="4">
        <f>VLOOKUP(DATE($B62,P$3,1),'Efficient Load Calc'!$E$2:$T$313,16,FALSE)</f>
        <v>198.59365737354099</v>
      </c>
      <c r="Q62" s="4">
        <f>VLOOKUP(DATE($B62,Q$3,1),'Efficient Load Calc'!$E$2:$T$313,16,FALSE)</f>
        <v>202.41257276972749</v>
      </c>
      <c r="R62" s="4">
        <f>VLOOKUP(DATE($B62,R$3,1),'Efficient Load Calc'!$E$2:$T$313,16,FALSE)</f>
        <v>184.10169010456121</v>
      </c>
      <c r="S62" s="4">
        <f>VLOOKUP(DATE($B62,S$3,1),'Efficient Load Calc'!$E$2:$T$313,16,FALSE)</f>
        <v>141.20732517761576</v>
      </c>
      <c r="T62" s="4">
        <f>VLOOKUP(DATE($B62,T$3,1),'Efficient Load Calc'!$E$2:$T$313,16,FALSE)</f>
        <v>89.057252740074873</v>
      </c>
      <c r="U62" s="4">
        <f>VLOOKUP(DATE($B62,U$3,1),'Efficient Load Calc'!$E$2:$T$313,16,FALSE)</f>
        <v>34.99777112243801</v>
      </c>
      <c r="V62" s="4">
        <f>VLOOKUP(DATE($B62,V$3,1),'Efficient Load Calc'!$E$2:$T$313,16,FALSE)</f>
        <v>22.225618302969771</v>
      </c>
      <c r="W62" s="4">
        <f>VLOOKUP(DATE($B62,W$3,1),'Efficient Load Calc'!$E$2:$T$313,16,FALSE)</f>
        <v>23.320975982513232</v>
      </c>
      <c r="X62" s="4">
        <f>VLOOKUP(DATE($B62,X$3,1),'Efficient Load Calc'!$E$2:$T$313,16,FALSE)</f>
        <v>69.836276579540439</v>
      </c>
      <c r="Y62" s="4">
        <f>VLOOKUP(DATE($B62,Y$3,1),'Efficient Load Calc'!$E$2:$T$313,16,FALSE)</f>
        <v>148.18606436681327</v>
      </c>
      <c r="Z62" s="4">
        <f>VLOOKUP(DATE($B62,Z$3,1),'Efficient Load Calc'!$E$2:$T$313,16,FALSE)</f>
        <v>190.8052104031635</v>
      </c>
      <c r="AA62" s="4">
        <f>VLOOKUP(DATE($B62,AA$3,1),'Efficient Load Calc'!$E$2:$T$313,16,FALSE)</f>
        <v>248.54171774543383</v>
      </c>
    </row>
    <row r="63" spans="1:27" x14ac:dyDescent="0.2">
      <c r="A63" s="2" t="s">
        <v>56</v>
      </c>
      <c r="B63" s="2">
        <v>2028</v>
      </c>
      <c r="C63" s="4">
        <f>VLOOKUP(DATE($B63,C$3,1),'Efficient Load Calc'!$E$2:$T$313,15,FALSE)</f>
        <v>130.63559663416819</v>
      </c>
      <c r="D63" s="4">
        <f>VLOOKUP(DATE($B63,D$3,1),'Efficient Load Calc'!$E$2:$T$313,15,FALSE)</f>
        <v>129.21313198292651</v>
      </c>
      <c r="E63" s="4">
        <f>VLOOKUP(DATE($B63,E$3,1),'Efficient Load Calc'!$E$2:$T$313,15,FALSE)</f>
        <v>89.494465769572827</v>
      </c>
      <c r="F63" s="4">
        <f>VLOOKUP(DATE($B63,F$3,1),'Efficient Load Calc'!$E$2:$T$313,15,FALSE)</f>
        <v>57.83519205830487</v>
      </c>
      <c r="G63" s="4">
        <f>VLOOKUP(DATE($B63,G$3,1),'Efficient Load Calc'!$E$2:$T$313,15,FALSE)</f>
        <v>28.398739014569628</v>
      </c>
      <c r="H63" s="4">
        <f>VLOOKUP(DATE($B63,H$3,1),'Efficient Load Calc'!$E$2:$T$313,15,FALSE)</f>
        <v>17.403882635814046</v>
      </c>
      <c r="I63" s="4">
        <f>VLOOKUP(DATE($B63,I$3,1),'Efficient Load Calc'!$E$2:$T$313,15,FALSE)</f>
        <v>14.967426189803327</v>
      </c>
      <c r="J63" s="4">
        <f>VLOOKUP(DATE($B63,J$3,1),'Efficient Load Calc'!$E$2:$T$313,15,FALSE)</f>
        <v>15.124643818726106</v>
      </c>
      <c r="K63" s="4">
        <f>VLOOKUP(DATE($B63,K$3,1),'Efficient Load Calc'!$E$2:$T$313,15,FALSE)</f>
        <v>21.181628264928769</v>
      </c>
      <c r="L63" s="4">
        <f>VLOOKUP(DATE($B63,L$3,1),'Efficient Load Calc'!$E$2:$T$313,15,FALSE)</f>
        <v>59.407077285602995</v>
      </c>
      <c r="M63" s="4">
        <f>VLOOKUP(DATE($B63,M$3,1),'Efficient Load Calc'!$E$2:$T$313,15,FALSE)</f>
        <v>109.4034897862534</v>
      </c>
      <c r="N63" s="4">
        <f>VLOOKUP(DATE($B63,N$3,1),'Efficient Load Calc'!$E$2:$T$313,15,FALSE)</f>
        <v>157.97838654623078</v>
      </c>
      <c r="O63" s="5"/>
      <c r="P63" s="4">
        <f>VLOOKUP(DATE($B63,P$3,1),'Efficient Load Calc'!$E$2:$T$313,16,FALSE)</f>
        <v>236.23128399313663</v>
      </c>
      <c r="Q63" s="4">
        <f>VLOOKUP(DATE($B63,Q$3,1),'Efficient Load Calc'!$E$2:$T$313,16,FALSE)</f>
        <v>254.15807160695496</v>
      </c>
      <c r="R63" s="4">
        <f>VLOOKUP(DATE($B63,R$3,1),'Efficient Load Calc'!$E$2:$T$313,16,FALSE)</f>
        <v>216.97870783113623</v>
      </c>
      <c r="S63" s="4">
        <f>VLOOKUP(DATE($B63,S$3,1),'Efficient Load Calc'!$E$2:$T$313,16,FALSE)</f>
        <v>165.71725005733825</v>
      </c>
      <c r="T63" s="4">
        <f>VLOOKUP(DATE($B63,T$3,1),'Efficient Load Calc'!$E$2:$T$313,16,FALSE)</f>
        <v>104.07728868120417</v>
      </c>
      <c r="U63" s="4">
        <f>VLOOKUP(DATE($B63,U$3,1),'Efficient Load Calc'!$E$2:$T$313,16,FALSE)</f>
        <v>40.728561977525573</v>
      </c>
      <c r="V63" s="4">
        <f>VLOOKUP(DATE($B63,V$3,1),'Efficient Load Calc'!$E$2:$T$313,16,FALSE)</f>
        <v>25.767735618604824</v>
      </c>
      <c r="W63" s="4">
        <f>VLOOKUP(DATE($B63,W$3,1),'Efficient Load Calc'!$E$2:$T$313,16,FALSE)</f>
        <v>26.943144602233982</v>
      </c>
      <c r="X63" s="4">
        <f>VLOOKUP(DATE($B63,X$3,1),'Efficient Load Calc'!$E$2:$T$313,16,FALSE)</f>
        <v>80.412879501138192</v>
      </c>
      <c r="Y63" s="4">
        <f>VLOOKUP(DATE($B63,Y$3,1),'Efficient Load Calc'!$E$2:$T$313,16,FALSE)</f>
        <v>170.16331205983764</v>
      </c>
      <c r="Z63" s="4">
        <f>VLOOKUP(DATE($B63,Z$3,1),'Efficient Load Calc'!$E$2:$T$313,16,FALSE)</f>
        <v>218.42511757811124</v>
      </c>
      <c r="AA63" s="4">
        <f>VLOOKUP(DATE($B63,AA$3,1),'Efficient Load Calc'!$E$2:$T$313,16,FALSE)</f>
        <v>283.68534307427694</v>
      </c>
    </row>
    <row r="64" spans="1:27" x14ac:dyDescent="0.2">
      <c r="A64" s="2" t="s">
        <v>56</v>
      </c>
      <c r="B64" s="2">
        <v>2029</v>
      </c>
      <c r="C64" s="4">
        <f>VLOOKUP(DATE($B64,C$3,1),'Efficient Load Calc'!$E$2:$T$313,15,FALSE)</f>
        <v>148.68331612670042</v>
      </c>
      <c r="D64" s="4">
        <f>VLOOKUP(DATE($B64,D$3,1),'Efficient Load Calc'!$E$2:$T$313,15,FALSE)</f>
        <v>138.26299195186735</v>
      </c>
      <c r="E64" s="4">
        <f>VLOOKUP(DATE($B64,E$3,1),'Efficient Load Calc'!$E$2:$T$313,15,FALSE)</f>
        <v>101.30930072547736</v>
      </c>
      <c r="F64" s="4">
        <f>VLOOKUP(DATE($B64,F$3,1),'Efficient Load Calc'!$E$2:$T$313,15,FALSE)</f>
        <v>65.303803439025728</v>
      </c>
      <c r="G64" s="4">
        <f>VLOOKUP(DATE($B64,G$3,1),'Efficient Load Calc'!$E$2:$T$313,15,FALSE)</f>
        <v>31.9835851973085</v>
      </c>
      <c r="H64" s="4">
        <f>VLOOKUP(DATE($B64,H$3,1),'Efficient Load Calc'!$E$2:$T$313,15,FALSE)</f>
        <v>19.548998067221227</v>
      </c>
      <c r="I64" s="4">
        <f>VLOOKUP(DATE($B64,I$3,1),'Efficient Load Calc'!$E$2:$T$313,15,FALSE)</f>
        <v>16.773160749427234</v>
      </c>
      <c r="J64" s="4">
        <f>VLOOKUP(DATE($B64,J$3,1),'Efficient Load Calc'!$E$2:$T$313,15,FALSE)</f>
        <v>16.912552965480952</v>
      </c>
      <c r="K64" s="4">
        <f>VLOOKUP(DATE($B64,K$3,1),'Efficient Load Calc'!$E$2:$T$313,15,FALSE)</f>
        <v>23.636436978892096</v>
      </c>
      <c r="L64" s="4">
        <f>VLOOKUP(DATE($B64,L$3,1),'Efficient Load Calc'!$E$2:$T$313,15,FALSE)</f>
        <v>66.191768939745657</v>
      </c>
      <c r="M64" s="4">
        <f>VLOOKUP(DATE($B64,M$3,1),'Efficient Load Calc'!$E$2:$T$313,15,FALSE)</f>
        <v>121.66248341435536</v>
      </c>
      <c r="N64" s="4">
        <f>VLOOKUP(DATE($B64,N$3,1),'Efficient Load Calc'!$E$2:$T$313,15,FALSE)</f>
        <v>175.34641955128157</v>
      </c>
      <c r="O64" s="5"/>
      <c r="P64" s="4">
        <f>VLOOKUP(DATE($B64,P$3,1),'Efficient Load Calc'!$E$2:$T$313,16,FALSE)</f>
        <v>268.86738057566436</v>
      </c>
      <c r="Q64" s="4">
        <f>VLOOKUP(DATE($B64,Q$3,1),'Efficient Load Calc'!$E$2:$T$313,16,FALSE)</f>
        <v>271.9588548765912</v>
      </c>
      <c r="R64" s="4">
        <f>VLOOKUP(DATE($B64,R$3,1),'Efficient Load Calc'!$E$2:$T$313,16,FALSE)</f>
        <v>245.62369274641452</v>
      </c>
      <c r="S64" s="4">
        <f>VLOOKUP(DATE($B64,S$3,1),'Efficient Load Calc'!$E$2:$T$313,16,FALSE)</f>
        <v>187.11733010742734</v>
      </c>
      <c r="T64" s="4">
        <f>VLOOKUP(DATE($B64,T$3,1),'Efficient Load Calc'!$E$2:$T$313,16,FALSE)</f>
        <v>117.21523367401569</v>
      </c>
      <c r="U64" s="4">
        <f>VLOOKUP(DATE($B64,U$3,1),'Efficient Load Calc'!$E$2:$T$313,16,FALSE)</f>
        <v>45.74856059652496</v>
      </c>
      <c r="V64" s="4">
        <f>VLOOKUP(DATE($B64,V$3,1),'Efficient Load Calc'!$E$2:$T$313,16,FALSE)</f>
        <v>28.87646587988818</v>
      </c>
      <c r="W64" s="4">
        <f>VLOOKUP(DATE($B64,W$3,1),'Efficient Load Calc'!$E$2:$T$313,16,FALSE)</f>
        <v>30.128138262516416</v>
      </c>
      <c r="X64" s="4">
        <f>VLOOKUP(DATE($B64,X$3,1),'Efficient Load Calc'!$E$2:$T$313,16,FALSE)</f>
        <v>89.732193146214129</v>
      </c>
      <c r="Y64" s="4">
        <f>VLOOKUP(DATE($B64,Y$3,1),'Efficient Load Calc'!$E$2:$T$313,16,FALSE)</f>
        <v>189.59711786084179</v>
      </c>
      <c r="Z64" s="4">
        <f>VLOOKUP(DATE($B64,Z$3,1),'Efficient Load Calc'!$E$2:$T$313,16,FALSE)</f>
        <v>242.9003160369445</v>
      </c>
      <c r="AA64" s="4">
        <f>VLOOKUP(DATE($B64,AA$3,1),'Efficient Load Calc'!$E$2:$T$313,16,FALSE)</f>
        <v>314.87351070454542</v>
      </c>
    </row>
    <row r="65" spans="1:27" x14ac:dyDescent="0.2">
      <c r="A65" s="2" t="s">
        <v>56</v>
      </c>
      <c r="B65" s="2">
        <v>2030</v>
      </c>
      <c r="C65" s="4">
        <f>VLOOKUP(DATE($B65,C$3,1),'Efficient Load Calc'!$E$2:$T$313,15,FALSE)</f>
        <v>164.73584754611116</v>
      </c>
      <c r="D65" s="4">
        <f>VLOOKUP(DATE($B65,D$3,1),'Efficient Load Calc'!$E$2:$T$313,15,FALSE)</f>
        <v>152.90402807542574</v>
      </c>
      <c r="E65" s="4">
        <f>VLOOKUP(DATE($B65,E$3,1),'Efficient Load Calc'!$E$2:$T$313,15,FALSE)</f>
        <v>111.85118412169774</v>
      </c>
      <c r="F65" s="4">
        <f>VLOOKUP(DATE($B65,F$3,1),'Efficient Load Calc'!$E$2:$T$313,15,FALSE)</f>
        <v>71.978310434384269</v>
      </c>
      <c r="G65" s="4">
        <f>VLOOKUP(DATE($B65,G$3,1),'Efficient Load Calc'!$E$2:$T$313,15,FALSE)</f>
        <v>35.191261635764221</v>
      </c>
      <c r="H65" s="4">
        <f>VLOOKUP(DATE($B65,H$3,1),'Efficient Load Calc'!$E$2:$T$313,15,FALSE)</f>
        <v>21.468680078944853</v>
      </c>
      <c r="I65" s="4">
        <f>VLOOKUP(DATE($B65,I$3,1),'Efficient Load Calc'!$E$2:$T$313,15,FALSE)</f>
        <v>18.390407599121687</v>
      </c>
      <c r="J65" s="4">
        <f>VLOOKUP(DATE($B65,J$3,1),'Efficient Load Calc'!$E$2:$T$313,15,FALSE)</f>
        <v>18.514791094303373</v>
      </c>
      <c r="K65" s="4">
        <f>VLOOKUP(DATE($B65,K$3,1),'Efficient Load Calc'!$E$2:$T$313,15,FALSE)</f>
        <v>25.836218093450249</v>
      </c>
      <c r="L65" s="4">
        <f>VLOOKUP(DATE($B65,L$3,1),'Efficient Load Calc'!$E$2:$T$313,15,FALSE)</f>
        <v>72.281538009519068</v>
      </c>
      <c r="M65" s="4">
        <f>VLOOKUP(DATE($B65,M$3,1),'Efficient Load Calc'!$E$2:$T$313,15,FALSE)</f>
        <v>132.66372513682253</v>
      </c>
      <c r="N65" s="4">
        <f>VLOOKUP(DATE($B65,N$3,1),'Efficient Load Calc'!$E$2:$T$313,15,FALSE)</f>
        <v>190.93641174974897</v>
      </c>
      <c r="O65" s="5"/>
      <c r="P65" s="4">
        <f>VLOOKUP(DATE($B65,P$3,1),'Efficient Load Calc'!$E$2:$T$313,16,FALSE)</f>
        <v>297.89553374563832</v>
      </c>
      <c r="Q65" s="4">
        <f>VLOOKUP(DATE($B65,Q$3,1),'Efficient Load Calc'!$E$2:$T$313,16,FALSE)</f>
        <v>300.75730167829136</v>
      </c>
      <c r="R65" s="4">
        <f>VLOOKUP(DATE($B65,R$3,1),'Efficient Load Calc'!$E$2:$T$313,16,FALSE)</f>
        <v>271.18241548696739</v>
      </c>
      <c r="S65" s="4">
        <f>VLOOKUP(DATE($B65,S$3,1),'Efficient Load Calc'!$E$2:$T$313,16,FALSE)</f>
        <v>206.24203438167305</v>
      </c>
      <c r="T65" s="4">
        <f>VLOOKUP(DATE($B65,T$3,1),'Efficient Load Calc'!$E$2:$T$313,16,FALSE)</f>
        <v>128.97090587163606</v>
      </c>
      <c r="U65" s="4">
        <f>VLOOKUP(DATE($B65,U$3,1),'Efficient Load Calc'!$E$2:$T$313,16,FALSE)</f>
        <v>50.240999980753756</v>
      </c>
      <c r="V65" s="4">
        <f>VLOOKUP(DATE($B65,V$3,1),'Efficient Load Calc'!$E$2:$T$313,16,FALSE)</f>
        <v>31.660698033398855</v>
      </c>
      <c r="W65" s="4">
        <f>VLOOKUP(DATE($B65,W$3,1),'Efficient Load Calc'!$E$2:$T$313,16,FALSE)</f>
        <v>32.982376293472655</v>
      </c>
      <c r="X65" s="4">
        <f>VLOOKUP(DATE($B65,X$3,1),'Efficient Load Calc'!$E$2:$T$313,16,FALSE)</f>
        <v>98.083332703635648</v>
      </c>
      <c r="Y65" s="4">
        <f>VLOOKUP(DATE($B65,Y$3,1),'Efficient Load Calc'!$E$2:$T$313,16,FALSE)</f>
        <v>207.04041455107185</v>
      </c>
      <c r="Z65" s="4">
        <f>VLOOKUP(DATE($B65,Z$3,1),'Efficient Load Calc'!$E$2:$T$313,16,FALSE)</f>
        <v>264.86440074237635</v>
      </c>
      <c r="AA65" s="4">
        <f>VLOOKUP(DATE($B65,AA$3,1),'Efficient Load Calc'!$E$2:$T$313,16,FALSE)</f>
        <v>342.86881045432023</v>
      </c>
    </row>
    <row r="66" spans="1:27" x14ac:dyDescent="0.2">
      <c r="A66" s="2" t="s">
        <v>56</v>
      </c>
      <c r="B66" s="2">
        <v>2031</v>
      </c>
      <c r="C66" s="4">
        <f>VLOOKUP(DATE($B66,C$3,1),'Efficient Load Calc'!$E$2:$T$313,15,FALSE)</f>
        <v>179.14408991332056</v>
      </c>
      <c r="D66" s="4">
        <f>VLOOKUP(DATE($B66,D$3,1),'Efficient Load Calc'!$E$2:$T$313,15,FALSE)</f>
        <v>166.0473478298241</v>
      </c>
      <c r="E66" s="4">
        <f>VLOOKUP(DATE($B66,E$3,1),'Efficient Load Calc'!$E$2:$T$313,15,FALSE)</f>
        <v>121.31561778734948</v>
      </c>
      <c r="F66" s="4">
        <f>VLOOKUP(DATE($B66,F$3,1),'Efficient Load Calc'!$E$2:$T$313,15,FALSE)</f>
        <v>77.967393696923835</v>
      </c>
      <c r="G66" s="4">
        <f>VLOOKUP(DATE($B66,G$3,1),'Efficient Load Calc'!$E$2:$T$313,15,FALSE)</f>
        <v>38.068753125164001</v>
      </c>
      <c r="H66" s="4">
        <f>VLOOKUP(DATE($B66,H$3,1),'Efficient Load Calc'!$E$2:$T$313,15,FALSE)</f>
        <v>23.190144671090728</v>
      </c>
      <c r="I66" s="4">
        <f>VLOOKUP(DATE($B66,I$3,1),'Efficient Load Calc'!$E$2:$T$313,15,FALSE)</f>
        <v>19.843621474483108</v>
      </c>
      <c r="J66" s="4">
        <f>VLOOKUP(DATE($B66,J$3,1),'Efficient Load Calc'!$E$2:$T$313,15,FALSE)</f>
        <v>19.957635112810518</v>
      </c>
      <c r="K66" s="4">
        <f>VLOOKUP(DATE($B66,K$3,1),'Efficient Load Calc'!$E$2:$T$313,15,FALSE)</f>
        <v>27.823413137846515</v>
      </c>
      <c r="L66" s="4">
        <f>VLOOKUP(DATE($B66,L$3,1),'Efficient Load Calc'!$E$2:$T$313,15,FALSE)</f>
        <v>77.798844258181319</v>
      </c>
      <c r="M66" s="4">
        <f>VLOOKUP(DATE($B66,M$3,1),'Efficient Load Calc'!$E$2:$T$313,15,FALSE)</f>
        <v>142.65716284427197</v>
      </c>
      <c r="N66" s="4">
        <f>VLOOKUP(DATE($B66,N$3,1),'Efficient Load Calc'!$E$2:$T$313,15,FALSE)</f>
        <v>205.13419651192459</v>
      </c>
      <c r="O66" s="5"/>
      <c r="P66" s="4">
        <f>VLOOKUP(DATE($B66,P$3,1),'Efficient Load Calc'!$E$2:$T$313,16,FALSE)</f>
        <v>323.95028208518806</v>
      </c>
      <c r="Q66" s="4">
        <f>VLOOKUP(DATE($B66,Q$3,1),'Efficient Load Calc'!$E$2:$T$313,16,FALSE)</f>
        <v>326.60978858908675</v>
      </c>
      <c r="R66" s="4">
        <f>VLOOKUP(DATE($B66,R$3,1),'Efficient Load Calc'!$E$2:$T$313,16,FALSE)</f>
        <v>294.12886887341591</v>
      </c>
      <c r="S66" s="4">
        <f>VLOOKUP(DATE($B66,S$3,1),'Efficient Load Calc'!$E$2:$T$313,16,FALSE)</f>
        <v>223.40276945162722</v>
      </c>
      <c r="T66" s="4">
        <f>VLOOKUP(DATE($B66,T$3,1),'Efficient Load Calc'!$E$2:$T$313,16,FALSE)</f>
        <v>139.51649778211927</v>
      </c>
      <c r="U66" s="4">
        <f>VLOOKUP(DATE($B66,U$3,1),'Efficient Load Calc'!$E$2:$T$313,16,FALSE)</f>
        <v>54.269571007143554</v>
      </c>
      <c r="V66" s="4">
        <f>VLOOKUP(DATE($B66,V$3,1),'Efficient Load Calc'!$E$2:$T$313,16,FALSE)</f>
        <v>34.162533049168744</v>
      </c>
      <c r="W66" s="4">
        <f>VLOOKUP(DATE($B66,W$3,1),'Efficient Load Calc'!$E$2:$T$313,16,FALSE)</f>
        <v>35.552668559196945</v>
      </c>
      <c r="X66" s="4">
        <f>VLOOKUP(DATE($B66,X$3,1),'Efficient Load Calc'!$E$2:$T$313,16,FALSE)</f>
        <v>105.62742108303924</v>
      </c>
      <c r="Y66" s="4">
        <f>VLOOKUP(DATE($B66,Y$3,1),'Efficient Load Calc'!$E$2:$T$313,16,FALSE)</f>
        <v>222.84397109379256</v>
      </c>
      <c r="Z66" s="4">
        <f>VLOOKUP(DATE($B66,Z$3,1),'Efficient Load Calc'!$E$2:$T$313,16,FALSE)</f>
        <v>284.81639505740083</v>
      </c>
      <c r="AA66" s="4">
        <f>VLOOKUP(DATE($B66,AA$3,1),'Efficient Load Calc'!$E$2:$T$313,16,FALSE)</f>
        <v>368.36409198749294</v>
      </c>
    </row>
    <row r="67" spans="1:27" x14ac:dyDescent="0.2">
      <c r="A67" s="2" t="s">
        <v>56</v>
      </c>
      <c r="B67" s="2">
        <v>2032</v>
      </c>
      <c r="C67" s="4">
        <f>VLOOKUP(DATE($B67,C$3,1),'Efficient Load Calc'!$E$2:$T$313,15,FALSE)</f>
        <v>192.29900832699826</v>
      </c>
      <c r="D67" s="4">
        <f>VLOOKUP(DATE($B67,D$3,1),'Efficient Load Calc'!$E$2:$T$313,15,FALSE)</f>
        <v>188.87699154318281</v>
      </c>
      <c r="E67" s="4">
        <f>VLOOKUP(DATE($B67,E$3,1),'Efficient Load Calc'!$E$2:$T$313,15,FALSE)</f>
        <v>129.9980621998659</v>
      </c>
      <c r="F67" s="4">
        <f>VLOOKUP(DATE($B67,F$3,1),'Efficient Load Calc'!$E$2:$T$313,15,FALSE)</f>
        <v>83.477538536532364</v>
      </c>
      <c r="G67" s="4">
        <f>VLOOKUP(DATE($B67,G$3,1),'Efficient Load Calc'!$E$2:$T$313,15,FALSE)</f>
        <v>40.7226807210087</v>
      </c>
      <c r="H67" s="4">
        <f>VLOOKUP(DATE($B67,H$3,1),'Efficient Load Calc'!$E$2:$T$313,15,FALSE)</f>
        <v>24.78065104419791</v>
      </c>
      <c r="I67" s="4">
        <f>VLOOKUP(DATE($B67,I$3,1),'Efficient Load Calc'!$E$2:$T$313,15,FALSE)</f>
        <v>21.187550999134196</v>
      </c>
      <c r="J67" s="4">
        <f>VLOOKUP(DATE($B67,J$3,1),'Efficient Load Calc'!$E$2:$T$313,15,FALSE)</f>
        <v>21.292199170494825</v>
      </c>
      <c r="K67" s="4">
        <f>VLOOKUP(DATE($B67,K$3,1),'Efficient Load Calc'!$E$2:$T$313,15,FALSE)</f>
        <v>29.661283806946937</v>
      </c>
      <c r="L67" s="4">
        <f>VLOOKUP(DATE($B67,L$3,1),'Efficient Load Calc'!$E$2:$T$313,15,FALSE)</f>
        <v>82.913407748122708</v>
      </c>
      <c r="M67" s="4">
        <f>VLOOKUP(DATE($B67,M$3,1),'Efficient Load Calc'!$E$2:$T$313,15,FALSE)</f>
        <v>151.92142376257596</v>
      </c>
      <c r="N67" s="4">
        <f>VLOOKUP(DATE($B67,N$3,1),'Efficient Load Calc'!$E$2:$T$313,15,FALSE)</f>
        <v>218.30263151233601</v>
      </c>
      <c r="O67" s="5"/>
      <c r="P67" s="4">
        <f>VLOOKUP(DATE($B67,P$3,1),'Efficient Load Calc'!$E$2:$T$313,16,FALSE)</f>
        <v>347.73861656488253</v>
      </c>
      <c r="Q67" s="4">
        <f>VLOOKUP(DATE($B67,Q$3,1),'Efficient Load Calc'!$E$2:$T$313,16,FALSE)</f>
        <v>371.51496295191993</v>
      </c>
      <c r="R67" s="4">
        <f>VLOOKUP(DATE($B67,R$3,1),'Efficient Load Calc'!$E$2:$T$313,16,FALSE)</f>
        <v>315.1793947717893</v>
      </c>
      <c r="S67" s="4">
        <f>VLOOKUP(DATE($B67,S$3,1),'Efficient Load Calc'!$E$2:$T$313,16,FALSE)</f>
        <v>239.19118508128429</v>
      </c>
      <c r="T67" s="4">
        <f>VLOOKUP(DATE($B67,T$3,1),'Efficient Load Calc'!$E$2:$T$313,16,FALSE)</f>
        <v>149.24276021898433</v>
      </c>
      <c r="U67" s="4">
        <f>VLOOKUP(DATE($B67,U$3,1),'Efficient Load Calc'!$E$2:$T$313,16,FALSE)</f>
        <v>57.991673640692795</v>
      </c>
      <c r="V67" s="4">
        <f>VLOOKUP(DATE($B67,V$3,1),'Efficient Load Calc'!$E$2:$T$313,16,FALSE)</f>
        <v>36.476225479791083</v>
      </c>
      <c r="W67" s="4">
        <f>VLOOKUP(DATE($B67,W$3,1),'Efficient Load Calc'!$E$2:$T$313,16,FALSE)</f>
        <v>37.930070157415933</v>
      </c>
      <c r="X67" s="4">
        <f>VLOOKUP(DATE($B67,X$3,1),'Efficient Load Calc'!$E$2:$T$313,16,FALSE)</f>
        <v>112.604621834775</v>
      </c>
      <c r="Y67" s="4">
        <f>VLOOKUP(DATE($B67,Y$3,1),'Efficient Load Calc'!$E$2:$T$313,16,FALSE)</f>
        <v>237.493927007373</v>
      </c>
      <c r="Z67" s="4">
        <f>VLOOKUP(DATE($B67,Z$3,1),'Efficient Load Calc'!$E$2:$T$313,16,FALSE)</f>
        <v>303.31258091315686</v>
      </c>
      <c r="AA67" s="4">
        <f>VLOOKUP(DATE($B67,AA$3,1),'Efficient Load Calc'!$E$2:$T$313,16,FALSE)</f>
        <v>392.0109469941417</v>
      </c>
    </row>
    <row r="68" spans="1:27" x14ac:dyDescent="0.2">
      <c r="A68" s="2" t="s">
        <v>56</v>
      </c>
      <c r="B68" s="2">
        <v>2033</v>
      </c>
      <c r="C68" s="4">
        <f>VLOOKUP(DATE($B68,C$3,1),'Efficient Load Calc'!$E$2:$T$313,15,FALSE)</f>
        <v>204.50500219439832</v>
      </c>
      <c r="D68" s="4">
        <f>VLOOKUP(DATE($B68,D$3,1),'Efficient Load Calc'!$E$2:$T$313,15,FALSE)</f>
        <v>189.23525935975448</v>
      </c>
      <c r="E68" s="4">
        <f>VLOOKUP(DATE($B68,E$3,1),'Efficient Load Calc'!$E$2:$T$313,15,FALSE)</f>
        <v>138.0590984676931</v>
      </c>
      <c r="F68" s="4">
        <f>VLOOKUP(DATE($B68,F$3,1),'Efficient Load Calc'!$E$2:$T$313,15,FALSE)</f>
        <v>88.59662114901451</v>
      </c>
      <c r="G68" s="4">
        <f>VLOOKUP(DATE($B68,G$3,1),'Efficient Load Calc'!$E$2:$T$313,15,FALSE)</f>
        <v>43.185658759838461</v>
      </c>
      <c r="H68" s="4">
        <f>VLOOKUP(DATE($B68,H$3,1),'Efficient Load Calc'!$E$2:$T$313,15,FALSE)</f>
        <v>26.256685659439455</v>
      </c>
      <c r="I68" s="4">
        <f>VLOOKUP(DATE($B68,I$3,1),'Efficient Load Calc'!$E$2:$T$313,15,FALSE)</f>
        <v>22.434909121883813</v>
      </c>
      <c r="J68" s="4">
        <f>VLOOKUP(DATE($B68,J$3,1),'Efficient Load Calc'!$E$2:$T$313,15,FALSE)</f>
        <v>22.532098784366809</v>
      </c>
      <c r="K68" s="4">
        <f>VLOOKUP(DATE($B68,K$3,1),'Efficient Load Calc'!$E$2:$T$313,15,FALSE)</f>
        <v>31.371183057591089</v>
      </c>
      <c r="L68" s="4">
        <f>VLOOKUP(DATE($B68,L$3,1),'Efficient Load Calc'!$E$2:$T$313,15,FALSE)</f>
        <v>87.673544576000566</v>
      </c>
      <c r="M68" s="4">
        <f>VLOOKUP(DATE($B68,M$3,1),'Efficient Load Calc'!$E$2:$T$313,15,FALSE)</f>
        <v>160.5540147588122</v>
      </c>
      <c r="N68" s="4">
        <f>VLOOKUP(DATE($B68,N$3,1),'Efficient Load Calc'!$E$2:$T$313,15,FALSE)</f>
        <v>230.57977145539732</v>
      </c>
      <c r="O68" s="5"/>
      <c r="P68" s="4">
        <f>VLOOKUP(DATE($B68,P$3,1),'Efficient Load Calc'!$E$2:$T$313,16,FALSE)</f>
        <v>369.810989470891</v>
      </c>
      <c r="Q68" s="4">
        <f>VLOOKUP(DATE($B68,Q$3,1),'Efficient Load Calc'!$E$2:$T$313,16,FALSE)</f>
        <v>372.21966421549365</v>
      </c>
      <c r="R68" s="4">
        <f>VLOOKUP(DATE($B68,R$3,1),'Efficient Load Calc'!$E$2:$T$313,16,FALSE)</f>
        <v>334.72332095909707</v>
      </c>
      <c r="S68" s="4">
        <f>VLOOKUP(DATE($B68,S$3,1),'Efficient Load Calc'!$E$2:$T$313,16,FALSE)</f>
        <v>253.85907608615321</v>
      </c>
      <c r="T68" s="4">
        <f>VLOOKUP(DATE($B68,T$3,1),'Efficient Load Calc'!$E$2:$T$313,16,FALSE)</f>
        <v>158.26922002873991</v>
      </c>
      <c r="U68" s="4">
        <f>VLOOKUP(DATE($B68,U$3,1),'Efficient Load Calc'!$E$2:$T$313,16,FALSE)</f>
        <v>61.445889493891485</v>
      </c>
      <c r="V68" s="4">
        <f>VLOOKUP(DATE($B68,V$3,1),'Efficient Load Calc'!$E$2:$T$313,16,FALSE)</f>
        <v>38.623661780537837</v>
      </c>
      <c r="W68" s="4">
        <f>VLOOKUP(DATE($B68,W$3,1),'Efficient Load Calc'!$E$2:$T$313,16,FALSE)</f>
        <v>40.138835863848335</v>
      </c>
      <c r="X68" s="4">
        <f>VLOOKUP(DATE($B68,X$3,1),'Efficient Load Calc'!$E$2:$T$313,16,FALSE)</f>
        <v>119.09599826161917</v>
      </c>
      <c r="Y68" s="4">
        <f>VLOOKUP(DATE($B68,Y$3,1),'Efficient Load Calc'!$E$2:$T$313,16,FALSE)</f>
        <v>251.12867703211467</v>
      </c>
      <c r="Z68" s="4">
        <f>VLOOKUP(DATE($B68,Z$3,1),'Efficient Load Calc'!$E$2:$T$313,16,FALSE)</f>
        <v>320.54763170578315</v>
      </c>
      <c r="AA68" s="4">
        <f>VLOOKUP(DATE($B68,AA$3,1),'Efficient Load Calc'!$E$2:$T$313,16,FALSE)</f>
        <v>414.05728341307349</v>
      </c>
    </row>
    <row r="69" spans="1:27" x14ac:dyDescent="0.2">
      <c r="A69" s="2" t="s">
        <v>56</v>
      </c>
      <c r="B69" s="2">
        <v>2034</v>
      </c>
      <c r="C69" s="4">
        <f>VLOOKUP(DATE($B69,C$3,1),'Efficient Load Calc'!$E$2:$T$313,15,FALSE)</f>
        <v>215.88652770783648</v>
      </c>
      <c r="D69" s="4">
        <f>VLOOKUP(DATE($B69,D$3,1),'Efficient Load Calc'!$E$2:$T$313,15,FALSE)</f>
        <v>199.64588901103809</v>
      </c>
      <c r="E69" s="4">
        <f>VLOOKUP(DATE($B69,E$3,1),'Efficient Load Calc'!$E$2:$T$313,15,FALSE)</f>
        <v>145.58238036009692</v>
      </c>
      <c r="F69" s="4">
        <f>VLOOKUP(DATE($B69,F$3,1),'Efficient Load Calc'!$E$2:$T$313,15,FALSE)</f>
        <v>93.374575113718279</v>
      </c>
      <c r="G69" s="4">
        <f>VLOOKUP(DATE($B69,G$3,1),'Efficient Load Calc'!$E$2:$T$313,15,FALSE)</f>
        <v>45.486409743751857</v>
      </c>
      <c r="H69" s="4">
        <f>VLOOKUP(DATE($B69,H$3,1),'Efficient Load Calc'!$E$2:$T$313,15,FALSE)</f>
        <v>27.634130926325476</v>
      </c>
      <c r="I69" s="4">
        <f>VLOOKUP(DATE($B69,I$3,1),'Efficient Load Calc'!$E$2:$T$313,15,FALSE)</f>
        <v>23.599578806952184</v>
      </c>
      <c r="J69" s="4">
        <f>VLOOKUP(DATE($B69,J$3,1),'Efficient Load Calc'!$E$2:$T$313,15,FALSE)</f>
        <v>23.690436867050103</v>
      </c>
      <c r="K69" s="4">
        <f>VLOOKUP(DATE($B69,K$3,1),'Efficient Load Calc'!$E$2:$T$313,15,FALSE)</f>
        <v>32.968019622234891</v>
      </c>
      <c r="L69" s="4">
        <f>VLOOKUP(DATE($B69,L$3,1),'Efficient Load Calc'!$E$2:$T$313,15,FALSE)</f>
        <v>92.131156666180203</v>
      </c>
      <c r="M69" s="4">
        <f>VLOOKUP(DATE($B69,M$3,1),'Efficient Load Calc'!$E$2:$T$313,15,FALSE)</f>
        <v>168.63644715896208</v>
      </c>
      <c r="N69" s="4">
        <f>VLOOKUP(DATE($B69,N$3,1),'Efficient Load Calc'!$E$2:$T$313,15,FALSE)</f>
        <v>242.08647602758236</v>
      </c>
      <c r="O69" s="5"/>
      <c r="P69" s="4">
        <f>VLOOKUP(DATE($B69,P$3,1),'Efficient Load Calc'!$E$2:$T$313,16,FALSE)</f>
        <v>390.39245773156347</v>
      </c>
      <c r="Q69" s="4">
        <f>VLOOKUP(DATE($B69,Q$3,1),'Efficient Load Calc'!$E$2:$T$313,16,FALSE)</f>
        <v>392.69703765098978</v>
      </c>
      <c r="R69" s="4">
        <f>VLOOKUP(DATE($B69,R$3,1),'Efficient Load Calc'!$E$2:$T$313,16,FALSE)</f>
        <v>352.96346541524912</v>
      </c>
      <c r="S69" s="4">
        <f>VLOOKUP(DATE($B69,S$3,1),'Efficient Load Calc'!$E$2:$T$313,16,FALSE)</f>
        <v>267.54951894200201</v>
      </c>
      <c r="T69" s="4">
        <f>VLOOKUP(DATE($B69,T$3,1),'Efficient Load Calc'!$E$2:$T$313,16,FALSE)</f>
        <v>166.70114104514383</v>
      </c>
      <c r="U69" s="4">
        <f>VLOOKUP(DATE($B69,U$3,1),'Efficient Load Calc'!$E$2:$T$313,16,FALSE)</f>
        <v>64.669386577672668</v>
      </c>
      <c r="V69" s="4">
        <f>VLOOKUP(DATE($B69,V$3,1),'Efficient Load Calc'!$E$2:$T$313,16,FALSE)</f>
        <v>40.628742690727371</v>
      </c>
      <c r="W69" s="4">
        <f>VLOOKUP(DATE($B69,W$3,1),'Efficient Load Calc'!$E$2:$T$313,16,FALSE)</f>
        <v>42.202307297229765</v>
      </c>
      <c r="X69" s="4">
        <f>VLOOKUP(DATE($B69,X$3,1),'Efficient Load Calc'!$E$2:$T$313,16,FALSE)</f>
        <v>125.15814913357647</v>
      </c>
      <c r="Y69" s="4">
        <f>VLOOKUP(DATE($B69,Y$3,1),'Efficient Load Calc'!$E$2:$T$313,16,FALSE)</f>
        <v>263.89688701316294</v>
      </c>
      <c r="Z69" s="4">
        <f>VLOOKUP(DATE($B69,Z$3,1),'Efficient Load Calc'!$E$2:$T$313,16,FALSE)</f>
        <v>336.68428558007025</v>
      </c>
      <c r="AA69" s="4">
        <f>VLOOKUP(DATE($B69,AA$3,1),'Efficient Load Calc'!$E$2:$T$313,16,FALSE)</f>
        <v>434.72013170250966</v>
      </c>
    </row>
    <row r="70" spans="1:27" x14ac:dyDescent="0.2">
      <c r="A70" s="2" t="s">
        <v>56</v>
      </c>
      <c r="B70" s="2">
        <v>2035</v>
      </c>
      <c r="C70" s="4">
        <f>VLOOKUP(DATE($B70,C$3,1),'Efficient Load Calc'!$E$2:$T$313,15,FALSE)</f>
        <v>226.17616731085059</v>
      </c>
      <c r="D70" s="4">
        <f>VLOOKUP(DATE($B70,D$3,1),'Efficient Load Calc'!$E$2:$T$313,15,FALSE)</f>
        <v>209.13312353549787</v>
      </c>
      <c r="E70" s="4">
        <f>VLOOKUP(DATE($B70,E$3,1),'Efficient Load Calc'!$E$2:$T$313,15,FALSE)</f>
        <v>152.50360257858873</v>
      </c>
      <c r="F70" s="4">
        <f>VLOOKUP(DATE($B70,F$3,1),'Efficient Load Calc'!$E$2:$T$313,15,FALSE)</f>
        <v>97.814654847680771</v>
      </c>
      <c r="G70" s="4">
        <f>VLOOKUP(DATE($B70,G$3,1),'Efficient Load Calc'!$E$2:$T$313,15,FALSE)</f>
        <v>47.647560138840454</v>
      </c>
      <c r="H70" s="4">
        <f>VLOOKUP(DATE($B70,H$3,1),'Efficient Load Calc'!$E$2:$T$313,15,FALSE)</f>
        <v>28.943777385919102</v>
      </c>
      <c r="I70" s="4">
        <f>VLOOKUP(DATE($B70,I$3,1),'Efficient Load Calc'!$E$2:$T$313,15,FALSE)</f>
        <v>24.720450757715447</v>
      </c>
      <c r="J70" s="4">
        <f>VLOOKUP(DATE($B70,J$3,1),'Efficient Load Calc'!$E$2:$T$313,15,FALSE)</f>
        <v>24.82036637160504</v>
      </c>
      <c r="K70" s="4">
        <f>VLOOKUP(DATE($B70,K$3,1),'Efficient Load Calc'!$E$2:$T$313,15,FALSE)</f>
        <v>34.548741337591267</v>
      </c>
      <c r="L70" s="4">
        <f>VLOOKUP(DATE($B70,L$3,1),'Efficient Load Calc'!$E$2:$T$313,15,FALSE)</f>
        <v>96.60925809260101</v>
      </c>
      <c r="M70" s="4">
        <f>VLOOKUP(DATE($B70,M$3,1),'Efficient Load Calc'!$E$2:$T$313,15,FALSE)</f>
        <v>176.88808739804659</v>
      </c>
      <c r="N70" s="4">
        <f>VLOOKUP(DATE($B70,N$3,1),'Efficient Load Calc'!$E$2:$T$313,15,FALSE)</f>
        <v>254.01002806785976</v>
      </c>
      <c r="O70" s="5"/>
      <c r="P70" s="4">
        <f>VLOOKUP(DATE($B70,P$3,1),'Efficient Load Calc'!$E$2:$T$313,16,FALSE)</f>
        <v>408.99944417227823</v>
      </c>
      <c r="Q70" s="4">
        <f>VLOOKUP(DATE($B70,Q$3,1),'Efficient Load Calc'!$E$2:$T$313,16,FALSE)</f>
        <v>411.35812259348796</v>
      </c>
      <c r="R70" s="4">
        <f>VLOOKUP(DATE($B70,R$3,1),'Efficient Load Calc'!$E$2:$T$313,16,FALSE)</f>
        <v>369.74392039273539</v>
      </c>
      <c r="S70" s="4">
        <f>VLOOKUP(DATE($B70,S$3,1),'Efficient Load Calc'!$E$2:$T$313,16,FALSE)</f>
        <v>280.27183864668649</v>
      </c>
      <c r="T70" s="4">
        <f>VLOOKUP(DATE($B70,T$3,1),'Efficient Load Calc'!$E$2:$T$313,16,FALSE)</f>
        <v>174.62144600790074</v>
      </c>
      <c r="U70" s="4">
        <f>VLOOKUP(DATE($B70,U$3,1),'Efficient Load Calc'!$E$2:$T$313,16,FALSE)</f>
        <v>67.734220908860465</v>
      </c>
      <c r="V70" s="4">
        <f>VLOOKUP(DATE($B70,V$3,1),'Efficient Load Calc'!$E$2:$T$313,16,FALSE)</f>
        <v>42.558421963791297</v>
      </c>
      <c r="W70" s="4">
        <f>VLOOKUP(DATE($B70,W$3,1),'Efficient Load Calc'!$E$2:$T$313,16,FALSE)</f>
        <v>44.215171493995918</v>
      </c>
      <c r="X70" s="4">
        <f>VLOOKUP(DATE($B70,X$3,1),'Efficient Load Calc'!$E$2:$T$313,16,FALSE)</f>
        <v>131.1591223936089</v>
      </c>
      <c r="Y70" s="4">
        <f>VLOOKUP(DATE($B70,Y$3,1),'Efficient Load Calc'!$E$2:$T$313,16,FALSE)</f>
        <v>276.72378584873849</v>
      </c>
      <c r="Z70" s="4">
        <f>VLOOKUP(DATE($B70,Z$3,1),'Efficient Load Calc'!$E$2:$T$313,16,FALSE)</f>
        <v>353.1587645291026</v>
      </c>
      <c r="AA70" s="4">
        <f>VLOOKUP(DATE($B70,AA$3,1),'Efficient Load Calc'!$E$2:$T$313,16,FALSE)</f>
        <v>456.13152236904381</v>
      </c>
    </row>
    <row r="71" spans="1:27" x14ac:dyDescent="0.2">
      <c r="A71" s="2" t="s">
        <v>56</v>
      </c>
      <c r="B71" s="2">
        <v>2036</v>
      </c>
      <c r="C71" s="4">
        <f>VLOOKUP(DATE($B71,C$3,1),'Efficient Load Calc'!$E$2:$T$313,15,FALSE)</f>
        <v>237.81665751009413</v>
      </c>
      <c r="D71" s="4">
        <f>VLOOKUP(DATE($B71,D$3,1),'Efficient Load Calc'!$E$2:$T$313,15,FALSE)</f>
        <v>233.22427111426862</v>
      </c>
      <c r="E71" s="4">
        <f>VLOOKUP(DATE($B71,E$3,1),'Efficient Load Calc'!$E$2:$T$313,15,FALSE)</f>
        <v>160.34568409189345</v>
      </c>
      <c r="F71" s="4">
        <f>VLOOKUP(DATE($B71,F$3,1),'Efficient Load Calc'!$E$2:$T$313,15,FALSE)</f>
        <v>102.84337823262933</v>
      </c>
      <c r="G71" s="4">
        <f>VLOOKUP(DATE($B71,G$3,1),'Efficient Load Calc'!$E$2:$T$313,15,FALSE)</f>
        <v>50.093363349419512</v>
      </c>
      <c r="H71" s="4">
        <f>VLOOKUP(DATE($B71,H$3,1),'Efficient Load Calc'!$E$2:$T$313,15,FALSE)</f>
        <v>30.421628413064223</v>
      </c>
      <c r="I71" s="4">
        <f>VLOOKUP(DATE($B71,I$3,1),'Efficient Load Calc'!$E$2:$T$313,15,FALSE)</f>
        <v>25.98132077952592</v>
      </c>
      <c r="J71" s="4">
        <f>VLOOKUP(DATE($B71,J$3,1),'Efficient Load Calc'!$E$2:$T$313,15,FALSE)</f>
        <v>26.086006906948658</v>
      </c>
      <c r="K71" s="4">
        <f>VLOOKUP(DATE($B71,K$3,1),'Efficient Load Calc'!$E$2:$T$313,15,FALSE)</f>
        <v>36.310534903847199</v>
      </c>
      <c r="L71" s="4">
        <f>VLOOKUP(DATE($B71,L$3,1),'Efficient Load Calc'!$E$2:$T$313,15,FALSE)</f>
        <v>101.57132211101268</v>
      </c>
      <c r="M71" s="4">
        <f>VLOOKUP(DATE($B71,M$3,1),'Efficient Load Calc'!$E$2:$T$313,15,FALSE)</f>
        <v>185.96964894448385</v>
      </c>
      <c r="N71" s="4">
        <f>VLOOKUP(DATE($B71,N$3,1),'Efficient Load Calc'!$E$2:$T$313,15,FALSE)</f>
        <v>267.04936532537135</v>
      </c>
      <c r="O71" s="5"/>
      <c r="P71" s="4">
        <f>VLOOKUP(DATE($B71,P$3,1),'Efficient Load Calc'!$E$2:$T$313,16,FALSE)</f>
        <v>430.04920409167829</v>
      </c>
      <c r="Q71" s="4">
        <f>VLOOKUP(DATE($B71,Q$3,1),'Efficient Load Calc'!$E$2:$T$313,16,FALSE)</f>
        <v>458.7446344553627</v>
      </c>
      <c r="R71" s="4">
        <f>VLOOKUP(DATE($B71,R$3,1),'Efficient Load Calc'!$E$2:$T$313,16,FALSE)</f>
        <v>388.75699230541017</v>
      </c>
      <c r="S71" s="4">
        <f>VLOOKUP(DATE($B71,S$3,1),'Efficient Load Calc'!$E$2:$T$313,16,FALSE)</f>
        <v>294.68082011617986</v>
      </c>
      <c r="T71" s="4">
        <f>VLOOKUP(DATE($B71,T$3,1),'Efficient Load Calc'!$E$2:$T$313,16,FALSE)</f>
        <v>183.5849625455279</v>
      </c>
      <c r="U71" s="4">
        <f>VLOOKUP(DATE($B71,U$3,1),'Efficient Load Calc'!$E$2:$T$313,16,FALSE)</f>
        <v>71.192687528761027</v>
      </c>
      <c r="V71" s="4">
        <f>VLOOKUP(DATE($B71,V$3,1),'Efficient Load Calc'!$E$2:$T$313,16,FALSE)</f>
        <v>44.729120182672148</v>
      </c>
      <c r="W71" s="4">
        <f>VLOOKUP(DATE($B71,W$3,1),'Efficient Load Calc'!$E$2:$T$313,16,FALSE)</f>
        <v>46.469792255113724</v>
      </c>
      <c r="X71" s="4">
        <f>VLOOKUP(DATE($B71,X$3,1),'Efficient Load Calc'!$E$2:$T$313,16,FALSE)</f>
        <v>137.84750781786775</v>
      </c>
      <c r="Y71" s="4">
        <f>VLOOKUP(DATE($B71,Y$3,1),'Efficient Load Calc'!$E$2:$T$313,16,FALSE)</f>
        <v>290.93692823186836</v>
      </c>
      <c r="Z71" s="4">
        <f>VLOOKUP(DATE($B71,Z$3,1),'Efficient Load Calc'!$E$2:$T$313,16,FALSE)</f>
        <v>371.2901893351023</v>
      </c>
      <c r="AA71" s="4">
        <f>VLOOKUP(DATE($B71,AA$3,1),'Efficient Load Calc'!$E$2:$T$313,16,FALSE)</f>
        <v>479.54655365419927</v>
      </c>
    </row>
    <row r="72" spans="1:27" x14ac:dyDescent="0.2">
      <c r="A72" s="2" t="s">
        <v>56</v>
      </c>
      <c r="B72" s="2">
        <v>2037</v>
      </c>
      <c r="C72" s="4">
        <f>VLOOKUP(DATE($B72,C$3,1),'Efficient Load Calc'!$E$2:$T$313,15,FALSE)</f>
        <v>250.01904972817701</v>
      </c>
      <c r="D72" s="4">
        <f>VLOOKUP(DATE($B72,D$3,1),'Efficient Load Calc'!$E$2:$T$313,15,FALSE)</f>
        <v>231.15289532576952</v>
      </c>
      <c r="E72" s="4">
        <f>VLOOKUP(DATE($B72,E$3,1),'Efficient Load Calc'!$E$2:$T$313,15,FALSE)</f>
        <v>168.57002037222938</v>
      </c>
      <c r="F72" s="4">
        <f>VLOOKUP(DATE($B72,F$3,1),'Efficient Load Calc'!$E$2:$T$313,15,FALSE)</f>
        <v>108.11269663583607</v>
      </c>
      <c r="G72" s="4">
        <f>VLOOKUP(DATE($B72,G$3,1),'Efficient Load Calc'!$E$2:$T$313,15,FALSE)</f>
        <v>52.652774158255227</v>
      </c>
      <c r="H72" s="4">
        <f>VLOOKUP(DATE($B72,H$3,1),'Efficient Load Calc'!$E$2:$T$313,15,FALSE)</f>
        <v>31.968115358217339</v>
      </c>
      <c r="I72" s="4">
        <f>VLOOKUP(DATE($B72,I$3,1),'Efficient Load Calc'!$E$2:$T$313,15,FALSE)</f>
        <v>27.300980412860376</v>
      </c>
      <c r="J72" s="4">
        <f>VLOOKUP(DATE($B72,J$3,1),'Efficient Load Calc'!$E$2:$T$313,15,FALSE)</f>
        <v>27.41056519050176</v>
      </c>
      <c r="K72" s="4">
        <f>VLOOKUP(DATE($B72,K$3,1),'Efficient Load Calc'!$E$2:$T$313,15,FALSE)</f>
        <v>38.154331860716823</v>
      </c>
      <c r="L72" s="4">
        <f>VLOOKUP(DATE($B72,L$3,1),'Efficient Load Calc'!$E$2:$T$313,15,FALSE)</f>
        <v>106.76682985941558</v>
      </c>
      <c r="M72" s="4">
        <f>VLOOKUP(DATE($B72,M$3,1),'Efficient Load Calc'!$E$2:$T$313,15,FALSE)</f>
        <v>195.47492778632267</v>
      </c>
      <c r="N72" s="4">
        <f>VLOOKUP(DATE($B72,N$3,1),'Efficient Load Calc'!$E$2:$T$313,15,FALSE)</f>
        <v>280.69592863175092</v>
      </c>
      <c r="O72" s="5"/>
      <c r="P72" s="4">
        <f>VLOOKUP(DATE($B72,P$3,1),'Efficient Load Calc'!$E$2:$T$313,16,FALSE)</f>
        <v>452.11506405431902</v>
      </c>
      <c r="Q72" s="4">
        <f>VLOOKUP(DATE($B72,Q$3,1),'Efficient Load Calc'!$E$2:$T$313,16,FALSE)</f>
        <v>454.67030495108423</v>
      </c>
      <c r="R72" s="4">
        <f>VLOOKUP(DATE($B72,R$3,1),'Efficient Load Calc'!$E$2:$T$313,16,FALSE)</f>
        <v>408.69683823365676</v>
      </c>
      <c r="S72" s="4">
        <f>VLOOKUP(DATE($B72,S$3,1),'Efficient Load Calc'!$E$2:$T$313,16,FALSE)</f>
        <v>309.77918712040173</v>
      </c>
      <c r="T72" s="4">
        <f>VLOOKUP(DATE($B72,T$3,1),'Efficient Load Calc'!$E$2:$T$313,16,FALSE)</f>
        <v>192.96483456971629</v>
      </c>
      <c r="U72" s="4">
        <f>VLOOKUP(DATE($B72,U$3,1),'Efficient Load Calc'!$E$2:$T$313,16,FALSE)</f>
        <v>74.811775907551208</v>
      </c>
      <c r="V72" s="4">
        <f>VLOOKUP(DATE($B72,V$3,1),'Efficient Load Calc'!$E$2:$T$313,16,FALSE)</f>
        <v>47.00102986888615</v>
      </c>
      <c r="W72" s="4">
        <f>VLOOKUP(DATE($B72,W$3,1),'Efficient Load Calc'!$E$2:$T$313,16,FALSE)</f>
        <v>48.829369498425223</v>
      </c>
      <c r="X72" s="4">
        <f>VLOOKUP(DATE($B72,X$3,1),'Efficient Load Calc'!$E$2:$T$313,16,FALSE)</f>
        <v>144.84720683358557</v>
      </c>
      <c r="Y72" s="4">
        <f>VLOOKUP(DATE($B72,Y$3,1),'Efficient Load Calc'!$E$2:$T$313,16,FALSE)</f>
        <v>305.81873771814384</v>
      </c>
      <c r="Z72" s="4">
        <f>VLOOKUP(DATE($B72,Z$3,1),'Efficient Load Calc'!$E$2:$T$313,16,FALSE)</f>
        <v>390.26756978884953</v>
      </c>
      <c r="AA72" s="4">
        <f>VLOOKUP(DATE($B72,AA$3,1),'Efficient Load Calc'!$E$2:$T$313,16,FALSE)</f>
        <v>504.05199441727615</v>
      </c>
    </row>
    <row r="73" spans="1:27" x14ac:dyDescent="0.2">
      <c r="A73" s="2" t="s">
        <v>56</v>
      </c>
      <c r="B73" s="2">
        <v>2038</v>
      </c>
      <c r="C73" s="4">
        <f>VLOOKUP(DATE($B73,C$3,1),'Efficient Load Calc'!$E$2:$T$313,15,FALSE)</f>
        <v>262.79562667865321</v>
      </c>
      <c r="D73" s="4">
        <f>VLOOKUP(DATE($B73,D$3,1),'Efficient Load Calc'!$E$2:$T$313,15,FALSE)</f>
        <v>242.94808653393315</v>
      </c>
      <c r="E73" s="4">
        <f>VLOOKUP(DATE($B73,E$3,1),'Efficient Load Calc'!$E$2:$T$313,15,FALSE)</f>
        <v>177.1704429996658</v>
      </c>
      <c r="F73" s="4">
        <f>VLOOKUP(DATE($B73,F$3,1),'Efficient Load Calc'!$E$2:$T$313,15,FALSE)</f>
        <v>113.62556539300452</v>
      </c>
      <c r="G73" s="4">
        <f>VLOOKUP(DATE($B73,G$3,1),'Efficient Load Calc'!$E$2:$T$313,15,FALSE)</f>
        <v>55.332728562867089</v>
      </c>
      <c r="H73" s="4">
        <f>VLOOKUP(DATE($B73,H$3,1),'Efficient Load Calc'!$E$2:$T$313,15,FALSE)</f>
        <v>33.587550663126493</v>
      </c>
      <c r="I73" s="4">
        <f>VLOOKUP(DATE($B73,I$3,1),'Efficient Load Calc'!$E$2:$T$313,15,FALSE)</f>
        <v>28.682800670542626</v>
      </c>
      <c r="J73" s="4">
        <f>VLOOKUP(DATE($B73,J$3,1),'Efficient Load Calc'!$E$2:$T$313,15,FALSE)</f>
        <v>28.79693982269837</v>
      </c>
      <c r="K73" s="4">
        <f>VLOOKUP(DATE($B73,K$3,1),'Efficient Load Calc'!$E$2:$T$313,15,FALSE)</f>
        <v>40.085063565906154</v>
      </c>
      <c r="L73" s="4">
        <f>VLOOKUP(DATE($B73,L$3,1),'Efficient Load Calc'!$E$2:$T$313,15,FALSE)</f>
        <v>112.20327001363265</v>
      </c>
      <c r="M73" s="4">
        <f>VLOOKUP(DATE($B73,M$3,1),'Efficient Load Calc'!$E$2:$T$313,15,FALSE)</f>
        <v>205.42503194553444</v>
      </c>
      <c r="N73" s="4">
        <f>VLOOKUP(DATE($B73,N$3,1),'Efficient Load Calc'!$E$2:$T$313,15,FALSE)</f>
        <v>294.97698595942211</v>
      </c>
      <c r="O73" s="5"/>
      <c r="P73" s="4">
        <f>VLOOKUP(DATE($B73,P$3,1),'Efficient Load Calc'!$E$2:$T$313,16,FALSE)</f>
        <v>475.21923516703913</v>
      </c>
      <c r="Q73" s="4">
        <f>VLOOKUP(DATE($B73,Q$3,1),'Efficient Load Calc'!$E$2:$T$313,16,FALSE)</f>
        <v>477.87106640386207</v>
      </c>
      <c r="R73" s="4">
        <f>VLOOKUP(DATE($B73,R$3,1),'Efficient Load Calc'!$E$2:$T$313,16,FALSE)</f>
        <v>429.54850288639193</v>
      </c>
      <c r="S73" s="4">
        <f>VLOOKUP(DATE($B73,S$3,1),'Efficient Load Calc'!$E$2:$T$313,16,FALSE)</f>
        <v>325.57540768873622</v>
      </c>
      <c r="T73" s="4">
        <f>VLOOKUP(DATE($B73,T$3,1),'Efficient Load Calc'!$E$2:$T$313,16,FALSE)</f>
        <v>202.78648151249624</v>
      </c>
      <c r="U73" s="4">
        <f>VLOOKUP(DATE($B73,U$3,1),'Efficient Load Calc'!$E$2:$T$313,16,FALSE)</f>
        <v>78.601578020377303</v>
      </c>
      <c r="V73" s="4">
        <f>VLOOKUP(DATE($B73,V$3,1),'Efficient Load Calc'!$E$2:$T$313,16,FALSE)</f>
        <v>49.379954516374688</v>
      </c>
      <c r="W73" s="4">
        <f>VLOOKUP(DATE($B73,W$3,1),'Efficient Load Calc'!$E$2:$T$313,16,FALSE)</f>
        <v>51.299066810694782</v>
      </c>
      <c r="X73" s="4">
        <f>VLOOKUP(DATE($B73,X$3,1),'Efficient Load Calc'!$E$2:$T$313,16,FALSE)</f>
        <v>152.17694060176237</v>
      </c>
      <c r="Y73" s="4">
        <f>VLOOKUP(DATE($B73,Y$3,1),'Efficient Load Calc'!$E$2:$T$313,16,FALSE)</f>
        <v>321.39066457812521</v>
      </c>
      <c r="Z73" s="4">
        <f>VLOOKUP(DATE($B73,Z$3,1),'Efficient Load Calc'!$E$2:$T$313,16,FALSE)</f>
        <v>410.13304825883677</v>
      </c>
      <c r="AA73" s="4">
        <f>VLOOKUP(DATE($B73,AA$3,1),'Efficient Load Calc'!$E$2:$T$313,16,FALSE)</f>
        <v>529.69681036985742</v>
      </c>
    </row>
    <row r="74" spans="1:27" x14ac:dyDescent="0.2">
      <c r="A74" s="2" t="s">
        <v>56</v>
      </c>
      <c r="B74" s="2">
        <v>2039</v>
      </c>
      <c r="C74" s="4">
        <f>VLOOKUP(DATE($B74,C$3,1),'Efficient Load Calc'!$E$2:$T$313,15,FALSE)</f>
        <v>276.1718350164598</v>
      </c>
      <c r="D74" s="4">
        <f>VLOOKUP(DATE($B74,D$3,1),'Efficient Load Calc'!$E$2:$T$313,15,FALSE)</f>
        <v>255.29205947265569</v>
      </c>
      <c r="E74" s="4">
        <f>VLOOKUP(DATE($B74,E$3,1),'Efficient Load Calc'!$E$2:$T$313,15,FALSE)</f>
        <v>186.17922183844908</v>
      </c>
      <c r="F74" s="4">
        <f>VLOOKUP(DATE($B74,F$3,1),'Efficient Load Calc'!$E$2:$T$313,15,FALSE)</f>
        <v>119.4000888808867</v>
      </c>
      <c r="G74" s="4">
        <f>VLOOKUP(DATE($B74,G$3,1),'Efficient Load Calc'!$E$2:$T$313,15,FALSE)</f>
        <v>58.137733564622025</v>
      </c>
      <c r="H74" s="4">
        <f>VLOOKUP(DATE($B74,H$3,1),'Efficient Load Calc'!$E$2:$T$313,15,FALSE)</f>
        <v>35.282306169180359</v>
      </c>
      <c r="I74" s="4">
        <f>VLOOKUP(DATE($B74,I$3,1),'Efficient Load Calc'!$E$2:$T$313,15,FALSE)</f>
        <v>30.129795767721763</v>
      </c>
      <c r="J74" s="4">
        <f>VLOOKUP(DATE($B74,J$3,1),'Efficient Load Calc'!$E$2:$T$313,15,FALSE)</f>
        <v>30.249433797533804</v>
      </c>
      <c r="K74" s="4">
        <f>VLOOKUP(DATE($B74,K$3,1),'Efficient Load Calc'!$E$2:$T$313,15,FALSE)</f>
        <v>42.107227408536119</v>
      </c>
      <c r="L74" s="4">
        <f>VLOOKUP(DATE($B74,L$3,1),'Efficient Load Calc'!$E$2:$T$313,15,FALSE)</f>
        <v>117.89832435781827</v>
      </c>
      <c r="M74" s="4">
        <f>VLOOKUP(DATE($B74,M$3,1),'Efficient Load Calc'!$E$2:$T$313,15,FALSE)</f>
        <v>215.84907266009816</v>
      </c>
      <c r="N74" s="4">
        <f>VLOOKUP(DATE($B74,N$3,1),'Efficient Load Calc'!$E$2:$T$313,15,FALSE)</f>
        <v>309.95168386060709</v>
      </c>
      <c r="O74" s="5"/>
      <c r="P74" s="4">
        <f>VLOOKUP(DATE($B74,P$3,1),'Efficient Load Calc'!$E$2:$T$313,16,FALSE)</f>
        <v>499.40773318759528</v>
      </c>
      <c r="Q74" s="4">
        <f>VLOOKUP(DATE($B74,Q$3,1),'Efficient Load Calc'!$E$2:$T$313,16,FALSE)</f>
        <v>502.1512638569252</v>
      </c>
      <c r="R74" s="4">
        <f>VLOOKUP(DATE($B74,R$3,1),'Efficient Load Calc'!$E$2:$T$313,16,FALSE)</f>
        <v>451.3902243243254</v>
      </c>
      <c r="S74" s="4">
        <f>VLOOKUP(DATE($B74,S$3,1),'Efficient Load Calc'!$E$2:$T$313,16,FALSE)</f>
        <v>342.12135694120235</v>
      </c>
      <c r="T74" s="4">
        <f>VLOOKUP(DATE($B74,T$3,1),'Efficient Load Calc'!$E$2:$T$313,16,FALSE)</f>
        <v>213.06642088480763</v>
      </c>
      <c r="U74" s="4">
        <f>VLOOKUP(DATE($B74,U$3,1),'Efficient Load Calc'!$E$2:$T$313,16,FALSE)</f>
        <v>82.567644449889229</v>
      </c>
      <c r="V74" s="4">
        <f>VLOOKUP(DATE($B74,V$3,1),'Efficient Load Calc'!$E$2:$T$313,16,FALSE)</f>
        <v>51.871083360619842</v>
      </c>
      <c r="W74" s="4">
        <f>VLOOKUP(DATE($B74,W$3,1),'Efficient Load Calc'!$E$2:$T$313,16,FALSE)</f>
        <v>53.886549575043333</v>
      </c>
      <c r="X74" s="4">
        <f>VLOOKUP(DATE($B74,X$3,1),'Efficient Load Calc'!$E$2:$T$313,16,FALSE)</f>
        <v>159.85378278665701</v>
      </c>
      <c r="Y74" s="4">
        <f>VLOOKUP(DATE($B74,Y$3,1),'Efficient Load Calc'!$E$2:$T$313,16,FALSE)</f>
        <v>337.7033558237901</v>
      </c>
      <c r="Z74" s="4">
        <f>VLOOKUP(DATE($B74,Z$3,1),'Efficient Load Calc'!$E$2:$T$313,16,FALSE)</f>
        <v>430.94474561114271</v>
      </c>
      <c r="AA74" s="4">
        <f>VLOOKUP(DATE($B74,AA$3,1),'Efficient Load Calc'!$E$2:$T$313,16,FALSE)</f>
        <v>556.58721230650553</v>
      </c>
    </row>
    <row r="75" spans="1:27" x14ac:dyDescent="0.2">
      <c r="A75" s="2" t="s">
        <v>56</v>
      </c>
      <c r="B75" s="2">
        <v>2040</v>
      </c>
      <c r="C75" s="4">
        <f>VLOOKUP(DATE($B75,C$3,1),'Efficient Load Calc'!$E$2:$T$313,15,FALSE)</f>
        <v>290.1871071716908</v>
      </c>
      <c r="D75" s="4">
        <f>VLOOKUP(DATE($B75,D$3,1),'Efficient Load Calc'!$E$2:$T$313,15,FALSE)</f>
        <v>284.50576788530657</v>
      </c>
      <c r="E75" s="4">
        <f>VLOOKUP(DATE($B75,E$3,1),'Efficient Load Calc'!$E$2:$T$313,15,FALSE)</f>
        <v>195.61949711536784</v>
      </c>
      <c r="F75" s="4">
        <f>VLOOKUP(DATE($B75,F$3,1),'Efficient Load Calc'!$E$2:$T$313,15,FALSE)</f>
        <v>125.45198952845982</v>
      </c>
      <c r="G75" s="4">
        <f>VLOOKUP(DATE($B75,G$3,1),'Efficient Load Calc'!$E$2:$T$313,15,FALSE)</f>
        <v>61.078565394238389</v>
      </c>
      <c r="H75" s="4">
        <f>VLOOKUP(DATE($B75,H$3,1),'Efficient Load Calc'!$E$2:$T$313,15,FALSE)</f>
        <v>37.059204243837151</v>
      </c>
      <c r="I75" s="4">
        <f>VLOOKUP(DATE($B75,I$3,1),'Efficient Load Calc'!$E$2:$T$313,15,FALSE)</f>
        <v>31.647405533295348</v>
      </c>
      <c r="J75" s="4">
        <f>VLOOKUP(DATE($B75,J$3,1),'Efficient Load Calc'!$E$2:$T$313,15,FALSE)</f>
        <v>31.775072628042285</v>
      </c>
      <c r="K75" s="4">
        <f>VLOOKUP(DATE($B75,K$3,1),'Efficient Load Calc'!$E$2:$T$313,15,FALSE)</f>
        <v>44.232045862657998</v>
      </c>
      <c r="L75" s="4">
        <f>VLOOKUP(DATE($B75,L$3,1),'Efficient Load Calc'!$E$2:$T$313,15,FALSE)</f>
        <v>123.89654214595274</v>
      </c>
      <c r="M75" s="4">
        <f>VLOOKUP(DATE($B75,M$3,1),'Efficient Load Calc'!$E$2:$T$313,15,FALSE)</f>
        <v>226.83965910559579</v>
      </c>
      <c r="N75" s="4">
        <f>VLOOKUP(DATE($B75,N$3,1),'Efficient Load Calc'!$E$2:$T$313,15,FALSE)</f>
        <v>325.75528236075661</v>
      </c>
      <c r="O75" s="5"/>
      <c r="P75" s="4">
        <f>VLOOKUP(DATE($B75,P$3,1),'Efficient Load Calc'!$E$2:$T$313,16,FALSE)</f>
        <v>524.75186466513708</v>
      </c>
      <c r="Q75" s="4">
        <f>VLOOKUP(DATE($B75,Q$3,1),'Efficient Load Calc'!$E$2:$T$313,16,FALSE)</f>
        <v>559.6136879983685</v>
      </c>
      <c r="R75" s="4">
        <f>VLOOKUP(DATE($B75,R$3,1),'Efficient Load Calc'!$E$2:$T$313,16,FALSE)</f>
        <v>474.27810586585048</v>
      </c>
      <c r="S75" s="4">
        <f>VLOOKUP(DATE($B75,S$3,1),'Efficient Load Calc'!$E$2:$T$313,16,FALSE)</f>
        <v>359.46208491743164</v>
      </c>
      <c r="T75" s="4">
        <f>VLOOKUP(DATE($B75,T$3,1),'Efficient Load Calc'!$E$2:$T$313,16,FALSE)</f>
        <v>223.8441460203085</v>
      </c>
      <c r="U75" s="4">
        <f>VLOOKUP(DATE($B75,U$3,1),'Efficient Load Calc'!$E$2:$T$313,16,FALSE)</f>
        <v>86.725940898779299</v>
      </c>
      <c r="V75" s="4">
        <f>VLOOKUP(DATE($B75,V$3,1),'Efficient Load Calc'!$E$2:$T$313,16,FALSE)</f>
        <v>54.483781543701831</v>
      </c>
      <c r="W75" s="4">
        <f>VLOOKUP(DATE($B75,W$3,1),'Efficient Load Calc'!$E$2:$T$313,16,FALSE)</f>
        <v>56.604333088746948</v>
      </c>
      <c r="X75" s="4">
        <f>VLOOKUP(DATE($B75,X$3,1),'Efficient Load Calc'!$E$2:$T$313,16,FALSE)</f>
        <v>167.92033783030308</v>
      </c>
      <c r="Y75" s="4">
        <f>VLOOKUP(DATE($B75,Y$3,1),'Efficient Load Calc'!$E$2:$T$313,16,FALSE)</f>
        <v>354.88441659838827</v>
      </c>
      <c r="Z75" s="4">
        <f>VLOOKUP(DATE($B75,Z$3,1),'Efficient Load Calc'!$E$2:$T$313,16,FALSE)</f>
        <v>452.8875569538194</v>
      </c>
      <c r="AA75" s="4">
        <f>VLOOKUP(DATE($B75,AA$3,1),'Efficient Load Calc'!$E$2:$T$313,16,FALSE)</f>
        <v>584.96608969813576</v>
      </c>
    </row>
    <row r="76" spans="1:27" x14ac:dyDescent="0.2">
      <c r="A76" s="2" t="s">
        <v>56</v>
      </c>
      <c r="B76" s="2">
        <v>2041</v>
      </c>
      <c r="C76" s="4">
        <f>VLOOKUP(DATE($B76,C$3,1),'Efficient Load Calc'!$E$2:$T$313,15,FALSE)</f>
        <v>305.0003118468012</v>
      </c>
      <c r="D76" s="4">
        <f>VLOOKUP(DATE($B76,D$3,1),'Efficient Load Calc'!$E$2:$T$313,15,FALSE)</f>
        <v>281.92468068739174</v>
      </c>
      <c r="E76" s="4">
        <f>VLOOKUP(DATE($B76,E$3,1),'Efficient Load Calc'!$E$2:$T$313,15,FALSE)</f>
        <v>205.62132036537179</v>
      </c>
      <c r="F76" s="4">
        <f>VLOOKUP(DATE($B76,F$3,1),'Efficient Load Calc'!$E$2:$T$313,15,FALSE)</f>
        <v>131.87267125617743</v>
      </c>
      <c r="G76" s="4">
        <f>VLOOKUP(DATE($B76,G$3,1),'Efficient Load Calc'!$E$2:$T$313,15,FALSE)</f>
        <v>64.199738595227643</v>
      </c>
      <c r="H76" s="4">
        <f>VLOOKUP(DATE($B76,H$3,1),'Efficient Load Calc'!$E$2:$T$313,15,FALSE)</f>
        <v>38.947531918853116</v>
      </c>
      <c r="I76" s="4">
        <f>VLOOKUP(DATE($B76,I$3,1),'Efficient Load Calc'!$E$2:$T$313,15,FALSE)</f>
        <v>33.256380694142393</v>
      </c>
      <c r="J76" s="4">
        <f>VLOOKUP(DATE($B76,J$3,1),'Efficient Load Calc'!$E$2:$T$313,15,FALSE)</f>
        <v>33.390356843491048</v>
      </c>
      <c r="K76" s="4">
        <f>VLOOKUP(DATE($B76,K$3,1),'Efficient Load Calc'!$E$2:$T$313,15,FALSE)</f>
        <v>46.479954383148062</v>
      </c>
      <c r="L76" s="4">
        <f>VLOOKUP(DATE($B76,L$3,1),'Efficient Load Calc'!$E$2:$T$313,15,FALSE)</f>
        <v>130.23048517739917</v>
      </c>
      <c r="M76" s="4">
        <f>VLOOKUP(DATE($B76,M$3,1),'Efficient Load Calc'!$E$2:$T$313,15,FALSE)</f>
        <v>238.43335762470798</v>
      </c>
      <c r="N76" s="4">
        <f>VLOOKUP(DATE($B76,N$3,1),'Efficient Load Calc'!$E$2:$T$313,15,FALSE)</f>
        <v>342.38937304904891</v>
      </c>
      <c r="O76" s="5"/>
      <c r="P76" s="4">
        <f>VLOOKUP(DATE($B76,P$3,1),'Efficient Load Calc'!$E$2:$T$313,16,FALSE)</f>
        <v>551.53891544314229</v>
      </c>
      <c r="Q76" s="4">
        <f>VLOOKUP(DATE($B76,Q$3,1),'Efficient Load Calc'!$E$2:$T$313,16,FALSE)</f>
        <v>554.53677255793082</v>
      </c>
      <c r="R76" s="4">
        <f>VLOOKUP(DATE($B76,R$3,1),'Efficient Load Calc'!$E$2:$T$313,16,FALSE)</f>
        <v>498.52745655004787</v>
      </c>
      <c r="S76" s="4">
        <f>VLOOKUP(DATE($B76,S$3,1),'Efficient Load Calc'!$E$2:$T$313,16,FALSE)</f>
        <v>377.85949454889106</v>
      </c>
      <c r="T76" s="4">
        <f>VLOOKUP(DATE($B76,T$3,1),'Efficient Load Calc'!$E$2:$T$313,16,FALSE)</f>
        <v>235.28279631026467</v>
      </c>
      <c r="U76" s="4">
        <f>VLOOKUP(DATE($B76,U$3,1),'Efficient Load Calc'!$E$2:$T$313,16,FALSE)</f>
        <v>91.145004871751624</v>
      </c>
      <c r="V76" s="4">
        <f>VLOOKUP(DATE($B76,V$3,1),'Efficient Load Calc'!$E$2:$T$313,16,FALSE)</f>
        <v>57.253773260103515</v>
      </c>
      <c r="W76" s="4">
        <f>VLOOKUP(DATE($B76,W$3,1),'Efficient Load Calc'!$E$2:$T$313,16,FALSE)</f>
        <v>59.481811508216119</v>
      </c>
      <c r="X76" s="4">
        <f>VLOOKUP(DATE($B76,X$3,1),'Efficient Load Calc'!$E$2:$T$313,16,FALSE)</f>
        <v>176.45418587668024</v>
      </c>
      <c r="Y76" s="4">
        <f>VLOOKUP(DATE($B76,Y$3,1),'Efficient Load Calc'!$E$2:$T$313,16,FALSE)</f>
        <v>373.02711564832879</v>
      </c>
      <c r="Z76" s="4">
        <f>VLOOKUP(DATE($B76,Z$3,1),'Efficient Load Calc'!$E$2:$T$313,16,FALSE)</f>
        <v>476.03448734104774</v>
      </c>
      <c r="AA76" s="4">
        <f>VLOOKUP(DATE($B76,AA$3,1),'Efficient Load Calc'!$E$2:$T$313,16,FALSE)</f>
        <v>614.83630059724442</v>
      </c>
    </row>
    <row r="77" spans="1:27" x14ac:dyDescent="0.2">
      <c r="A77" s="2" t="s">
        <v>56</v>
      </c>
      <c r="B77" s="2">
        <v>2042</v>
      </c>
      <c r="C77" s="4">
        <f>VLOOKUP(DATE($B77,C$3,1),'Efficient Load Calc'!$E$2:$T$313,15,FALSE)</f>
        <v>320.56934759776823</v>
      </c>
      <c r="D77" s="4">
        <f>VLOOKUP(DATE($B77,D$3,1),'Efficient Load Calc'!$E$2:$T$313,15,FALSE)</f>
        <v>296.2832315061338</v>
      </c>
      <c r="E77" s="4">
        <f>VLOOKUP(DATE($B77,E$3,1),'Efficient Load Calc'!$E$2:$T$313,15,FALSE)</f>
        <v>216.08843954136353</v>
      </c>
      <c r="F77" s="4">
        <f>VLOOKUP(DATE($B77,F$3,1),'Efficient Load Calc'!$E$2:$T$313,15,FALSE)</f>
        <v>138.57957128188133</v>
      </c>
      <c r="G77" s="4">
        <f>VLOOKUP(DATE($B77,G$3,1),'Efficient Load Calc'!$E$2:$T$313,15,FALSE)</f>
        <v>67.459481941210228</v>
      </c>
      <c r="H77" s="4">
        <f>VLOOKUP(DATE($B77,H$3,1),'Efficient Load Calc'!$E$2:$T$313,15,FALSE)</f>
        <v>40.913560295566633</v>
      </c>
      <c r="I77" s="4">
        <f>VLOOKUP(DATE($B77,I$3,1),'Efficient Load Calc'!$E$2:$T$313,15,FALSE)</f>
        <v>34.934697918413811</v>
      </c>
      <c r="J77" s="4">
        <f>VLOOKUP(DATE($B77,J$3,1),'Efficient Load Calc'!$E$2:$T$313,15,FALSE)</f>
        <v>35.074474932355002</v>
      </c>
      <c r="K77" s="4">
        <f>VLOOKUP(DATE($B77,K$3,1),'Efficient Load Calc'!$E$2:$T$313,15,FALSE)</f>
        <v>48.824489778546898</v>
      </c>
      <c r="L77" s="4">
        <f>VLOOKUP(DATE($B77,L$3,1),'Efficient Load Calc'!$E$2:$T$313,15,FALSE)</f>
        <v>136.84558420587709</v>
      </c>
      <c r="M77" s="4">
        <f>VLOOKUP(DATE($B77,M$3,1),'Efficient Load Calc'!$E$2:$T$313,15,FALSE)</f>
        <v>250.5374081345409</v>
      </c>
      <c r="N77" s="4">
        <f>VLOOKUP(DATE($B77,N$3,1),'Efficient Load Calc'!$E$2:$T$313,15,FALSE)</f>
        <v>359.76963577805628</v>
      </c>
      <c r="O77" s="5"/>
      <c r="P77" s="4">
        <f>VLOOKUP(DATE($B77,P$3,1),'Efficient Load Calc'!$E$2:$T$313,16,FALSE)</f>
        <v>579.69275253461706</v>
      </c>
      <c r="Q77" s="4">
        <f>VLOOKUP(DATE($B77,Q$3,1),'Efficient Load Calc'!$E$2:$T$313,16,FALSE)</f>
        <v>582.77957985745638</v>
      </c>
      <c r="R77" s="4">
        <f>VLOOKUP(DATE($B77,R$3,1),'Efficient Load Calc'!$E$2:$T$313,16,FALSE)</f>
        <v>523.90491396030666</v>
      </c>
      <c r="S77" s="4">
        <f>VLOOKUP(DATE($B77,S$3,1),'Efficient Load Calc'!$E$2:$T$313,16,FALSE)</f>
        <v>397.07701573475771</v>
      </c>
      <c r="T77" s="4">
        <f>VLOOKUP(DATE($B77,T$3,1),'Efficient Load Calc'!$E$2:$T$313,16,FALSE)</f>
        <v>247.22928622562353</v>
      </c>
      <c r="U77" s="4">
        <f>VLOOKUP(DATE($B77,U$3,1),'Efficient Load Calc'!$E$2:$T$313,16,FALSE)</f>
        <v>95.745904008233595</v>
      </c>
      <c r="V77" s="4">
        <f>VLOOKUP(DATE($B77,V$3,1),'Efficient Load Calc'!$E$2:$T$313,16,FALSE)</f>
        <v>60.143143414381512</v>
      </c>
      <c r="W77" s="4">
        <f>VLOOKUP(DATE($B77,W$3,1),'Efficient Load Calc'!$E$2:$T$313,16,FALSE)</f>
        <v>62.481911063573534</v>
      </c>
      <c r="X77" s="4">
        <f>VLOOKUP(DATE($B77,X$3,1),'Efficient Load Calc'!$E$2:$T$313,16,FALSE)</f>
        <v>185.35486338259784</v>
      </c>
      <c r="Y77" s="4">
        <f>VLOOKUP(DATE($B77,Y$3,1),'Efficient Load Calc'!$E$2:$T$313,16,FALSE)</f>
        <v>391.97514695574358</v>
      </c>
      <c r="Z77" s="4">
        <f>VLOOKUP(DATE($B77,Z$3,1),'Efficient Load Calc'!$E$2:$T$313,16,FALSE)</f>
        <v>500.20034037687884</v>
      </c>
      <c r="AA77" s="4">
        <f>VLOOKUP(DATE($B77,AA$3,1),'Efficient Load Calc'!$E$2:$T$313,16,FALSE)</f>
        <v>646.04642941797817</v>
      </c>
    </row>
    <row r="78" spans="1:27" x14ac:dyDescent="0.2">
      <c r="A78" s="2" t="s">
        <v>56</v>
      </c>
      <c r="B78" s="2">
        <v>2043</v>
      </c>
      <c r="C78" s="4">
        <f>VLOOKUP(DATE($B78,C$3,1),'Efficient Load Calc'!$E$2:$T$313,15,FALSE)</f>
        <v>336.84450500695067</v>
      </c>
      <c r="D78" s="4">
        <f>VLOOKUP(DATE($B78,D$3,1),'Efficient Load Calc'!$E$2:$T$313,15,FALSE)</f>
        <v>311.313259993835</v>
      </c>
      <c r="E78" s="4">
        <f>VLOOKUP(DATE($B78,E$3,1),'Efficient Load Calc'!$E$2:$T$313,15,FALSE)</f>
        <v>227.05528891155097</v>
      </c>
      <c r="F78" s="4">
        <f>VLOOKUP(DATE($B78,F$3,1),'Efficient Load Calc'!$E$2:$T$313,15,FALSE)</f>
        <v>145.60660556708444</v>
      </c>
      <c r="G78" s="4">
        <f>VLOOKUP(DATE($B78,G$3,1),'Efficient Load Calc'!$E$2:$T$313,15,FALSE)</f>
        <v>70.873851056451798</v>
      </c>
      <c r="H78" s="4">
        <f>VLOOKUP(DATE($B78,H$3,1),'Efficient Load Calc'!$E$2:$T$313,15,FALSE)</f>
        <v>42.975220750811985</v>
      </c>
      <c r="I78" s="4">
        <f>VLOOKUP(DATE($B78,I$3,1),'Efficient Load Calc'!$E$2:$T$313,15,FALSE)</f>
        <v>36.693861725778966</v>
      </c>
      <c r="J78" s="4">
        <f>VLOOKUP(DATE($B78,J$3,1),'Efficient Load Calc'!$E$2:$T$313,15,FALSE)</f>
        <v>36.840473416286628</v>
      </c>
      <c r="K78" s="4">
        <f>VLOOKUP(DATE($B78,K$3,1),'Efficient Load Calc'!$E$2:$T$313,15,FALSE)</f>
        <v>51.283172043341338</v>
      </c>
      <c r="L78" s="4">
        <f>VLOOKUP(DATE($B78,L$3,1),'Efficient Load Calc'!$E$2:$T$313,15,FALSE)</f>
        <v>143.78098668957153</v>
      </c>
      <c r="M78" s="4">
        <f>VLOOKUP(DATE($B78,M$3,1),'Efficient Load Calc'!$E$2:$T$313,15,FALSE)</f>
        <v>263.23250177626625</v>
      </c>
      <c r="N78" s="4">
        <f>VLOOKUP(DATE($B78,N$3,1),'Efficient Load Calc'!$E$2:$T$313,15,FALSE)</f>
        <v>378.00104798472864</v>
      </c>
      <c r="O78" s="5"/>
      <c r="P78" s="4">
        <f>VLOOKUP(DATE($B78,P$3,1),'Efficient Load Calc'!$E$2:$T$313,16,FALSE)</f>
        <v>609.12348528296809</v>
      </c>
      <c r="Q78" s="4">
        <f>VLOOKUP(DATE($B78,Q$3,1),'Efficient Load Calc'!$E$2:$T$313,16,FALSE)</f>
        <v>612.34316211886676</v>
      </c>
      <c r="R78" s="4">
        <f>VLOOKUP(DATE($B78,R$3,1),'Efficient Load Calc'!$E$2:$T$313,16,FALSE)</f>
        <v>550.49396373963964</v>
      </c>
      <c r="S78" s="4">
        <f>VLOOKUP(DATE($B78,S$3,1),'Efficient Load Calc'!$E$2:$T$313,16,FALSE)</f>
        <v>417.21182909594683</v>
      </c>
      <c r="T78" s="4">
        <f>VLOOKUP(DATE($B78,T$3,1),'Efficient Load Calc'!$E$2:$T$313,16,FALSE)</f>
        <v>259.74245731708896</v>
      </c>
      <c r="U78" s="4">
        <f>VLOOKUP(DATE($B78,U$3,1),'Efficient Load Calc'!$E$2:$T$313,16,FALSE)</f>
        <v>100.57060131199971</v>
      </c>
      <c r="V78" s="4">
        <f>VLOOKUP(DATE($B78,V$3,1),'Efficient Load Calc'!$E$2:$T$313,16,FALSE)</f>
        <v>63.171698045162643</v>
      </c>
      <c r="W78" s="4">
        <f>VLOOKUP(DATE($B78,W$3,1),'Efficient Load Calc'!$E$2:$T$313,16,FALSE)</f>
        <v>65.627872918290677</v>
      </c>
      <c r="X78" s="4">
        <f>VLOOKUP(DATE($B78,X$3,1),'Efficient Load Calc'!$E$2:$T$313,16,FALSE)</f>
        <v>194.68888238329271</v>
      </c>
      <c r="Y78" s="4">
        <f>VLOOKUP(DATE($B78,Y$3,1),'Efficient Load Calc'!$E$2:$T$313,16,FALSE)</f>
        <v>411.84064297097132</v>
      </c>
      <c r="Z78" s="4">
        <f>VLOOKUP(DATE($B78,Z$3,1),'Efficient Load Calc'!$E$2:$T$313,16,FALSE)</f>
        <v>525.54621669925746</v>
      </c>
      <c r="AA78" s="4">
        <f>VLOOKUP(DATE($B78,AA$3,1),'Efficient Load Calc'!$E$2:$T$313,16,FALSE)</f>
        <v>678.78498650575341</v>
      </c>
    </row>
    <row r="79" spans="1:27" x14ac:dyDescent="0.2">
      <c r="A79" s="2" t="s">
        <v>56</v>
      </c>
      <c r="B79" s="2">
        <v>2044</v>
      </c>
      <c r="C79" s="4">
        <f>VLOOKUP(DATE($B79,C$3,1),'Efficient Load Calc'!$E$2:$T$313,15,FALSE)</f>
        <v>353.91553227184954</v>
      </c>
      <c r="D79" s="4">
        <f>VLOOKUP(DATE($B79,D$3,1),'Efficient Load Calc'!$E$2:$T$313,15,FALSE)</f>
        <v>346.91831028313021</v>
      </c>
      <c r="E79" s="4">
        <f>VLOOKUP(DATE($B79,E$3,1),'Efficient Load Calc'!$E$2:$T$313,15,FALSE)</f>
        <v>238.55362514764093</v>
      </c>
      <c r="F79" s="4">
        <f>VLOOKUP(DATE($B79,F$3,1),'Efficient Load Calc'!$E$2:$T$313,15,FALSE)</f>
        <v>152.97755318713249</v>
      </c>
      <c r="G79" s="4">
        <f>VLOOKUP(DATE($B79,G$3,1),'Efficient Load Calc'!$E$2:$T$313,15,FALSE)</f>
        <v>74.453323703341454</v>
      </c>
      <c r="H79" s="4">
        <f>VLOOKUP(DATE($B79,H$3,1),'Efficient Load Calc'!$E$2:$T$313,15,FALSE)</f>
        <v>45.136358547167305</v>
      </c>
      <c r="I79" s="4">
        <f>VLOOKUP(DATE($B79,I$3,1),'Efficient Load Calc'!$E$2:$T$313,15,FALSE)</f>
        <v>38.538924560983872</v>
      </c>
      <c r="J79" s="4">
        <f>VLOOKUP(DATE($B79,J$3,1),'Efficient Load Calc'!$E$2:$T$313,15,FALSE)</f>
        <v>38.691743264266989</v>
      </c>
      <c r="K79" s="4">
        <f>VLOOKUP(DATE($B79,K$3,1),'Efficient Load Calc'!$E$2:$T$313,15,FALSE)</f>
        <v>53.862063760062235</v>
      </c>
      <c r="L79" s="4">
        <f>VLOOKUP(DATE($B79,L$3,1),'Efficient Load Calc'!$E$2:$T$313,15,FALSE)</f>
        <v>151.05360852180115</v>
      </c>
      <c r="M79" s="4">
        <f>VLOOKUP(DATE($B79,M$3,1),'Efficient Load Calc'!$E$2:$T$313,15,FALSE)</f>
        <v>276.55041178514648</v>
      </c>
      <c r="N79" s="4">
        <f>VLOOKUP(DATE($B79,N$3,1),'Efficient Load Calc'!$E$2:$T$313,15,FALSE)</f>
        <v>397.12552911567468</v>
      </c>
      <c r="O79" s="5"/>
      <c r="P79" s="4">
        <f>VLOOKUP(DATE($B79,P$3,1),'Efficient Load Calc'!$E$2:$T$313,16,FALSE)</f>
        <v>639.99340736984072</v>
      </c>
      <c r="Q79" s="4">
        <f>VLOOKUP(DATE($B79,Q$3,1),'Efficient Load Calc'!$E$2:$T$313,16,FALSE)</f>
        <v>682.37715001254037</v>
      </c>
      <c r="R79" s="4">
        <f>VLOOKUP(DATE($B79,R$3,1),'Efficient Load Calc'!$E$2:$T$313,16,FALSE)</f>
        <v>578.37159971702499</v>
      </c>
      <c r="S79" s="4">
        <f>VLOOKUP(DATE($B79,S$3,1),'Efficient Load Calc'!$E$2:$T$313,16,FALSE)</f>
        <v>438.33206966988024</v>
      </c>
      <c r="T79" s="4">
        <f>VLOOKUP(DATE($B79,T$3,1),'Efficient Load Calc'!$E$2:$T$313,16,FALSE)</f>
        <v>272.86070907487584</v>
      </c>
      <c r="U79" s="4">
        <f>VLOOKUP(DATE($B79,U$3,1),'Efficient Load Calc'!$E$2:$T$313,16,FALSE)</f>
        <v>105.62809546561468</v>
      </c>
      <c r="V79" s="4">
        <f>VLOOKUP(DATE($B79,V$3,1),'Efficient Load Calc'!$E$2:$T$313,16,FALSE)</f>
        <v>66.348135378767964</v>
      </c>
      <c r="W79" s="4">
        <f>VLOOKUP(DATE($B79,W$3,1),'Efficient Load Calc'!$E$2:$T$313,16,FALSE)</f>
        <v>68.925737767850606</v>
      </c>
      <c r="X79" s="4">
        <f>VLOOKUP(DATE($B79,X$3,1),'Efficient Load Calc'!$E$2:$T$313,16,FALSE)</f>
        <v>204.47925856539771</v>
      </c>
      <c r="Y79" s="4">
        <f>VLOOKUP(DATE($B79,Y$3,1),'Efficient Load Calc'!$E$2:$T$313,16,FALSE)</f>
        <v>432.67205691819112</v>
      </c>
      <c r="Z79" s="4">
        <f>VLOOKUP(DATE($B79,Z$3,1),'Efficient Load Calc'!$E$2:$T$313,16,FALSE)</f>
        <v>552.13555187739257</v>
      </c>
      <c r="AA79" s="4">
        <f>VLOOKUP(DATE($B79,AA$3,1),'Efficient Load Calc'!$E$2:$T$313,16,FALSE)</f>
        <v>713.12724755399051</v>
      </c>
    </row>
    <row r="80" spans="1:27" x14ac:dyDescent="0.2">
      <c r="A80" s="2" t="s">
        <v>56</v>
      </c>
      <c r="B80" s="2">
        <v>2045</v>
      </c>
      <c r="C80" s="4">
        <f>VLOOKUP(DATE($B80,C$3,1),'Efficient Load Calc'!$E$2:$T$313,15,FALSE)</f>
        <v>371.82527042068659</v>
      </c>
      <c r="D80" s="4">
        <f>VLOOKUP(DATE($B80,D$3,1),'Efficient Load Calc'!$E$2:$T$313,15,FALSE)</f>
        <v>343.59631856989688</v>
      </c>
      <c r="E80" s="4">
        <f>VLOOKUP(DATE($B80,E$3,1),'Efficient Load Calc'!$E$2:$T$313,15,FALSE)</f>
        <v>250.6124945813807</v>
      </c>
      <c r="F80" s="4">
        <f>VLOOKUP(DATE($B80,F$3,1),'Efficient Load Calc'!$E$2:$T$313,15,FALSE)</f>
        <v>160.7109270709114</v>
      </c>
      <c r="G80" s="4">
        <f>VLOOKUP(DATE($B80,G$3,1),'Efficient Load Calc'!$E$2:$T$313,15,FALSE)</f>
        <v>78.210197290957822</v>
      </c>
      <c r="H80" s="4">
        <f>VLOOKUP(DATE($B80,H$3,1),'Efficient Load Calc'!$E$2:$T$313,15,FALSE)</f>
        <v>47.40460852449894</v>
      </c>
      <c r="I80" s="4">
        <f>VLOOKUP(DATE($B80,I$3,1),'Efficient Load Calc'!$E$2:$T$313,15,FALSE)</f>
        <v>40.475063971170243</v>
      </c>
      <c r="J80" s="4">
        <f>VLOOKUP(DATE($B80,J$3,1),'Efficient Load Calc'!$E$2:$T$313,15,FALSE)</f>
        <v>40.6369488413102</v>
      </c>
      <c r="K80" s="4">
        <f>VLOOKUP(DATE($B80,K$3,1),'Efficient Load Calc'!$E$2:$T$313,15,FALSE)</f>
        <v>56.569968423579965</v>
      </c>
      <c r="L80" s="4">
        <f>VLOOKUP(DATE($B80,L$3,1),'Efficient Load Calc'!$E$2:$T$313,15,FALSE)</f>
        <v>158.69844610457255</v>
      </c>
      <c r="M80" s="4">
        <f>VLOOKUP(DATE($B80,M$3,1),'Efficient Load Calc'!$E$2:$T$313,15,FALSE)</f>
        <v>290.55007558641637</v>
      </c>
      <c r="N80" s="4">
        <f>VLOOKUP(DATE($B80,N$3,1),'Efficient Load Calc'!$E$2:$T$313,15,FALSE)</f>
        <v>417.23751110666717</v>
      </c>
      <c r="O80" s="5"/>
      <c r="P80" s="4">
        <f>VLOOKUP(DATE($B80,P$3,1),'Efficient Load Calc'!$E$2:$T$313,16,FALSE)</f>
        <v>672.37998918894993</v>
      </c>
      <c r="Q80" s="4">
        <f>VLOOKUP(DATE($B80,Q$3,1),'Efficient Load Calc'!$E$2:$T$313,16,FALSE)</f>
        <v>675.84289923808171</v>
      </c>
      <c r="R80" s="4">
        <f>VLOOKUP(DATE($B80,R$3,1),'Efficient Load Calc'!$E$2:$T$313,16,FALSE)</f>
        <v>607.60824452112001</v>
      </c>
      <c r="S80" s="4">
        <f>VLOOKUP(DATE($B80,S$3,1),'Efficient Load Calc'!$E$2:$T$313,16,FALSE)</f>
        <v>460.49078321565906</v>
      </c>
      <c r="T80" s="4">
        <f>VLOOKUP(DATE($B80,T$3,1),'Efficient Load Calc'!$E$2:$T$313,16,FALSE)</f>
        <v>286.62910973226207</v>
      </c>
      <c r="U80" s="4">
        <f>VLOOKUP(DATE($B80,U$3,1),'Efficient Load Calc'!$E$2:$T$313,16,FALSE)</f>
        <v>110.93625351950583</v>
      </c>
      <c r="V80" s="4">
        <f>VLOOKUP(DATE($B80,V$3,1),'Efficient Load Calc'!$E$2:$T$313,16,FALSE)</f>
        <v>69.681369016254138</v>
      </c>
      <c r="W80" s="4">
        <f>VLOOKUP(DATE($B80,W$3,1),'Efficient Load Calc'!$E$2:$T$313,16,FALSE)</f>
        <v>72.390940371726629</v>
      </c>
      <c r="X80" s="4">
        <f>VLOOKUP(DATE($B80,X$3,1),'Efficient Load Calc'!$E$2:$T$313,16,FALSE)</f>
        <v>214.75941307875775</v>
      </c>
      <c r="Y80" s="4">
        <f>VLOOKUP(DATE($B80,Y$3,1),'Efficient Load Calc'!$E$2:$T$313,16,FALSE)</f>
        <v>454.5696311245419</v>
      </c>
      <c r="Z80" s="4">
        <f>VLOOKUP(DATE($B80,Z$3,1),'Efficient Load Calc'!$E$2:$T$313,16,FALSE)</f>
        <v>580.08601504653575</v>
      </c>
      <c r="AA80" s="4">
        <f>VLOOKUP(DATE($B80,AA$3,1),'Efficient Load Calc'!$E$2:$T$313,16,FALSE)</f>
        <v>749.24278611437921</v>
      </c>
    </row>
  </sheetData>
  <mergeCells count="2">
    <mergeCell ref="C2:N2"/>
    <mergeCell ref="P2:A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D10B2-3896-4FFD-B864-20C70F1F5D60}">
  <sheetPr>
    <tabColor rgb="FFFF0000"/>
  </sheetPr>
  <dimension ref="A1:BD105"/>
  <sheetViews>
    <sheetView zoomScale="70" zoomScaleNormal="70" workbookViewId="0">
      <pane xSplit="1" ySplit="4" topLeftCell="B5" activePane="bottomRight" state="frozen"/>
      <selection activeCell="N45" sqref="N45"/>
      <selection pane="topRight" activeCell="N45" sqref="N45"/>
      <selection pane="bottomLeft" activeCell="N45" sqref="N45"/>
      <selection pane="bottomRight" activeCell="G26" sqref="G26"/>
    </sheetView>
  </sheetViews>
  <sheetFormatPr defaultRowHeight="15" x14ac:dyDescent="0.25"/>
  <cols>
    <col min="1" max="1" width="7.85546875" style="34" bestFit="1" customWidth="1"/>
    <col min="2" max="2" width="9.140625" style="34"/>
    <col min="3" max="3" width="13.140625" style="34" bestFit="1" customWidth="1"/>
    <col min="4" max="4" width="7.7109375" style="34" bestFit="1" customWidth="1"/>
    <col min="5" max="5" width="7.85546875" style="34" bestFit="1" customWidth="1"/>
    <col min="6" max="6" width="8.28515625" style="34" bestFit="1" customWidth="1"/>
    <col min="7" max="7" width="14.28515625" style="44" bestFit="1" customWidth="1"/>
    <col min="8" max="8" width="15" style="44" bestFit="1" customWidth="1"/>
    <col min="9" max="9" width="11" style="44" bestFit="1" customWidth="1"/>
    <col min="10" max="10" width="14.28515625" style="44" bestFit="1" customWidth="1"/>
    <col min="11" max="11" width="15" style="44" bestFit="1" customWidth="1"/>
    <col min="12" max="12" width="11" style="44" bestFit="1" customWidth="1"/>
    <col min="13" max="13" width="14.28515625" style="44" bestFit="1" customWidth="1"/>
    <col min="14" max="14" width="15" style="44" bestFit="1" customWidth="1"/>
    <col min="15" max="15" width="11" style="44" bestFit="1" customWidth="1"/>
    <col min="16" max="16" width="14.28515625" style="44" bestFit="1" customWidth="1"/>
    <col min="17" max="17" width="15" style="44" bestFit="1" customWidth="1"/>
    <col min="18" max="18" width="11" style="44" bestFit="1" customWidth="1"/>
    <col min="19" max="19" width="14.28515625" style="44" bestFit="1" customWidth="1"/>
    <col min="20" max="20" width="15" style="44" bestFit="1" customWidth="1"/>
    <col min="21" max="21" width="11" style="44" bestFit="1" customWidth="1"/>
    <col min="22" max="22" width="14.28515625" style="44" bestFit="1" customWidth="1"/>
    <col min="23" max="23" width="15" style="44" bestFit="1" customWidth="1"/>
    <col min="24" max="24" width="11" style="44" bestFit="1" customWidth="1"/>
    <col min="25" max="25" width="7.42578125" style="44" bestFit="1" customWidth="1"/>
    <col min="26" max="26" width="8.5703125" style="44" bestFit="1" customWidth="1"/>
    <col min="27" max="27" width="12.140625" style="44" bestFit="1" customWidth="1"/>
    <col min="28" max="28" width="7.42578125" style="42" bestFit="1" customWidth="1"/>
    <col min="29" max="29" width="8.5703125" style="42" bestFit="1" customWidth="1"/>
    <col min="30" max="30" width="12.140625" style="42" bestFit="1" customWidth="1"/>
    <col min="31" max="32" width="9.140625" style="34"/>
    <col min="33" max="33" width="14.28515625" style="44" bestFit="1" customWidth="1"/>
    <col min="34" max="34" width="15" style="44" bestFit="1" customWidth="1"/>
    <col min="35" max="35" width="11" style="44" bestFit="1" customWidth="1"/>
    <col min="36" max="36" width="14.28515625" style="44" bestFit="1" customWidth="1"/>
    <col min="37" max="37" width="15" style="44" bestFit="1" customWidth="1"/>
    <col min="38" max="38" width="11" style="44" bestFit="1" customWidth="1"/>
    <col min="39" max="39" width="14.28515625" style="44" bestFit="1" customWidth="1"/>
    <col min="40" max="40" width="15" style="44" bestFit="1" customWidth="1"/>
    <col min="41" max="41" width="11" style="44" bestFit="1" customWidth="1"/>
    <col min="42" max="42" width="14.28515625" style="44" bestFit="1" customWidth="1"/>
    <col min="43" max="43" width="15" style="44" bestFit="1" customWidth="1"/>
    <col min="44" max="44" width="11" style="44" bestFit="1" customWidth="1"/>
    <col min="45" max="45" width="14.28515625" style="44" bestFit="1" customWidth="1"/>
    <col min="46" max="46" width="15" style="44" bestFit="1" customWidth="1"/>
    <col min="47" max="47" width="11" style="44" bestFit="1" customWidth="1"/>
    <col min="48" max="48" width="14.28515625" style="44" bestFit="1" customWidth="1"/>
    <col min="49" max="49" width="15" style="44" bestFit="1" customWidth="1"/>
    <col min="50" max="50" width="11" style="44" bestFit="1" customWidth="1"/>
    <col min="51" max="51" width="8.28515625" style="44" bestFit="1" customWidth="1"/>
    <col min="52" max="52" width="8.5703125" style="44" bestFit="1" customWidth="1"/>
    <col min="53" max="53" width="12.140625" style="44" bestFit="1" customWidth="1"/>
    <col min="54" max="54" width="7.42578125" style="42" bestFit="1" customWidth="1"/>
    <col min="55" max="55" width="8.5703125" style="42" bestFit="1" customWidth="1"/>
    <col min="56" max="56" width="12.140625" style="42" bestFit="1" customWidth="1"/>
    <col min="57" max="16384" width="9.140625" style="34"/>
  </cols>
  <sheetData>
    <row r="1" spans="1:56" ht="26.25" x14ac:dyDescent="0.4">
      <c r="G1" s="49" t="s">
        <v>0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G1" s="49" t="s">
        <v>1</v>
      </c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</row>
    <row r="2" spans="1:56" s="35" customFormat="1" x14ac:dyDescent="0.25">
      <c r="G2" s="47" t="s">
        <v>2</v>
      </c>
      <c r="H2" s="47"/>
      <c r="I2" s="47"/>
      <c r="J2" s="47" t="s">
        <v>2</v>
      </c>
      <c r="K2" s="47"/>
      <c r="L2" s="47"/>
      <c r="M2" s="47" t="s">
        <v>3</v>
      </c>
      <c r="N2" s="47"/>
      <c r="O2" s="47"/>
      <c r="P2" s="47" t="s">
        <v>3</v>
      </c>
      <c r="Q2" s="47"/>
      <c r="R2" s="47"/>
      <c r="S2" s="47" t="s">
        <v>4</v>
      </c>
      <c r="T2" s="47"/>
      <c r="U2" s="47"/>
      <c r="V2" s="47" t="s">
        <v>4</v>
      </c>
      <c r="W2" s="47"/>
      <c r="X2" s="47"/>
      <c r="Y2" s="36"/>
      <c r="Z2" s="36"/>
      <c r="AA2" s="36"/>
      <c r="AB2" s="37"/>
      <c r="AC2" s="37"/>
      <c r="AD2" s="37"/>
      <c r="AG2" s="47" t="s">
        <v>2</v>
      </c>
      <c r="AH2" s="47"/>
      <c r="AI2" s="47"/>
      <c r="AJ2" s="47" t="s">
        <v>2</v>
      </c>
      <c r="AK2" s="47"/>
      <c r="AL2" s="47"/>
      <c r="AM2" s="47" t="s">
        <v>3</v>
      </c>
      <c r="AN2" s="47"/>
      <c r="AO2" s="47"/>
      <c r="AP2" s="47" t="s">
        <v>3</v>
      </c>
      <c r="AQ2" s="47"/>
      <c r="AR2" s="47"/>
      <c r="AS2" s="47" t="s">
        <v>4</v>
      </c>
      <c r="AT2" s="47"/>
      <c r="AU2" s="47"/>
      <c r="AV2" s="47" t="s">
        <v>4</v>
      </c>
      <c r="AW2" s="47"/>
      <c r="AX2" s="47"/>
      <c r="AY2" s="36"/>
      <c r="AZ2" s="36"/>
      <c r="BA2" s="36"/>
      <c r="BB2" s="37"/>
      <c r="BC2" s="37"/>
      <c r="BD2" s="37"/>
    </row>
    <row r="3" spans="1:56" s="35" customFormat="1" x14ac:dyDescent="0.25">
      <c r="G3" s="47" t="s">
        <v>5</v>
      </c>
      <c r="H3" s="47"/>
      <c r="I3" s="47"/>
      <c r="J3" s="47" t="s">
        <v>6</v>
      </c>
      <c r="K3" s="47"/>
      <c r="L3" s="47"/>
      <c r="M3" s="47" t="s">
        <v>5</v>
      </c>
      <c r="N3" s="47"/>
      <c r="O3" s="47"/>
      <c r="P3" s="47" t="s">
        <v>6</v>
      </c>
      <c r="Q3" s="47"/>
      <c r="R3" s="47"/>
      <c r="S3" s="47" t="s">
        <v>5</v>
      </c>
      <c r="T3" s="47"/>
      <c r="U3" s="47"/>
      <c r="V3" s="47" t="s">
        <v>6</v>
      </c>
      <c r="W3" s="47"/>
      <c r="X3" s="47"/>
      <c r="Y3" s="47" t="s">
        <v>5</v>
      </c>
      <c r="Z3" s="47"/>
      <c r="AA3" s="47"/>
      <c r="AB3" s="48" t="s">
        <v>7</v>
      </c>
      <c r="AC3" s="48"/>
      <c r="AD3" s="48"/>
      <c r="AG3" s="47" t="s">
        <v>5</v>
      </c>
      <c r="AH3" s="47"/>
      <c r="AI3" s="47"/>
      <c r="AJ3" s="47" t="s">
        <v>6</v>
      </c>
      <c r="AK3" s="47"/>
      <c r="AL3" s="47"/>
      <c r="AM3" s="47" t="s">
        <v>5</v>
      </c>
      <c r="AN3" s="47"/>
      <c r="AO3" s="47"/>
      <c r="AP3" s="47" t="s">
        <v>6</v>
      </c>
      <c r="AQ3" s="47"/>
      <c r="AR3" s="47"/>
      <c r="AS3" s="47" t="s">
        <v>5</v>
      </c>
      <c r="AT3" s="47"/>
      <c r="AU3" s="47"/>
      <c r="AV3" s="47" t="s">
        <v>6</v>
      </c>
      <c r="AW3" s="47"/>
      <c r="AX3" s="47"/>
      <c r="AY3" s="47" t="s">
        <v>5</v>
      </c>
      <c r="AZ3" s="47"/>
      <c r="BA3" s="47"/>
      <c r="BB3" s="48" t="s">
        <v>7</v>
      </c>
      <c r="BC3" s="48"/>
      <c r="BD3" s="48"/>
    </row>
    <row r="4" spans="1:56" s="35" customFormat="1" x14ac:dyDescent="0.25">
      <c r="A4" s="35" t="s">
        <v>8</v>
      </c>
      <c r="B4" s="35" t="s">
        <v>9</v>
      </c>
      <c r="C4" s="35" t="s">
        <v>10</v>
      </c>
      <c r="D4" s="35" t="s">
        <v>11</v>
      </c>
      <c r="E4" s="35" t="s">
        <v>12</v>
      </c>
      <c r="F4" s="35" t="s">
        <v>13</v>
      </c>
      <c r="G4" s="38" t="s">
        <v>14</v>
      </c>
      <c r="H4" s="38" t="s">
        <v>15</v>
      </c>
      <c r="I4" s="38" t="s">
        <v>16</v>
      </c>
      <c r="J4" s="38" t="s">
        <v>14</v>
      </c>
      <c r="K4" s="38" t="s">
        <v>15</v>
      </c>
      <c r="L4" s="38" t="s">
        <v>16</v>
      </c>
      <c r="M4" s="38" t="s">
        <v>14</v>
      </c>
      <c r="N4" s="38" t="s">
        <v>15</v>
      </c>
      <c r="O4" s="38" t="s">
        <v>16</v>
      </c>
      <c r="P4" s="38" t="s">
        <v>14</v>
      </c>
      <c r="Q4" s="38" t="s">
        <v>15</v>
      </c>
      <c r="R4" s="38" t="s">
        <v>16</v>
      </c>
      <c r="S4" s="38" t="s">
        <v>14</v>
      </c>
      <c r="T4" s="38" t="s">
        <v>15</v>
      </c>
      <c r="U4" s="38" t="s">
        <v>16</v>
      </c>
      <c r="V4" s="38" t="s">
        <v>14</v>
      </c>
      <c r="W4" s="38" t="s">
        <v>15</v>
      </c>
      <c r="X4" s="38" t="s">
        <v>16</v>
      </c>
      <c r="Y4" s="38" t="s">
        <v>17</v>
      </c>
      <c r="Z4" s="38" t="s">
        <v>18</v>
      </c>
      <c r="AA4" s="38" t="s">
        <v>4</v>
      </c>
      <c r="AB4" s="39" t="s">
        <v>17</v>
      </c>
      <c r="AC4" s="39" t="s">
        <v>18</v>
      </c>
      <c r="AD4" s="39" t="s">
        <v>4</v>
      </c>
      <c r="AG4" s="38" t="s">
        <v>14</v>
      </c>
      <c r="AH4" s="38" t="s">
        <v>15</v>
      </c>
      <c r="AI4" s="38" t="s">
        <v>16</v>
      </c>
      <c r="AJ4" s="38" t="s">
        <v>14</v>
      </c>
      <c r="AK4" s="38" t="s">
        <v>15</v>
      </c>
      <c r="AL4" s="38" t="s">
        <v>16</v>
      </c>
      <c r="AM4" s="38" t="s">
        <v>14</v>
      </c>
      <c r="AN4" s="38" t="s">
        <v>15</v>
      </c>
      <c r="AO4" s="38" t="s">
        <v>16</v>
      </c>
      <c r="AP4" s="38" t="s">
        <v>14</v>
      </c>
      <c r="AQ4" s="38" t="s">
        <v>15</v>
      </c>
      <c r="AR4" s="38" t="s">
        <v>16</v>
      </c>
      <c r="AS4" s="38" t="s">
        <v>14</v>
      </c>
      <c r="AT4" s="38" t="s">
        <v>15</v>
      </c>
      <c r="AU4" s="38" t="s">
        <v>16</v>
      </c>
      <c r="AV4" s="38" t="s">
        <v>14</v>
      </c>
      <c r="AW4" s="38" t="s">
        <v>15</v>
      </c>
      <c r="AX4" s="38" t="s">
        <v>16</v>
      </c>
      <c r="AY4" s="38" t="s">
        <v>17</v>
      </c>
      <c r="AZ4" s="38" t="s">
        <v>18</v>
      </c>
      <c r="BA4" s="38" t="s">
        <v>4</v>
      </c>
      <c r="BB4" s="39" t="s">
        <v>17</v>
      </c>
      <c r="BC4" s="39" t="s">
        <v>18</v>
      </c>
      <c r="BD4" s="39" t="s">
        <v>4</v>
      </c>
    </row>
    <row r="5" spans="1:56" x14ac:dyDescent="0.25">
      <c r="A5" s="34">
        <v>-10</v>
      </c>
      <c r="B5" s="34">
        <f>(-0.0000006*A5^4)+(0.0004*A5^3)-(0.036*A5^2)-(0.5641*A5)+249.89</f>
        <v>251.52499999999998</v>
      </c>
      <c r="C5" s="40">
        <f>29.3*D5*10</f>
        <v>251.60251177519734</v>
      </c>
      <c r="D5" s="41">
        <f>E5/F5</f>
        <v>0.85871164428394986</v>
      </c>
      <c r="E5" s="41">
        <f>SUMPRODUCT(Y5:AA5,AB5:AD5)</f>
        <v>0.85796800000000006</v>
      </c>
      <c r="F5" s="41">
        <f>SUMPRODUCT(AY5:BA5,BB5:BD5)</f>
        <v>0.99913400000000008</v>
      </c>
      <c r="G5" s="42">
        <v>0.62</v>
      </c>
      <c r="H5" s="42">
        <v>0.88</v>
      </c>
      <c r="I5" s="42">
        <v>1</v>
      </c>
      <c r="J5" s="42">
        <v>0.1</v>
      </c>
      <c r="K5" s="42">
        <v>0.87</v>
      </c>
      <c r="L5" s="42">
        <v>0.03</v>
      </c>
      <c r="M5" s="42">
        <v>0.62</v>
      </c>
      <c r="N5" s="42">
        <v>0.88</v>
      </c>
      <c r="O5" s="42">
        <v>1</v>
      </c>
      <c r="P5" s="42">
        <v>0.1</v>
      </c>
      <c r="Q5" s="42">
        <v>0.9</v>
      </c>
      <c r="R5" s="42">
        <v>0</v>
      </c>
      <c r="S5" s="42">
        <v>0.62</v>
      </c>
      <c r="T5" s="42">
        <v>0.88</v>
      </c>
      <c r="U5" s="42">
        <v>1</v>
      </c>
      <c r="V5" s="42">
        <v>0.05</v>
      </c>
      <c r="W5" s="42">
        <v>0.35</v>
      </c>
      <c r="X5" s="42">
        <v>0.6</v>
      </c>
      <c r="Y5" s="42">
        <f>SUMPRODUCT(G5:I5,J5:L5)</f>
        <v>0.85759999999999992</v>
      </c>
      <c r="Z5" s="42">
        <f t="shared" ref="Z5:Z68" si="0">SUMPRODUCT(M5:O5,P5:R5)</f>
        <v>0.85400000000000009</v>
      </c>
      <c r="AA5" s="42">
        <f t="shared" ref="AA5:AA68" si="1">SUMPRODUCT(S5:U5,V5:X5)</f>
        <v>0.93899999999999995</v>
      </c>
      <c r="AB5" s="42">
        <v>0.63</v>
      </c>
      <c r="AC5" s="42">
        <v>0.35</v>
      </c>
      <c r="AD5" s="42">
        <v>0.02</v>
      </c>
      <c r="AG5" s="42">
        <v>1</v>
      </c>
      <c r="AH5" s="42">
        <v>0.94</v>
      </c>
      <c r="AI5" s="42">
        <v>1</v>
      </c>
      <c r="AJ5" s="42">
        <v>0.1</v>
      </c>
      <c r="AK5" s="42">
        <v>0.87</v>
      </c>
      <c r="AL5" s="42">
        <v>0.03</v>
      </c>
      <c r="AM5" s="42">
        <v>1</v>
      </c>
      <c r="AN5" s="42">
        <v>1.1000000000000001</v>
      </c>
      <c r="AO5" s="42">
        <v>1</v>
      </c>
      <c r="AP5" s="42">
        <v>0.1</v>
      </c>
      <c r="AQ5" s="42">
        <v>0.9</v>
      </c>
      <c r="AR5" s="42">
        <v>0</v>
      </c>
      <c r="AS5" s="42">
        <v>0.82</v>
      </c>
      <c r="AT5" s="42">
        <v>1.1000000000000001</v>
      </c>
      <c r="AU5" s="42">
        <v>1</v>
      </c>
      <c r="AV5" s="42">
        <v>0.05</v>
      </c>
      <c r="AW5" s="42">
        <v>0.35</v>
      </c>
      <c r="AX5" s="42">
        <v>0.6</v>
      </c>
      <c r="AY5" s="42">
        <f>SUMPRODUCT(AG5:AI5,AJ5:AL5)</f>
        <v>0.94779999999999998</v>
      </c>
      <c r="AZ5" s="42">
        <f>SUMPRODUCT(AM5:AO5,AP5:AR5)</f>
        <v>1.0900000000000001</v>
      </c>
      <c r="BA5" s="42">
        <f t="shared" ref="BA5:BA68" si="2">SUMPRODUCT(AS5:AU5,AV5:AX5)</f>
        <v>1.026</v>
      </c>
      <c r="BB5" s="42">
        <v>0.63</v>
      </c>
      <c r="BC5" s="42">
        <v>0.35</v>
      </c>
      <c r="BD5" s="42">
        <v>0.02</v>
      </c>
    </row>
    <row r="6" spans="1:56" x14ac:dyDescent="0.25">
      <c r="A6" s="34">
        <v>-9</v>
      </c>
      <c r="B6" s="34">
        <f t="shared" ref="B6:B69" si="3">(-0.0000006*A6^4)+(0.0004*A6^3)-(0.036*A6^2)-(0.5641*A6)+249.89</f>
        <v>251.75536339999999</v>
      </c>
      <c r="C6" s="40">
        <f t="shared" ref="C6:C69" si="4">29.3*D6*10</f>
        <v>251.60251177519734</v>
      </c>
      <c r="D6" s="41">
        <f t="shared" ref="D6:D69" si="5">E6/F6</f>
        <v>0.85871164428394986</v>
      </c>
      <c r="E6" s="41">
        <f t="shared" ref="E6:E69" si="6">SUMPRODUCT(Y6:AA6,AB6:AD6)</f>
        <v>0.85796800000000006</v>
      </c>
      <c r="F6" s="41">
        <f t="shared" ref="F6:F69" si="7">SUMPRODUCT(AY6:BA6,BB6:BD6)</f>
        <v>0.99913400000000008</v>
      </c>
      <c r="G6" s="42">
        <f>G5</f>
        <v>0.62</v>
      </c>
      <c r="H6" s="42">
        <f t="shared" ref="H6:X19" si="8">H5</f>
        <v>0.88</v>
      </c>
      <c r="I6" s="42">
        <f t="shared" si="8"/>
        <v>1</v>
      </c>
      <c r="J6" s="42">
        <f t="shared" si="8"/>
        <v>0.1</v>
      </c>
      <c r="K6" s="42">
        <f t="shared" si="8"/>
        <v>0.87</v>
      </c>
      <c r="L6" s="42">
        <f t="shared" si="8"/>
        <v>0.03</v>
      </c>
      <c r="M6" s="42">
        <f t="shared" si="8"/>
        <v>0.62</v>
      </c>
      <c r="N6" s="42">
        <f t="shared" si="8"/>
        <v>0.88</v>
      </c>
      <c r="O6" s="42">
        <f t="shared" si="8"/>
        <v>1</v>
      </c>
      <c r="P6" s="42">
        <f t="shared" si="8"/>
        <v>0.1</v>
      </c>
      <c r="Q6" s="42">
        <f t="shared" si="8"/>
        <v>0.9</v>
      </c>
      <c r="R6" s="42">
        <f t="shared" si="8"/>
        <v>0</v>
      </c>
      <c r="S6" s="42">
        <f t="shared" si="8"/>
        <v>0.62</v>
      </c>
      <c r="T6" s="42">
        <f t="shared" si="8"/>
        <v>0.88</v>
      </c>
      <c r="U6" s="42">
        <f t="shared" si="8"/>
        <v>1</v>
      </c>
      <c r="V6" s="42">
        <f t="shared" si="8"/>
        <v>0.05</v>
      </c>
      <c r="W6" s="42">
        <f t="shared" si="8"/>
        <v>0.35</v>
      </c>
      <c r="X6" s="42">
        <f t="shared" si="8"/>
        <v>0.6</v>
      </c>
      <c r="Y6" s="42">
        <f t="shared" ref="Y6:Y69" si="9">SUMPRODUCT(G6:I6,J6:L6)</f>
        <v>0.85759999999999992</v>
      </c>
      <c r="Z6" s="42">
        <f t="shared" si="0"/>
        <v>0.85400000000000009</v>
      </c>
      <c r="AA6" s="42">
        <f t="shared" si="1"/>
        <v>0.93899999999999995</v>
      </c>
      <c r="AB6" s="42">
        <f t="shared" ref="AB6:AD19" si="10">AB5</f>
        <v>0.63</v>
      </c>
      <c r="AC6" s="42">
        <f t="shared" si="10"/>
        <v>0.35</v>
      </c>
      <c r="AD6" s="42">
        <f t="shared" si="10"/>
        <v>0.02</v>
      </c>
      <c r="AG6" s="42">
        <v>1</v>
      </c>
      <c r="AH6" s="42">
        <v>0.94</v>
      </c>
      <c r="AI6" s="42">
        <f t="shared" ref="AI6:AX19" si="11">AI5</f>
        <v>1</v>
      </c>
      <c r="AJ6" s="42">
        <f t="shared" si="11"/>
        <v>0.1</v>
      </c>
      <c r="AK6" s="42">
        <f t="shared" si="11"/>
        <v>0.87</v>
      </c>
      <c r="AL6" s="42">
        <f t="shared" si="11"/>
        <v>0.03</v>
      </c>
      <c r="AM6" s="42">
        <v>1</v>
      </c>
      <c r="AN6" s="42">
        <f t="shared" si="11"/>
        <v>1.1000000000000001</v>
      </c>
      <c r="AO6" s="42">
        <f t="shared" si="11"/>
        <v>1</v>
      </c>
      <c r="AP6" s="42">
        <f t="shared" si="11"/>
        <v>0.1</v>
      </c>
      <c r="AQ6" s="42">
        <f t="shared" si="11"/>
        <v>0.9</v>
      </c>
      <c r="AR6" s="42">
        <f t="shared" si="11"/>
        <v>0</v>
      </c>
      <c r="AS6" s="42">
        <f t="shared" si="11"/>
        <v>0.82</v>
      </c>
      <c r="AT6" s="42">
        <f t="shared" si="11"/>
        <v>1.1000000000000001</v>
      </c>
      <c r="AU6" s="42">
        <f t="shared" si="11"/>
        <v>1</v>
      </c>
      <c r="AV6" s="42">
        <f t="shared" si="11"/>
        <v>0.05</v>
      </c>
      <c r="AW6" s="42">
        <f t="shared" si="11"/>
        <v>0.35</v>
      </c>
      <c r="AX6" s="42">
        <f t="shared" si="11"/>
        <v>0.6</v>
      </c>
      <c r="AY6" s="42">
        <f t="shared" ref="AY6:AY69" si="12">SUMPRODUCT(AG6:AI6,AJ6:AL6)</f>
        <v>0.94779999999999998</v>
      </c>
      <c r="AZ6" s="42">
        <f t="shared" ref="AZ6:AZ69" si="13">SUMPRODUCT(AM6:AO6,AP6:AR6)</f>
        <v>1.0900000000000001</v>
      </c>
      <c r="BA6" s="42">
        <f t="shared" si="2"/>
        <v>1.026</v>
      </c>
      <c r="BB6" s="42">
        <f t="shared" ref="BB6:BD19" si="14">BB5</f>
        <v>0.63</v>
      </c>
      <c r="BC6" s="42">
        <f t="shared" si="14"/>
        <v>0.35</v>
      </c>
      <c r="BD6" s="42">
        <f t="shared" si="14"/>
        <v>0.02</v>
      </c>
    </row>
    <row r="7" spans="1:56" x14ac:dyDescent="0.25">
      <c r="A7" s="34">
        <v>-8</v>
      </c>
      <c r="B7" s="34">
        <f t="shared" si="3"/>
        <v>251.89154239999999</v>
      </c>
      <c r="C7" s="40">
        <f t="shared" si="4"/>
        <v>251.60251177519734</v>
      </c>
      <c r="D7" s="41">
        <f t="shared" si="5"/>
        <v>0.85871164428394986</v>
      </c>
      <c r="E7" s="41">
        <f t="shared" si="6"/>
        <v>0.85796800000000006</v>
      </c>
      <c r="F7" s="41">
        <f t="shared" si="7"/>
        <v>0.99913400000000008</v>
      </c>
      <c r="G7" s="42">
        <f t="shared" ref="G7:G19" si="15">G6</f>
        <v>0.62</v>
      </c>
      <c r="H7" s="42">
        <f t="shared" si="8"/>
        <v>0.88</v>
      </c>
      <c r="I7" s="42">
        <f t="shared" si="8"/>
        <v>1</v>
      </c>
      <c r="J7" s="42">
        <f t="shared" si="8"/>
        <v>0.1</v>
      </c>
      <c r="K7" s="42">
        <f t="shared" si="8"/>
        <v>0.87</v>
      </c>
      <c r="L7" s="42">
        <f t="shared" si="8"/>
        <v>0.03</v>
      </c>
      <c r="M7" s="42">
        <f t="shared" si="8"/>
        <v>0.62</v>
      </c>
      <c r="N7" s="42">
        <f t="shared" si="8"/>
        <v>0.88</v>
      </c>
      <c r="O7" s="42">
        <f t="shared" si="8"/>
        <v>1</v>
      </c>
      <c r="P7" s="42">
        <f t="shared" si="8"/>
        <v>0.1</v>
      </c>
      <c r="Q7" s="42">
        <f t="shared" si="8"/>
        <v>0.9</v>
      </c>
      <c r="R7" s="42">
        <f t="shared" si="8"/>
        <v>0</v>
      </c>
      <c r="S7" s="42">
        <f t="shared" si="8"/>
        <v>0.62</v>
      </c>
      <c r="T7" s="42">
        <f t="shared" si="8"/>
        <v>0.88</v>
      </c>
      <c r="U7" s="42">
        <f t="shared" si="8"/>
        <v>1</v>
      </c>
      <c r="V7" s="42">
        <f t="shared" si="8"/>
        <v>0.05</v>
      </c>
      <c r="W7" s="42">
        <f t="shared" si="8"/>
        <v>0.35</v>
      </c>
      <c r="X7" s="42">
        <f t="shared" si="8"/>
        <v>0.6</v>
      </c>
      <c r="Y7" s="42">
        <f t="shared" si="9"/>
        <v>0.85759999999999992</v>
      </c>
      <c r="Z7" s="42">
        <f t="shared" si="0"/>
        <v>0.85400000000000009</v>
      </c>
      <c r="AA7" s="42">
        <f t="shared" si="1"/>
        <v>0.93899999999999995</v>
      </c>
      <c r="AB7" s="42">
        <f t="shared" si="10"/>
        <v>0.63</v>
      </c>
      <c r="AC7" s="42">
        <f t="shared" si="10"/>
        <v>0.35</v>
      </c>
      <c r="AD7" s="42">
        <f t="shared" si="10"/>
        <v>0.02</v>
      </c>
      <c r="AG7" s="42">
        <v>1</v>
      </c>
      <c r="AH7" s="42">
        <v>0.94</v>
      </c>
      <c r="AI7" s="42">
        <f t="shared" si="11"/>
        <v>1</v>
      </c>
      <c r="AJ7" s="42">
        <f t="shared" si="11"/>
        <v>0.1</v>
      </c>
      <c r="AK7" s="42">
        <f t="shared" si="11"/>
        <v>0.87</v>
      </c>
      <c r="AL7" s="42">
        <f t="shared" si="11"/>
        <v>0.03</v>
      </c>
      <c r="AM7" s="42">
        <v>1</v>
      </c>
      <c r="AN7" s="42">
        <f t="shared" si="11"/>
        <v>1.1000000000000001</v>
      </c>
      <c r="AO7" s="42">
        <f t="shared" si="11"/>
        <v>1</v>
      </c>
      <c r="AP7" s="42">
        <f t="shared" si="11"/>
        <v>0.1</v>
      </c>
      <c r="AQ7" s="42">
        <f t="shared" si="11"/>
        <v>0.9</v>
      </c>
      <c r="AR7" s="42">
        <f t="shared" si="11"/>
        <v>0</v>
      </c>
      <c r="AS7" s="42">
        <f t="shared" si="11"/>
        <v>0.82</v>
      </c>
      <c r="AT7" s="42">
        <f t="shared" si="11"/>
        <v>1.1000000000000001</v>
      </c>
      <c r="AU7" s="42">
        <f t="shared" si="11"/>
        <v>1</v>
      </c>
      <c r="AV7" s="42">
        <f t="shared" si="11"/>
        <v>0.05</v>
      </c>
      <c r="AW7" s="42">
        <f t="shared" si="11"/>
        <v>0.35</v>
      </c>
      <c r="AX7" s="42">
        <f t="shared" si="11"/>
        <v>0.6</v>
      </c>
      <c r="AY7" s="42">
        <f t="shared" si="12"/>
        <v>0.94779999999999998</v>
      </c>
      <c r="AZ7" s="42">
        <f t="shared" si="13"/>
        <v>1.0900000000000001</v>
      </c>
      <c r="BA7" s="42">
        <f t="shared" si="2"/>
        <v>1.026</v>
      </c>
      <c r="BB7" s="42">
        <f t="shared" si="14"/>
        <v>0.63</v>
      </c>
      <c r="BC7" s="42">
        <f t="shared" si="14"/>
        <v>0.35</v>
      </c>
      <c r="BD7" s="42">
        <f t="shared" si="14"/>
        <v>0.02</v>
      </c>
    </row>
    <row r="8" spans="1:56" x14ac:dyDescent="0.25">
      <c r="A8" s="34">
        <v>-7</v>
      </c>
      <c r="B8" s="34">
        <f t="shared" si="3"/>
        <v>251.93605939999998</v>
      </c>
      <c r="C8" s="40">
        <f t="shared" si="4"/>
        <v>251.60251177519734</v>
      </c>
      <c r="D8" s="41">
        <f t="shared" si="5"/>
        <v>0.85871164428394986</v>
      </c>
      <c r="E8" s="41">
        <f t="shared" si="6"/>
        <v>0.85796800000000006</v>
      </c>
      <c r="F8" s="41">
        <f t="shared" si="7"/>
        <v>0.99913400000000008</v>
      </c>
      <c r="G8" s="42">
        <f t="shared" si="15"/>
        <v>0.62</v>
      </c>
      <c r="H8" s="42">
        <f t="shared" si="8"/>
        <v>0.88</v>
      </c>
      <c r="I8" s="42">
        <f t="shared" si="8"/>
        <v>1</v>
      </c>
      <c r="J8" s="42">
        <f t="shared" si="8"/>
        <v>0.1</v>
      </c>
      <c r="K8" s="42">
        <f t="shared" si="8"/>
        <v>0.87</v>
      </c>
      <c r="L8" s="42">
        <f t="shared" si="8"/>
        <v>0.03</v>
      </c>
      <c r="M8" s="42">
        <f t="shared" si="8"/>
        <v>0.62</v>
      </c>
      <c r="N8" s="42">
        <f t="shared" si="8"/>
        <v>0.88</v>
      </c>
      <c r="O8" s="42">
        <f t="shared" si="8"/>
        <v>1</v>
      </c>
      <c r="P8" s="42">
        <f t="shared" si="8"/>
        <v>0.1</v>
      </c>
      <c r="Q8" s="42">
        <f t="shared" si="8"/>
        <v>0.9</v>
      </c>
      <c r="R8" s="42">
        <f t="shared" si="8"/>
        <v>0</v>
      </c>
      <c r="S8" s="42">
        <f t="shared" si="8"/>
        <v>0.62</v>
      </c>
      <c r="T8" s="42">
        <f t="shared" si="8"/>
        <v>0.88</v>
      </c>
      <c r="U8" s="42">
        <f t="shared" si="8"/>
        <v>1</v>
      </c>
      <c r="V8" s="42">
        <f t="shared" si="8"/>
        <v>0.05</v>
      </c>
      <c r="W8" s="42">
        <f t="shared" si="8"/>
        <v>0.35</v>
      </c>
      <c r="X8" s="42">
        <f t="shared" si="8"/>
        <v>0.6</v>
      </c>
      <c r="Y8" s="42">
        <f t="shared" si="9"/>
        <v>0.85759999999999992</v>
      </c>
      <c r="Z8" s="42">
        <f t="shared" si="0"/>
        <v>0.85400000000000009</v>
      </c>
      <c r="AA8" s="42">
        <f t="shared" si="1"/>
        <v>0.93899999999999995</v>
      </c>
      <c r="AB8" s="42">
        <f t="shared" si="10"/>
        <v>0.63</v>
      </c>
      <c r="AC8" s="42">
        <f t="shared" si="10"/>
        <v>0.35</v>
      </c>
      <c r="AD8" s="42">
        <f t="shared" si="10"/>
        <v>0.02</v>
      </c>
      <c r="AG8" s="42">
        <v>1</v>
      </c>
      <c r="AH8" s="42">
        <v>0.94</v>
      </c>
      <c r="AI8" s="42">
        <f t="shared" si="11"/>
        <v>1</v>
      </c>
      <c r="AJ8" s="42">
        <f t="shared" si="11"/>
        <v>0.1</v>
      </c>
      <c r="AK8" s="42">
        <f t="shared" si="11"/>
        <v>0.87</v>
      </c>
      <c r="AL8" s="42">
        <f t="shared" si="11"/>
        <v>0.03</v>
      </c>
      <c r="AM8" s="42">
        <v>1</v>
      </c>
      <c r="AN8" s="42">
        <f t="shared" si="11"/>
        <v>1.1000000000000001</v>
      </c>
      <c r="AO8" s="42">
        <f t="shared" si="11"/>
        <v>1</v>
      </c>
      <c r="AP8" s="42">
        <f t="shared" si="11"/>
        <v>0.1</v>
      </c>
      <c r="AQ8" s="42">
        <f t="shared" si="11"/>
        <v>0.9</v>
      </c>
      <c r="AR8" s="42">
        <f t="shared" si="11"/>
        <v>0</v>
      </c>
      <c r="AS8" s="42">
        <f t="shared" si="11"/>
        <v>0.82</v>
      </c>
      <c r="AT8" s="42">
        <f t="shared" si="11"/>
        <v>1.1000000000000001</v>
      </c>
      <c r="AU8" s="42">
        <f t="shared" si="11"/>
        <v>1</v>
      </c>
      <c r="AV8" s="42">
        <f t="shared" si="11"/>
        <v>0.05</v>
      </c>
      <c r="AW8" s="42">
        <f t="shared" si="11"/>
        <v>0.35</v>
      </c>
      <c r="AX8" s="42">
        <f t="shared" si="11"/>
        <v>0.6</v>
      </c>
      <c r="AY8" s="42">
        <f t="shared" si="12"/>
        <v>0.94779999999999998</v>
      </c>
      <c r="AZ8" s="42">
        <f t="shared" si="13"/>
        <v>1.0900000000000001</v>
      </c>
      <c r="BA8" s="42">
        <f t="shared" si="2"/>
        <v>1.026</v>
      </c>
      <c r="BB8" s="42">
        <f t="shared" si="14"/>
        <v>0.63</v>
      </c>
      <c r="BC8" s="42">
        <f t="shared" si="14"/>
        <v>0.35</v>
      </c>
      <c r="BD8" s="42">
        <f t="shared" si="14"/>
        <v>0.02</v>
      </c>
    </row>
    <row r="9" spans="1:56" x14ac:dyDescent="0.25">
      <c r="A9" s="34">
        <v>-6</v>
      </c>
      <c r="B9" s="34">
        <f t="shared" si="3"/>
        <v>251.89142239999998</v>
      </c>
      <c r="C9" s="40">
        <f t="shared" si="4"/>
        <v>251.60251177519734</v>
      </c>
      <c r="D9" s="41">
        <f t="shared" si="5"/>
        <v>0.85871164428394986</v>
      </c>
      <c r="E9" s="41">
        <f t="shared" si="6"/>
        <v>0.85796800000000006</v>
      </c>
      <c r="F9" s="41">
        <f t="shared" si="7"/>
        <v>0.99913400000000008</v>
      </c>
      <c r="G9" s="42">
        <f t="shared" si="15"/>
        <v>0.62</v>
      </c>
      <c r="H9" s="42">
        <f t="shared" si="8"/>
        <v>0.88</v>
      </c>
      <c r="I9" s="42">
        <f t="shared" si="8"/>
        <v>1</v>
      </c>
      <c r="J9" s="42">
        <f t="shared" si="8"/>
        <v>0.1</v>
      </c>
      <c r="K9" s="42">
        <f t="shared" si="8"/>
        <v>0.87</v>
      </c>
      <c r="L9" s="42">
        <f t="shared" si="8"/>
        <v>0.03</v>
      </c>
      <c r="M9" s="42">
        <f t="shared" si="8"/>
        <v>0.62</v>
      </c>
      <c r="N9" s="42">
        <f t="shared" si="8"/>
        <v>0.88</v>
      </c>
      <c r="O9" s="42">
        <f t="shared" si="8"/>
        <v>1</v>
      </c>
      <c r="P9" s="42">
        <f t="shared" si="8"/>
        <v>0.1</v>
      </c>
      <c r="Q9" s="42">
        <f t="shared" si="8"/>
        <v>0.9</v>
      </c>
      <c r="R9" s="42">
        <f t="shared" si="8"/>
        <v>0</v>
      </c>
      <c r="S9" s="42">
        <f t="shared" si="8"/>
        <v>0.62</v>
      </c>
      <c r="T9" s="42">
        <f t="shared" si="8"/>
        <v>0.88</v>
      </c>
      <c r="U9" s="42">
        <f t="shared" si="8"/>
        <v>1</v>
      </c>
      <c r="V9" s="42">
        <f t="shared" si="8"/>
        <v>0.05</v>
      </c>
      <c r="W9" s="42">
        <f t="shared" si="8"/>
        <v>0.35</v>
      </c>
      <c r="X9" s="42">
        <f t="shared" si="8"/>
        <v>0.6</v>
      </c>
      <c r="Y9" s="42">
        <f t="shared" si="9"/>
        <v>0.85759999999999992</v>
      </c>
      <c r="Z9" s="42">
        <f t="shared" si="0"/>
        <v>0.85400000000000009</v>
      </c>
      <c r="AA9" s="42">
        <f t="shared" si="1"/>
        <v>0.93899999999999995</v>
      </c>
      <c r="AB9" s="42">
        <f t="shared" si="10"/>
        <v>0.63</v>
      </c>
      <c r="AC9" s="42">
        <f t="shared" si="10"/>
        <v>0.35</v>
      </c>
      <c r="AD9" s="42">
        <f t="shared" si="10"/>
        <v>0.02</v>
      </c>
      <c r="AG9" s="42">
        <v>1</v>
      </c>
      <c r="AH9" s="42">
        <v>0.94</v>
      </c>
      <c r="AI9" s="42">
        <f t="shared" si="11"/>
        <v>1</v>
      </c>
      <c r="AJ9" s="42">
        <f t="shared" si="11"/>
        <v>0.1</v>
      </c>
      <c r="AK9" s="42">
        <f t="shared" si="11"/>
        <v>0.87</v>
      </c>
      <c r="AL9" s="42">
        <f t="shared" si="11"/>
        <v>0.03</v>
      </c>
      <c r="AM9" s="42">
        <v>1</v>
      </c>
      <c r="AN9" s="42">
        <f t="shared" si="11"/>
        <v>1.1000000000000001</v>
      </c>
      <c r="AO9" s="42">
        <f t="shared" si="11"/>
        <v>1</v>
      </c>
      <c r="AP9" s="42">
        <f t="shared" si="11"/>
        <v>0.1</v>
      </c>
      <c r="AQ9" s="42">
        <f t="shared" si="11"/>
        <v>0.9</v>
      </c>
      <c r="AR9" s="42">
        <f t="shared" si="11"/>
        <v>0</v>
      </c>
      <c r="AS9" s="42">
        <f t="shared" si="11"/>
        <v>0.82</v>
      </c>
      <c r="AT9" s="42">
        <f t="shared" si="11"/>
        <v>1.1000000000000001</v>
      </c>
      <c r="AU9" s="42">
        <f t="shared" si="11"/>
        <v>1</v>
      </c>
      <c r="AV9" s="42">
        <f t="shared" si="11"/>
        <v>0.05</v>
      </c>
      <c r="AW9" s="42">
        <f t="shared" si="11"/>
        <v>0.35</v>
      </c>
      <c r="AX9" s="42">
        <f t="shared" si="11"/>
        <v>0.6</v>
      </c>
      <c r="AY9" s="42">
        <f t="shared" si="12"/>
        <v>0.94779999999999998</v>
      </c>
      <c r="AZ9" s="42">
        <f t="shared" si="13"/>
        <v>1.0900000000000001</v>
      </c>
      <c r="BA9" s="42">
        <f t="shared" si="2"/>
        <v>1.026</v>
      </c>
      <c r="BB9" s="42">
        <f t="shared" si="14"/>
        <v>0.63</v>
      </c>
      <c r="BC9" s="42">
        <f t="shared" si="14"/>
        <v>0.35</v>
      </c>
      <c r="BD9" s="42">
        <f t="shared" si="14"/>
        <v>0.02</v>
      </c>
    </row>
    <row r="10" spans="1:56" x14ac:dyDescent="0.25">
      <c r="A10" s="34">
        <v>-5</v>
      </c>
      <c r="B10" s="34">
        <f t="shared" si="3"/>
        <v>251.76012499999999</v>
      </c>
      <c r="C10" s="40">
        <f t="shared" si="4"/>
        <v>251.60251177519734</v>
      </c>
      <c r="D10" s="41">
        <f t="shared" si="5"/>
        <v>0.85871164428394986</v>
      </c>
      <c r="E10" s="41">
        <f t="shared" si="6"/>
        <v>0.85796800000000006</v>
      </c>
      <c r="F10" s="41">
        <f t="shared" si="7"/>
        <v>0.99913400000000008</v>
      </c>
      <c r="G10" s="42">
        <f t="shared" si="15"/>
        <v>0.62</v>
      </c>
      <c r="H10" s="42">
        <f t="shared" si="8"/>
        <v>0.88</v>
      </c>
      <c r="I10" s="42">
        <f t="shared" si="8"/>
        <v>1</v>
      </c>
      <c r="J10" s="42">
        <f t="shared" si="8"/>
        <v>0.1</v>
      </c>
      <c r="K10" s="42">
        <f t="shared" si="8"/>
        <v>0.87</v>
      </c>
      <c r="L10" s="42">
        <f t="shared" si="8"/>
        <v>0.03</v>
      </c>
      <c r="M10" s="42">
        <f t="shared" si="8"/>
        <v>0.62</v>
      </c>
      <c r="N10" s="42">
        <f t="shared" si="8"/>
        <v>0.88</v>
      </c>
      <c r="O10" s="42">
        <f t="shared" si="8"/>
        <v>1</v>
      </c>
      <c r="P10" s="42">
        <f t="shared" si="8"/>
        <v>0.1</v>
      </c>
      <c r="Q10" s="42">
        <f t="shared" si="8"/>
        <v>0.9</v>
      </c>
      <c r="R10" s="42">
        <f t="shared" si="8"/>
        <v>0</v>
      </c>
      <c r="S10" s="42">
        <f t="shared" si="8"/>
        <v>0.62</v>
      </c>
      <c r="T10" s="42">
        <f t="shared" si="8"/>
        <v>0.88</v>
      </c>
      <c r="U10" s="42">
        <f t="shared" si="8"/>
        <v>1</v>
      </c>
      <c r="V10" s="42">
        <f t="shared" si="8"/>
        <v>0.05</v>
      </c>
      <c r="W10" s="42">
        <f t="shared" si="8"/>
        <v>0.35</v>
      </c>
      <c r="X10" s="42">
        <f t="shared" si="8"/>
        <v>0.6</v>
      </c>
      <c r="Y10" s="42">
        <f t="shared" si="9"/>
        <v>0.85759999999999992</v>
      </c>
      <c r="Z10" s="42">
        <f t="shared" si="0"/>
        <v>0.85400000000000009</v>
      </c>
      <c r="AA10" s="42">
        <f t="shared" si="1"/>
        <v>0.93899999999999995</v>
      </c>
      <c r="AB10" s="42">
        <f t="shared" si="10"/>
        <v>0.63</v>
      </c>
      <c r="AC10" s="42">
        <f t="shared" si="10"/>
        <v>0.35</v>
      </c>
      <c r="AD10" s="42">
        <f t="shared" si="10"/>
        <v>0.02</v>
      </c>
      <c r="AG10" s="42">
        <v>1</v>
      </c>
      <c r="AH10" s="42">
        <v>0.94</v>
      </c>
      <c r="AI10" s="42">
        <f t="shared" si="11"/>
        <v>1</v>
      </c>
      <c r="AJ10" s="42">
        <f t="shared" si="11"/>
        <v>0.1</v>
      </c>
      <c r="AK10" s="42">
        <f t="shared" si="11"/>
        <v>0.87</v>
      </c>
      <c r="AL10" s="42">
        <f t="shared" si="11"/>
        <v>0.03</v>
      </c>
      <c r="AM10" s="42">
        <v>1</v>
      </c>
      <c r="AN10" s="42">
        <f t="shared" si="11"/>
        <v>1.1000000000000001</v>
      </c>
      <c r="AO10" s="42">
        <f t="shared" si="11"/>
        <v>1</v>
      </c>
      <c r="AP10" s="42">
        <f t="shared" si="11"/>
        <v>0.1</v>
      </c>
      <c r="AQ10" s="42">
        <f t="shared" si="11"/>
        <v>0.9</v>
      </c>
      <c r="AR10" s="42">
        <f t="shared" si="11"/>
        <v>0</v>
      </c>
      <c r="AS10" s="42">
        <f t="shared" si="11"/>
        <v>0.82</v>
      </c>
      <c r="AT10" s="42">
        <f t="shared" si="11"/>
        <v>1.1000000000000001</v>
      </c>
      <c r="AU10" s="42">
        <f t="shared" si="11"/>
        <v>1</v>
      </c>
      <c r="AV10" s="42">
        <f t="shared" si="11"/>
        <v>0.05</v>
      </c>
      <c r="AW10" s="42">
        <f t="shared" si="11"/>
        <v>0.35</v>
      </c>
      <c r="AX10" s="42">
        <f t="shared" si="11"/>
        <v>0.6</v>
      </c>
      <c r="AY10" s="42">
        <f t="shared" si="12"/>
        <v>0.94779999999999998</v>
      </c>
      <c r="AZ10" s="42">
        <f t="shared" si="13"/>
        <v>1.0900000000000001</v>
      </c>
      <c r="BA10" s="42">
        <f t="shared" si="2"/>
        <v>1.026</v>
      </c>
      <c r="BB10" s="42">
        <f t="shared" si="14"/>
        <v>0.63</v>
      </c>
      <c r="BC10" s="42">
        <f t="shared" si="14"/>
        <v>0.35</v>
      </c>
      <c r="BD10" s="42">
        <f t="shared" si="14"/>
        <v>0.02</v>
      </c>
    </row>
    <row r="11" spans="1:56" x14ac:dyDescent="0.25">
      <c r="A11" s="34">
        <v>-4</v>
      </c>
      <c r="B11" s="34">
        <f t="shared" si="3"/>
        <v>251.54464639999998</v>
      </c>
      <c r="C11" s="40">
        <f t="shared" si="4"/>
        <v>251.60251177519734</v>
      </c>
      <c r="D11" s="41">
        <f t="shared" si="5"/>
        <v>0.85871164428394986</v>
      </c>
      <c r="E11" s="41">
        <f t="shared" si="6"/>
        <v>0.85796800000000006</v>
      </c>
      <c r="F11" s="41">
        <f t="shared" si="7"/>
        <v>0.99913400000000008</v>
      </c>
      <c r="G11" s="42">
        <f t="shared" si="15"/>
        <v>0.62</v>
      </c>
      <c r="H11" s="42">
        <f t="shared" si="8"/>
        <v>0.88</v>
      </c>
      <c r="I11" s="42">
        <f t="shared" si="8"/>
        <v>1</v>
      </c>
      <c r="J11" s="42">
        <f t="shared" si="8"/>
        <v>0.1</v>
      </c>
      <c r="K11" s="42">
        <f t="shared" si="8"/>
        <v>0.87</v>
      </c>
      <c r="L11" s="42">
        <f t="shared" si="8"/>
        <v>0.03</v>
      </c>
      <c r="M11" s="42">
        <f t="shared" si="8"/>
        <v>0.62</v>
      </c>
      <c r="N11" s="42">
        <f t="shared" si="8"/>
        <v>0.88</v>
      </c>
      <c r="O11" s="42">
        <f t="shared" si="8"/>
        <v>1</v>
      </c>
      <c r="P11" s="42">
        <f t="shared" si="8"/>
        <v>0.1</v>
      </c>
      <c r="Q11" s="42">
        <f t="shared" si="8"/>
        <v>0.9</v>
      </c>
      <c r="R11" s="42">
        <f t="shared" si="8"/>
        <v>0</v>
      </c>
      <c r="S11" s="42">
        <f t="shared" si="8"/>
        <v>0.62</v>
      </c>
      <c r="T11" s="42">
        <f t="shared" si="8"/>
        <v>0.88</v>
      </c>
      <c r="U11" s="42">
        <f t="shared" si="8"/>
        <v>1</v>
      </c>
      <c r="V11" s="42">
        <f t="shared" si="8"/>
        <v>0.05</v>
      </c>
      <c r="W11" s="42">
        <f t="shared" si="8"/>
        <v>0.35</v>
      </c>
      <c r="X11" s="42">
        <f t="shared" si="8"/>
        <v>0.6</v>
      </c>
      <c r="Y11" s="42">
        <f t="shared" si="9"/>
        <v>0.85759999999999992</v>
      </c>
      <c r="Z11" s="42">
        <f t="shared" si="0"/>
        <v>0.85400000000000009</v>
      </c>
      <c r="AA11" s="42">
        <f t="shared" si="1"/>
        <v>0.93899999999999995</v>
      </c>
      <c r="AB11" s="42">
        <f t="shared" si="10"/>
        <v>0.63</v>
      </c>
      <c r="AC11" s="42">
        <f t="shared" si="10"/>
        <v>0.35</v>
      </c>
      <c r="AD11" s="42">
        <f t="shared" si="10"/>
        <v>0.02</v>
      </c>
      <c r="AG11" s="42">
        <v>1</v>
      </c>
      <c r="AH11" s="42">
        <v>0.94</v>
      </c>
      <c r="AI11" s="42">
        <f t="shared" si="11"/>
        <v>1</v>
      </c>
      <c r="AJ11" s="42">
        <f t="shared" si="11"/>
        <v>0.1</v>
      </c>
      <c r="AK11" s="42">
        <f t="shared" si="11"/>
        <v>0.87</v>
      </c>
      <c r="AL11" s="42">
        <f t="shared" si="11"/>
        <v>0.03</v>
      </c>
      <c r="AM11" s="42">
        <v>1</v>
      </c>
      <c r="AN11" s="42">
        <f t="shared" si="11"/>
        <v>1.1000000000000001</v>
      </c>
      <c r="AO11" s="42">
        <f t="shared" si="11"/>
        <v>1</v>
      </c>
      <c r="AP11" s="42">
        <f t="shared" si="11"/>
        <v>0.1</v>
      </c>
      <c r="AQ11" s="42">
        <f t="shared" si="11"/>
        <v>0.9</v>
      </c>
      <c r="AR11" s="42">
        <f t="shared" si="11"/>
        <v>0</v>
      </c>
      <c r="AS11" s="42">
        <f t="shared" si="11"/>
        <v>0.82</v>
      </c>
      <c r="AT11" s="42">
        <f t="shared" si="11"/>
        <v>1.1000000000000001</v>
      </c>
      <c r="AU11" s="42">
        <f t="shared" si="11"/>
        <v>1</v>
      </c>
      <c r="AV11" s="42">
        <f t="shared" si="11"/>
        <v>0.05</v>
      </c>
      <c r="AW11" s="42">
        <f t="shared" si="11"/>
        <v>0.35</v>
      </c>
      <c r="AX11" s="42">
        <f t="shared" si="11"/>
        <v>0.6</v>
      </c>
      <c r="AY11" s="42">
        <f t="shared" si="12"/>
        <v>0.94779999999999998</v>
      </c>
      <c r="AZ11" s="42">
        <f t="shared" si="13"/>
        <v>1.0900000000000001</v>
      </c>
      <c r="BA11" s="42">
        <f t="shared" si="2"/>
        <v>1.026</v>
      </c>
      <c r="BB11" s="42">
        <f t="shared" si="14"/>
        <v>0.63</v>
      </c>
      <c r="BC11" s="42">
        <f t="shared" si="14"/>
        <v>0.35</v>
      </c>
      <c r="BD11" s="42">
        <f t="shared" si="14"/>
        <v>0.02</v>
      </c>
    </row>
    <row r="12" spans="1:56" x14ac:dyDescent="0.25">
      <c r="A12" s="34">
        <v>-3</v>
      </c>
      <c r="B12" s="34">
        <f t="shared" si="3"/>
        <v>251.24745139999999</v>
      </c>
      <c r="C12" s="40">
        <f t="shared" si="4"/>
        <v>251.60251177519734</v>
      </c>
      <c r="D12" s="41">
        <f t="shared" si="5"/>
        <v>0.85871164428394986</v>
      </c>
      <c r="E12" s="41">
        <f t="shared" si="6"/>
        <v>0.85796800000000006</v>
      </c>
      <c r="F12" s="41">
        <f t="shared" si="7"/>
        <v>0.99913400000000008</v>
      </c>
      <c r="G12" s="42">
        <f t="shared" si="15"/>
        <v>0.62</v>
      </c>
      <c r="H12" s="42">
        <f t="shared" si="8"/>
        <v>0.88</v>
      </c>
      <c r="I12" s="42">
        <f t="shared" si="8"/>
        <v>1</v>
      </c>
      <c r="J12" s="42">
        <f t="shared" si="8"/>
        <v>0.1</v>
      </c>
      <c r="K12" s="42">
        <f t="shared" si="8"/>
        <v>0.87</v>
      </c>
      <c r="L12" s="42">
        <f t="shared" si="8"/>
        <v>0.03</v>
      </c>
      <c r="M12" s="42">
        <f t="shared" si="8"/>
        <v>0.62</v>
      </c>
      <c r="N12" s="42">
        <f t="shared" si="8"/>
        <v>0.88</v>
      </c>
      <c r="O12" s="42">
        <f t="shared" si="8"/>
        <v>1</v>
      </c>
      <c r="P12" s="42">
        <f t="shared" si="8"/>
        <v>0.1</v>
      </c>
      <c r="Q12" s="42">
        <f t="shared" si="8"/>
        <v>0.9</v>
      </c>
      <c r="R12" s="42">
        <f t="shared" si="8"/>
        <v>0</v>
      </c>
      <c r="S12" s="42">
        <f t="shared" si="8"/>
        <v>0.62</v>
      </c>
      <c r="T12" s="42">
        <f t="shared" si="8"/>
        <v>0.88</v>
      </c>
      <c r="U12" s="42">
        <f t="shared" si="8"/>
        <v>1</v>
      </c>
      <c r="V12" s="42">
        <f t="shared" si="8"/>
        <v>0.05</v>
      </c>
      <c r="W12" s="42">
        <f t="shared" si="8"/>
        <v>0.35</v>
      </c>
      <c r="X12" s="42">
        <f t="shared" si="8"/>
        <v>0.6</v>
      </c>
      <c r="Y12" s="42">
        <f t="shared" si="9"/>
        <v>0.85759999999999992</v>
      </c>
      <c r="Z12" s="42">
        <f t="shared" si="0"/>
        <v>0.85400000000000009</v>
      </c>
      <c r="AA12" s="42">
        <f t="shared" si="1"/>
        <v>0.93899999999999995</v>
      </c>
      <c r="AB12" s="42">
        <f t="shared" si="10"/>
        <v>0.63</v>
      </c>
      <c r="AC12" s="42">
        <f t="shared" si="10"/>
        <v>0.35</v>
      </c>
      <c r="AD12" s="42">
        <f t="shared" si="10"/>
        <v>0.02</v>
      </c>
      <c r="AG12" s="42">
        <v>1</v>
      </c>
      <c r="AH12" s="42">
        <v>0.94</v>
      </c>
      <c r="AI12" s="42">
        <f t="shared" si="11"/>
        <v>1</v>
      </c>
      <c r="AJ12" s="42">
        <f t="shared" si="11"/>
        <v>0.1</v>
      </c>
      <c r="AK12" s="42">
        <f t="shared" si="11"/>
        <v>0.87</v>
      </c>
      <c r="AL12" s="42">
        <f t="shared" si="11"/>
        <v>0.03</v>
      </c>
      <c r="AM12" s="42">
        <v>1</v>
      </c>
      <c r="AN12" s="42">
        <f t="shared" si="11"/>
        <v>1.1000000000000001</v>
      </c>
      <c r="AO12" s="42">
        <f t="shared" si="11"/>
        <v>1</v>
      </c>
      <c r="AP12" s="42">
        <f t="shared" si="11"/>
        <v>0.1</v>
      </c>
      <c r="AQ12" s="42">
        <f t="shared" si="11"/>
        <v>0.9</v>
      </c>
      <c r="AR12" s="42">
        <f t="shared" si="11"/>
        <v>0</v>
      </c>
      <c r="AS12" s="42">
        <f t="shared" si="11"/>
        <v>0.82</v>
      </c>
      <c r="AT12" s="42">
        <f t="shared" si="11"/>
        <v>1.1000000000000001</v>
      </c>
      <c r="AU12" s="42">
        <f t="shared" si="11"/>
        <v>1</v>
      </c>
      <c r="AV12" s="42">
        <f t="shared" si="11"/>
        <v>0.05</v>
      </c>
      <c r="AW12" s="42">
        <f t="shared" si="11"/>
        <v>0.35</v>
      </c>
      <c r="AX12" s="42">
        <f t="shared" si="11"/>
        <v>0.6</v>
      </c>
      <c r="AY12" s="42">
        <f t="shared" si="12"/>
        <v>0.94779999999999998</v>
      </c>
      <c r="AZ12" s="42">
        <f t="shared" si="13"/>
        <v>1.0900000000000001</v>
      </c>
      <c r="BA12" s="42">
        <f t="shared" si="2"/>
        <v>1.026</v>
      </c>
      <c r="BB12" s="42">
        <f t="shared" si="14"/>
        <v>0.63</v>
      </c>
      <c r="BC12" s="42">
        <f t="shared" si="14"/>
        <v>0.35</v>
      </c>
      <c r="BD12" s="42">
        <f t="shared" si="14"/>
        <v>0.02</v>
      </c>
    </row>
    <row r="13" spans="1:56" x14ac:dyDescent="0.25">
      <c r="A13" s="34">
        <v>-2</v>
      </c>
      <c r="B13" s="34">
        <f t="shared" si="3"/>
        <v>250.87099039999998</v>
      </c>
      <c r="C13" s="40">
        <f t="shared" si="4"/>
        <v>251.60251177519734</v>
      </c>
      <c r="D13" s="41">
        <f t="shared" si="5"/>
        <v>0.85871164428394986</v>
      </c>
      <c r="E13" s="41">
        <f t="shared" si="6"/>
        <v>0.85796800000000006</v>
      </c>
      <c r="F13" s="41">
        <f t="shared" si="7"/>
        <v>0.99913400000000008</v>
      </c>
      <c r="G13" s="42">
        <f t="shared" si="15"/>
        <v>0.62</v>
      </c>
      <c r="H13" s="42">
        <f t="shared" si="8"/>
        <v>0.88</v>
      </c>
      <c r="I13" s="42">
        <f t="shared" si="8"/>
        <v>1</v>
      </c>
      <c r="J13" s="42">
        <f t="shared" si="8"/>
        <v>0.1</v>
      </c>
      <c r="K13" s="42">
        <f t="shared" si="8"/>
        <v>0.87</v>
      </c>
      <c r="L13" s="42">
        <f t="shared" si="8"/>
        <v>0.03</v>
      </c>
      <c r="M13" s="42">
        <f t="shared" si="8"/>
        <v>0.62</v>
      </c>
      <c r="N13" s="42">
        <f t="shared" si="8"/>
        <v>0.88</v>
      </c>
      <c r="O13" s="42">
        <f t="shared" si="8"/>
        <v>1</v>
      </c>
      <c r="P13" s="42">
        <f t="shared" si="8"/>
        <v>0.1</v>
      </c>
      <c r="Q13" s="42">
        <f t="shared" si="8"/>
        <v>0.9</v>
      </c>
      <c r="R13" s="42">
        <f t="shared" si="8"/>
        <v>0</v>
      </c>
      <c r="S13" s="42">
        <f t="shared" si="8"/>
        <v>0.62</v>
      </c>
      <c r="T13" s="42">
        <f t="shared" si="8"/>
        <v>0.88</v>
      </c>
      <c r="U13" s="42">
        <f t="shared" si="8"/>
        <v>1</v>
      </c>
      <c r="V13" s="42">
        <f t="shared" si="8"/>
        <v>0.05</v>
      </c>
      <c r="W13" s="42">
        <f t="shared" si="8"/>
        <v>0.35</v>
      </c>
      <c r="X13" s="42">
        <f t="shared" si="8"/>
        <v>0.6</v>
      </c>
      <c r="Y13" s="42">
        <f t="shared" si="9"/>
        <v>0.85759999999999992</v>
      </c>
      <c r="Z13" s="42">
        <f t="shared" si="0"/>
        <v>0.85400000000000009</v>
      </c>
      <c r="AA13" s="42">
        <f t="shared" si="1"/>
        <v>0.93899999999999995</v>
      </c>
      <c r="AB13" s="42">
        <f t="shared" si="10"/>
        <v>0.63</v>
      </c>
      <c r="AC13" s="42">
        <f t="shared" si="10"/>
        <v>0.35</v>
      </c>
      <c r="AD13" s="42">
        <f t="shared" si="10"/>
        <v>0.02</v>
      </c>
      <c r="AG13" s="42">
        <v>1</v>
      </c>
      <c r="AH13" s="42">
        <v>0.94</v>
      </c>
      <c r="AI13" s="42">
        <f t="shared" si="11"/>
        <v>1</v>
      </c>
      <c r="AJ13" s="42">
        <f t="shared" si="11"/>
        <v>0.1</v>
      </c>
      <c r="AK13" s="42">
        <f t="shared" si="11"/>
        <v>0.87</v>
      </c>
      <c r="AL13" s="42">
        <f t="shared" si="11"/>
        <v>0.03</v>
      </c>
      <c r="AM13" s="42">
        <v>1</v>
      </c>
      <c r="AN13" s="42">
        <f t="shared" si="11"/>
        <v>1.1000000000000001</v>
      </c>
      <c r="AO13" s="42">
        <f t="shared" si="11"/>
        <v>1</v>
      </c>
      <c r="AP13" s="42">
        <f t="shared" si="11"/>
        <v>0.1</v>
      </c>
      <c r="AQ13" s="42">
        <f t="shared" si="11"/>
        <v>0.9</v>
      </c>
      <c r="AR13" s="42">
        <f t="shared" si="11"/>
        <v>0</v>
      </c>
      <c r="AS13" s="42">
        <f t="shared" si="11"/>
        <v>0.82</v>
      </c>
      <c r="AT13" s="42">
        <f t="shared" si="11"/>
        <v>1.1000000000000001</v>
      </c>
      <c r="AU13" s="42">
        <f t="shared" si="11"/>
        <v>1</v>
      </c>
      <c r="AV13" s="42">
        <f t="shared" si="11"/>
        <v>0.05</v>
      </c>
      <c r="AW13" s="42">
        <f t="shared" si="11"/>
        <v>0.35</v>
      </c>
      <c r="AX13" s="42">
        <f t="shared" si="11"/>
        <v>0.6</v>
      </c>
      <c r="AY13" s="42">
        <f t="shared" si="12"/>
        <v>0.94779999999999998</v>
      </c>
      <c r="AZ13" s="42">
        <f t="shared" si="13"/>
        <v>1.0900000000000001</v>
      </c>
      <c r="BA13" s="42">
        <f t="shared" si="2"/>
        <v>1.026</v>
      </c>
      <c r="BB13" s="42">
        <f t="shared" si="14"/>
        <v>0.63</v>
      </c>
      <c r="BC13" s="42">
        <f t="shared" si="14"/>
        <v>0.35</v>
      </c>
      <c r="BD13" s="42">
        <f t="shared" si="14"/>
        <v>0.02</v>
      </c>
    </row>
    <row r="14" spans="1:56" x14ac:dyDescent="0.25">
      <c r="A14" s="34">
        <v>-1</v>
      </c>
      <c r="B14" s="34">
        <f t="shared" si="3"/>
        <v>250.41769939999998</v>
      </c>
      <c r="C14" s="40">
        <f t="shared" si="4"/>
        <v>251.60251177519734</v>
      </c>
      <c r="D14" s="41">
        <f t="shared" si="5"/>
        <v>0.85871164428394986</v>
      </c>
      <c r="E14" s="41">
        <f t="shared" si="6"/>
        <v>0.85796800000000006</v>
      </c>
      <c r="F14" s="41">
        <f t="shared" si="7"/>
        <v>0.99913400000000008</v>
      </c>
      <c r="G14" s="42">
        <f t="shared" si="15"/>
        <v>0.62</v>
      </c>
      <c r="H14" s="42">
        <f t="shared" si="8"/>
        <v>0.88</v>
      </c>
      <c r="I14" s="42">
        <f t="shared" si="8"/>
        <v>1</v>
      </c>
      <c r="J14" s="42">
        <f t="shared" si="8"/>
        <v>0.1</v>
      </c>
      <c r="K14" s="42">
        <f t="shared" si="8"/>
        <v>0.87</v>
      </c>
      <c r="L14" s="42">
        <f t="shared" si="8"/>
        <v>0.03</v>
      </c>
      <c r="M14" s="42">
        <f t="shared" si="8"/>
        <v>0.62</v>
      </c>
      <c r="N14" s="42">
        <f t="shared" si="8"/>
        <v>0.88</v>
      </c>
      <c r="O14" s="42">
        <f t="shared" si="8"/>
        <v>1</v>
      </c>
      <c r="P14" s="42">
        <f t="shared" si="8"/>
        <v>0.1</v>
      </c>
      <c r="Q14" s="42">
        <f t="shared" si="8"/>
        <v>0.9</v>
      </c>
      <c r="R14" s="42">
        <f t="shared" si="8"/>
        <v>0</v>
      </c>
      <c r="S14" s="42">
        <f t="shared" si="8"/>
        <v>0.62</v>
      </c>
      <c r="T14" s="42">
        <f t="shared" si="8"/>
        <v>0.88</v>
      </c>
      <c r="U14" s="42">
        <f t="shared" si="8"/>
        <v>1</v>
      </c>
      <c r="V14" s="42">
        <f t="shared" si="8"/>
        <v>0.05</v>
      </c>
      <c r="W14" s="42">
        <f t="shared" si="8"/>
        <v>0.35</v>
      </c>
      <c r="X14" s="42">
        <f t="shared" si="8"/>
        <v>0.6</v>
      </c>
      <c r="Y14" s="42">
        <f t="shared" si="9"/>
        <v>0.85759999999999992</v>
      </c>
      <c r="Z14" s="42">
        <f t="shared" si="0"/>
        <v>0.85400000000000009</v>
      </c>
      <c r="AA14" s="42">
        <f t="shared" si="1"/>
        <v>0.93899999999999995</v>
      </c>
      <c r="AB14" s="42">
        <f t="shared" si="10"/>
        <v>0.63</v>
      </c>
      <c r="AC14" s="42">
        <f t="shared" si="10"/>
        <v>0.35</v>
      </c>
      <c r="AD14" s="42">
        <f t="shared" si="10"/>
        <v>0.02</v>
      </c>
      <c r="AG14" s="42">
        <v>1</v>
      </c>
      <c r="AH14" s="42">
        <v>0.94</v>
      </c>
      <c r="AI14" s="42">
        <f t="shared" si="11"/>
        <v>1</v>
      </c>
      <c r="AJ14" s="42">
        <f t="shared" si="11"/>
        <v>0.1</v>
      </c>
      <c r="AK14" s="42">
        <f t="shared" si="11"/>
        <v>0.87</v>
      </c>
      <c r="AL14" s="42">
        <f t="shared" si="11"/>
        <v>0.03</v>
      </c>
      <c r="AM14" s="42">
        <v>1</v>
      </c>
      <c r="AN14" s="42">
        <f t="shared" si="11"/>
        <v>1.1000000000000001</v>
      </c>
      <c r="AO14" s="42">
        <f t="shared" si="11"/>
        <v>1</v>
      </c>
      <c r="AP14" s="42">
        <f t="shared" si="11"/>
        <v>0.1</v>
      </c>
      <c r="AQ14" s="42">
        <f t="shared" si="11"/>
        <v>0.9</v>
      </c>
      <c r="AR14" s="42">
        <f t="shared" si="11"/>
        <v>0</v>
      </c>
      <c r="AS14" s="42">
        <f t="shared" si="11"/>
        <v>0.82</v>
      </c>
      <c r="AT14" s="42">
        <f t="shared" si="11"/>
        <v>1.1000000000000001</v>
      </c>
      <c r="AU14" s="42">
        <f t="shared" si="11"/>
        <v>1</v>
      </c>
      <c r="AV14" s="42">
        <f t="shared" si="11"/>
        <v>0.05</v>
      </c>
      <c r="AW14" s="42">
        <f t="shared" si="11"/>
        <v>0.35</v>
      </c>
      <c r="AX14" s="42">
        <f t="shared" si="11"/>
        <v>0.6</v>
      </c>
      <c r="AY14" s="42">
        <f t="shared" si="12"/>
        <v>0.94779999999999998</v>
      </c>
      <c r="AZ14" s="42">
        <f t="shared" si="13"/>
        <v>1.0900000000000001</v>
      </c>
      <c r="BA14" s="42">
        <f t="shared" si="2"/>
        <v>1.026</v>
      </c>
      <c r="BB14" s="42">
        <f t="shared" si="14"/>
        <v>0.63</v>
      </c>
      <c r="BC14" s="42">
        <f t="shared" si="14"/>
        <v>0.35</v>
      </c>
      <c r="BD14" s="42">
        <f t="shared" si="14"/>
        <v>0.02</v>
      </c>
    </row>
    <row r="15" spans="1:56" x14ac:dyDescent="0.25">
      <c r="A15" s="34">
        <v>0</v>
      </c>
      <c r="B15" s="34">
        <f t="shared" si="3"/>
        <v>249.89</v>
      </c>
      <c r="C15" s="40">
        <f t="shared" si="4"/>
        <v>251.60251177519734</v>
      </c>
      <c r="D15" s="41">
        <f t="shared" si="5"/>
        <v>0.85871164428394986</v>
      </c>
      <c r="E15" s="41">
        <f t="shared" si="6"/>
        <v>0.85796800000000006</v>
      </c>
      <c r="F15" s="41">
        <f t="shared" si="7"/>
        <v>0.99913400000000008</v>
      </c>
      <c r="G15" s="42">
        <f t="shared" si="15"/>
        <v>0.62</v>
      </c>
      <c r="H15" s="42">
        <f t="shared" si="8"/>
        <v>0.88</v>
      </c>
      <c r="I15" s="42">
        <f t="shared" si="8"/>
        <v>1</v>
      </c>
      <c r="J15" s="42">
        <f t="shared" si="8"/>
        <v>0.1</v>
      </c>
      <c r="K15" s="42">
        <f t="shared" si="8"/>
        <v>0.87</v>
      </c>
      <c r="L15" s="42">
        <f t="shared" si="8"/>
        <v>0.03</v>
      </c>
      <c r="M15" s="42">
        <f t="shared" si="8"/>
        <v>0.62</v>
      </c>
      <c r="N15" s="42">
        <f t="shared" si="8"/>
        <v>0.88</v>
      </c>
      <c r="O15" s="42">
        <f t="shared" si="8"/>
        <v>1</v>
      </c>
      <c r="P15" s="42">
        <f t="shared" si="8"/>
        <v>0.1</v>
      </c>
      <c r="Q15" s="42">
        <f t="shared" si="8"/>
        <v>0.9</v>
      </c>
      <c r="R15" s="42">
        <f t="shared" si="8"/>
        <v>0</v>
      </c>
      <c r="S15" s="42">
        <f t="shared" si="8"/>
        <v>0.62</v>
      </c>
      <c r="T15" s="42">
        <f t="shared" si="8"/>
        <v>0.88</v>
      </c>
      <c r="U15" s="42">
        <f t="shared" si="8"/>
        <v>1</v>
      </c>
      <c r="V15" s="42">
        <f t="shared" si="8"/>
        <v>0.05</v>
      </c>
      <c r="W15" s="42">
        <f t="shared" si="8"/>
        <v>0.35</v>
      </c>
      <c r="X15" s="42">
        <f t="shared" si="8"/>
        <v>0.6</v>
      </c>
      <c r="Y15" s="42">
        <f t="shared" si="9"/>
        <v>0.85759999999999992</v>
      </c>
      <c r="Z15" s="42">
        <f t="shared" si="0"/>
        <v>0.85400000000000009</v>
      </c>
      <c r="AA15" s="42">
        <f t="shared" si="1"/>
        <v>0.93899999999999995</v>
      </c>
      <c r="AB15" s="42">
        <f t="shared" si="10"/>
        <v>0.63</v>
      </c>
      <c r="AC15" s="42">
        <f t="shared" si="10"/>
        <v>0.35</v>
      </c>
      <c r="AD15" s="42">
        <f t="shared" si="10"/>
        <v>0.02</v>
      </c>
      <c r="AG15" s="42">
        <v>1</v>
      </c>
      <c r="AH15" s="42">
        <v>0.94</v>
      </c>
      <c r="AI15" s="42">
        <f t="shared" si="11"/>
        <v>1</v>
      </c>
      <c r="AJ15" s="42">
        <f t="shared" si="11"/>
        <v>0.1</v>
      </c>
      <c r="AK15" s="42">
        <f t="shared" si="11"/>
        <v>0.87</v>
      </c>
      <c r="AL15" s="42">
        <f t="shared" si="11"/>
        <v>0.03</v>
      </c>
      <c r="AM15" s="42">
        <v>1</v>
      </c>
      <c r="AN15" s="42">
        <f t="shared" si="11"/>
        <v>1.1000000000000001</v>
      </c>
      <c r="AO15" s="42">
        <f t="shared" si="11"/>
        <v>1</v>
      </c>
      <c r="AP15" s="42">
        <f t="shared" si="11"/>
        <v>0.1</v>
      </c>
      <c r="AQ15" s="42">
        <f t="shared" si="11"/>
        <v>0.9</v>
      </c>
      <c r="AR15" s="42">
        <f t="shared" si="11"/>
        <v>0</v>
      </c>
      <c r="AS15" s="42">
        <f t="shared" si="11"/>
        <v>0.82</v>
      </c>
      <c r="AT15" s="42">
        <f t="shared" si="11"/>
        <v>1.1000000000000001</v>
      </c>
      <c r="AU15" s="42">
        <f t="shared" si="11"/>
        <v>1</v>
      </c>
      <c r="AV15" s="42">
        <f t="shared" si="11"/>
        <v>0.05</v>
      </c>
      <c r="AW15" s="42">
        <f t="shared" si="11"/>
        <v>0.35</v>
      </c>
      <c r="AX15" s="42">
        <f t="shared" si="11"/>
        <v>0.6</v>
      </c>
      <c r="AY15" s="42">
        <f t="shared" si="12"/>
        <v>0.94779999999999998</v>
      </c>
      <c r="AZ15" s="42">
        <f t="shared" si="13"/>
        <v>1.0900000000000001</v>
      </c>
      <c r="BA15" s="42">
        <f t="shared" si="2"/>
        <v>1.026</v>
      </c>
      <c r="BB15" s="42">
        <f t="shared" si="14"/>
        <v>0.63</v>
      </c>
      <c r="BC15" s="42">
        <f t="shared" si="14"/>
        <v>0.35</v>
      </c>
      <c r="BD15" s="42">
        <f t="shared" si="14"/>
        <v>0.02</v>
      </c>
    </row>
    <row r="16" spans="1:56" x14ac:dyDescent="0.25">
      <c r="A16" s="34">
        <v>1</v>
      </c>
      <c r="B16" s="34">
        <f t="shared" si="3"/>
        <v>249.29029939999998</v>
      </c>
      <c r="C16" s="40">
        <f t="shared" si="4"/>
        <v>251.60251177519734</v>
      </c>
      <c r="D16" s="41">
        <f t="shared" si="5"/>
        <v>0.85871164428394986</v>
      </c>
      <c r="E16" s="41">
        <f t="shared" si="6"/>
        <v>0.85796800000000006</v>
      </c>
      <c r="F16" s="41">
        <f t="shared" si="7"/>
        <v>0.99913400000000008</v>
      </c>
      <c r="G16" s="42">
        <f t="shared" si="15"/>
        <v>0.62</v>
      </c>
      <c r="H16" s="42">
        <f t="shared" si="8"/>
        <v>0.88</v>
      </c>
      <c r="I16" s="42">
        <f t="shared" si="8"/>
        <v>1</v>
      </c>
      <c r="J16" s="42">
        <f t="shared" si="8"/>
        <v>0.1</v>
      </c>
      <c r="K16" s="42">
        <f t="shared" si="8"/>
        <v>0.87</v>
      </c>
      <c r="L16" s="42">
        <f t="shared" si="8"/>
        <v>0.03</v>
      </c>
      <c r="M16" s="42">
        <f t="shared" si="8"/>
        <v>0.62</v>
      </c>
      <c r="N16" s="42">
        <f t="shared" si="8"/>
        <v>0.88</v>
      </c>
      <c r="O16" s="42">
        <f t="shared" si="8"/>
        <v>1</v>
      </c>
      <c r="P16" s="42">
        <f t="shared" si="8"/>
        <v>0.1</v>
      </c>
      <c r="Q16" s="42">
        <f t="shared" si="8"/>
        <v>0.9</v>
      </c>
      <c r="R16" s="42">
        <f t="shared" si="8"/>
        <v>0</v>
      </c>
      <c r="S16" s="42">
        <f t="shared" si="8"/>
        <v>0.62</v>
      </c>
      <c r="T16" s="42">
        <f t="shared" si="8"/>
        <v>0.88</v>
      </c>
      <c r="U16" s="42">
        <f t="shared" si="8"/>
        <v>1</v>
      </c>
      <c r="V16" s="42">
        <f t="shared" si="8"/>
        <v>0.05</v>
      </c>
      <c r="W16" s="42">
        <f t="shared" si="8"/>
        <v>0.35</v>
      </c>
      <c r="X16" s="42">
        <f t="shared" si="8"/>
        <v>0.6</v>
      </c>
      <c r="Y16" s="42">
        <f t="shared" si="9"/>
        <v>0.85759999999999992</v>
      </c>
      <c r="Z16" s="42">
        <f t="shared" si="0"/>
        <v>0.85400000000000009</v>
      </c>
      <c r="AA16" s="42">
        <f t="shared" si="1"/>
        <v>0.93899999999999995</v>
      </c>
      <c r="AB16" s="42">
        <f t="shared" si="10"/>
        <v>0.63</v>
      </c>
      <c r="AC16" s="42">
        <f t="shared" si="10"/>
        <v>0.35</v>
      </c>
      <c r="AD16" s="42">
        <f t="shared" si="10"/>
        <v>0.02</v>
      </c>
      <c r="AG16" s="42">
        <v>1</v>
      </c>
      <c r="AH16" s="42">
        <v>0.94</v>
      </c>
      <c r="AI16" s="42">
        <f t="shared" si="11"/>
        <v>1</v>
      </c>
      <c r="AJ16" s="42">
        <f t="shared" si="11"/>
        <v>0.1</v>
      </c>
      <c r="AK16" s="42">
        <f t="shared" si="11"/>
        <v>0.87</v>
      </c>
      <c r="AL16" s="42">
        <f t="shared" si="11"/>
        <v>0.03</v>
      </c>
      <c r="AM16" s="42">
        <v>1</v>
      </c>
      <c r="AN16" s="42">
        <f t="shared" si="11"/>
        <v>1.1000000000000001</v>
      </c>
      <c r="AO16" s="42">
        <f t="shared" si="11"/>
        <v>1</v>
      </c>
      <c r="AP16" s="42">
        <f t="shared" si="11"/>
        <v>0.1</v>
      </c>
      <c r="AQ16" s="42">
        <f t="shared" si="11"/>
        <v>0.9</v>
      </c>
      <c r="AR16" s="42">
        <f t="shared" si="11"/>
        <v>0</v>
      </c>
      <c r="AS16" s="42">
        <f t="shared" si="11"/>
        <v>0.82</v>
      </c>
      <c r="AT16" s="42">
        <f t="shared" si="11"/>
        <v>1.1000000000000001</v>
      </c>
      <c r="AU16" s="42">
        <f t="shared" si="11"/>
        <v>1</v>
      </c>
      <c r="AV16" s="42">
        <f t="shared" si="11"/>
        <v>0.05</v>
      </c>
      <c r="AW16" s="42">
        <f t="shared" si="11"/>
        <v>0.35</v>
      </c>
      <c r="AX16" s="42">
        <f t="shared" si="11"/>
        <v>0.6</v>
      </c>
      <c r="AY16" s="42">
        <f t="shared" si="12"/>
        <v>0.94779999999999998</v>
      </c>
      <c r="AZ16" s="42">
        <f t="shared" si="13"/>
        <v>1.0900000000000001</v>
      </c>
      <c r="BA16" s="42">
        <f t="shared" si="2"/>
        <v>1.026</v>
      </c>
      <c r="BB16" s="42">
        <f t="shared" si="14"/>
        <v>0.63</v>
      </c>
      <c r="BC16" s="42">
        <f t="shared" si="14"/>
        <v>0.35</v>
      </c>
      <c r="BD16" s="42">
        <f t="shared" si="14"/>
        <v>0.02</v>
      </c>
    </row>
    <row r="17" spans="1:56" x14ac:dyDescent="0.25">
      <c r="A17" s="34">
        <v>2</v>
      </c>
      <c r="B17" s="34">
        <f t="shared" si="3"/>
        <v>248.62099039999998</v>
      </c>
      <c r="C17" s="40">
        <f t="shared" si="4"/>
        <v>251.60251177519734</v>
      </c>
      <c r="D17" s="41">
        <f t="shared" si="5"/>
        <v>0.85871164428394986</v>
      </c>
      <c r="E17" s="41">
        <f t="shared" si="6"/>
        <v>0.85796800000000006</v>
      </c>
      <c r="F17" s="41">
        <f t="shared" si="7"/>
        <v>0.99913400000000008</v>
      </c>
      <c r="G17" s="42">
        <f t="shared" si="15"/>
        <v>0.62</v>
      </c>
      <c r="H17" s="42">
        <f t="shared" si="8"/>
        <v>0.88</v>
      </c>
      <c r="I17" s="42">
        <f t="shared" si="8"/>
        <v>1</v>
      </c>
      <c r="J17" s="42">
        <f t="shared" si="8"/>
        <v>0.1</v>
      </c>
      <c r="K17" s="42">
        <f t="shared" si="8"/>
        <v>0.87</v>
      </c>
      <c r="L17" s="42">
        <f t="shared" si="8"/>
        <v>0.03</v>
      </c>
      <c r="M17" s="42">
        <f t="shared" si="8"/>
        <v>0.62</v>
      </c>
      <c r="N17" s="42">
        <f t="shared" si="8"/>
        <v>0.88</v>
      </c>
      <c r="O17" s="42">
        <f t="shared" si="8"/>
        <v>1</v>
      </c>
      <c r="P17" s="42">
        <f t="shared" si="8"/>
        <v>0.1</v>
      </c>
      <c r="Q17" s="42">
        <f t="shared" si="8"/>
        <v>0.9</v>
      </c>
      <c r="R17" s="42">
        <f t="shared" si="8"/>
        <v>0</v>
      </c>
      <c r="S17" s="42">
        <f t="shared" si="8"/>
        <v>0.62</v>
      </c>
      <c r="T17" s="42">
        <f t="shared" si="8"/>
        <v>0.88</v>
      </c>
      <c r="U17" s="42">
        <f t="shared" si="8"/>
        <v>1</v>
      </c>
      <c r="V17" s="42">
        <f t="shared" si="8"/>
        <v>0.05</v>
      </c>
      <c r="W17" s="42">
        <f t="shared" si="8"/>
        <v>0.35</v>
      </c>
      <c r="X17" s="42">
        <f t="shared" si="8"/>
        <v>0.6</v>
      </c>
      <c r="Y17" s="42">
        <f t="shared" si="9"/>
        <v>0.85759999999999992</v>
      </c>
      <c r="Z17" s="42">
        <f t="shared" si="0"/>
        <v>0.85400000000000009</v>
      </c>
      <c r="AA17" s="42">
        <f t="shared" si="1"/>
        <v>0.93899999999999995</v>
      </c>
      <c r="AB17" s="42">
        <f t="shared" si="10"/>
        <v>0.63</v>
      </c>
      <c r="AC17" s="42">
        <f t="shared" si="10"/>
        <v>0.35</v>
      </c>
      <c r="AD17" s="42">
        <f t="shared" si="10"/>
        <v>0.02</v>
      </c>
      <c r="AG17" s="42">
        <v>1</v>
      </c>
      <c r="AH17" s="42">
        <v>0.94</v>
      </c>
      <c r="AI17" s="42">
        <f t="shared" si="11"/>
        <v>1</v>
      </c>
      <c r="AJ17" s="42">
        <f t="shared" si="11"/>
        <v>0.1</v>
      </c>
      <c r="AK17" s="42">
        <f t="shared" si="11"/>
        <v>0.87</v>
      </c>
      <c r="AL17" s="42">
        <f t="shared" si="11"/>
        <v>0.03</v>
      </c>
      <c r="AM17" s="42">
        <v>1</v>
      </c>
      <c r="AN17" s="42">
        <f t="shared" si="11"/>
        <v>1.1000000000000001</v>
      </c>
      <c r="AO17" s="42">
        <f t="shared" si="11"/>
        <v>1</v>
      </c>
      <c r="AP17" s="42">
        <f t="shared" si="11"/>
        <v>0.1</v>
      </c>
      <c r="AQ17" s="42">
        <f t="shared" si="11"/>
        <v>0.9</v>
      </c>
      <c r="AR17" s="42">
        <f t="shared" si="11"/>
        <v>0</v>
      </c>
      <c r="AS17" s="42">
        <f t="shared" si="11"/>
        <v>0.82</v>
      </c>
      <c r="AT17" s="42">
        <f t="shared" si="11"/>
        <v>1.1000000000000001</v>
      </c>
      <c r="AU17" s="42">
        <f t="shared" si="11"/>
        <v>1</v>
      </c>
      <c r="AV17" s="42">
        <f t="shared" si="11"/>
        <v>0.05</v>
      </c>
      <c r="AW17" s="42">
        <f t="shared" si="11"/>
        <v>0.35</v>
      </c>
      <c r="AX17" s="42">
        <f t="shared" si="11"/>
        <v>0.6</v>
      </c>
      <c r="AY17" s="42">
        <f t="shared" si="12"/>
        <v>0.94779999999999998</v>
      </c>
      <c r="AZ17" s="42">
        <f t="shared" si="13"/>
        <v>1.0900000000000001</v>
      </c>
      <c r="BA17" s="42">
        <f t="shared" si="2"/>
        <v>1.026</v>
      </c>
      <c r="BB17" s="42">
        <f t="shared" si="14"/>
        <v>0.63</v>
      </c>
      <c r="BC17" s="42">
        <f t="shared" si="14"/>
        <v>0.35</v>
      </c>
      <c r="BD17" s="42">
        <f t="shared" si="14"/>
        <v>0.02</v>
      </c>
    </row>
    <row r="18" spans="1:56" x14ac:dyDescent="0.25">
      <c r="A18" s="34">
        <v>3</v>
      </c>
      <c r="B18" s="34">
        <f t="shared" si="3"/>
        <v>247.88445139999999</v>
      </c>
      <c r="C18" s="40">
        <f t="shared" si="4"/>
        <v>251.60251177519734</v>
      </c>
      <c r="D18" s="41">
        <f t="shared" si="5"/>
        <v>0.85871164428394986</v>
      </c>
      <c r="E18" s="41">
        <f t="shared" si="6"/>
        <v>0.85796800000000006</v>
      </c>
      <c r="F18" s="41">
        <f t="shared" si="7"/>
        <v>0.99913400000000008</v>
      </c>
      <c r="G18" s="42">
        <f t="shared" si="15"/>
        <v>0.62</v>
      </c>
      <c r="H18" s="42">
        <f t="shared" si="8"/>
        <v>0.88</v>
      </c>
      <c r="I18" s="42">
        <f t="shared" si="8"/>
        <v>1</v>
      </c>
      <c r="J18" s="42">
        <f t="shared" si="8"/>
        <v>0.1</v>
      </c>
      <c r="K18" s="42">
        <f t="shared" si="8"/>
        <v>0.87</v>
      </c>
      <c r="L18" s="42">
        <f t="shared" si="8"/>
        <v>0.03</v>
      </c>
      <c r="M18" s="42">
        <f t="shared" si="8"/>
        <v>0.62</v>
      </c>
      <c r="N18" s="42">
        <f t="shared" si="8"/>
        <v>0.88</v>
      </c>
      <c r="O18" s="42">
        <f t="shared" si="8"/>
        <v>1</v>
      </c>
      <c r="P18" s="42">
        <f t="shared" si="8"/>
        <v>0.1</v>
      </c>
      <c r="Q18" s="42">
        <f t="shared" si="8"/>
        <v>0.9</v>
      </c>
      <c r="R18" s="42">
        <f t="shared" si="8"/>
        <v>0</v>
      </c>
      <c r="S18" s="42">
        <f t="shared" si="8"/>
        <v>0.62</v>
      </c>
      <c r="T18" s="42">
        <f t="shared" si="8"/>
        <v>0.88</v>
      </c>
      <c r="U18" s="42">
        <f t="shared" si="8"/>
        <v>1</v>
      </c>
      <c r="V18" s="42">
        <f t="shared" si="8"/>
        <v>0.05</v>
      </c>
      <c r="W18" s="42">
        <f t="shared" si="8"/>
        <v>0.35</v>
      </c>
      <c r="X18" s="42">
        <f t="shared" si="8"/>
        <v>0.6</v>
      </c>
      <c r="Y18" s="42">
        <f t="shared" si="9"/>
        <v>0.85759999999999992</v>
      </c>
      <c r="Z18" s="42">
        <f t="shared" si="0"/>
        <v>0.85400000000000009</v>
      </c>
      <c r="AA18" s="42">
        <f t="shared" si="1"/>
        <v>0.93899999999999995</v>
      </c>
      <c r="AB18" s="42">
        <f t="shared" si="10"/>
        <v>0.63</v>
      </c>
      <c r="AC18" s="42">
        <f t="shared" si="10"/>
        <v>0.35</v>
      </c>
      <c r="AD18" s="42">
        <f t="shared" si="10"/>
        <v>0.02</v>
      </c>
      <c r="AG18" s="42">
        <v>1</v>
      </c>
      <c r="AH18" s="42">
        <v>0.94</v>
      </c>
      <c r="AI18" s="42">
        <f t="shared" si="11"/>
        <v>1</v>
      </c>
      <c r="AJ18" s="42">
        <f t="shared" si="11"/>
        <v>0.1</v>
      </c>
      <c r="AK18" s="42">
        <f t="shared" si="11"/>
        <v>0.87</v>
      </c>
      <c r="AL18" s="42">
        <f t="shared" si="11"/>
        <v>0.03</v>
      </c>
      <c r="AM18" s="42">
        <v>1</v>
      </c>
      <c r="AN18" s="42">
        <f t="shared" si="11"/>
        <v>1.1000000000000001</v>
      </c>
      <c r="AO18" s="42">
        <f t="shared" si="11"/>
        <v>1</v>
      </c>
      <c r="AP18" s="42">
        <f t="shared" si="11"/>
        <v>0.1</v>
      </c>
      <c r="AQ18" s="42">
        <f t="shared" si="11"/>
        <v>0.9</v>
      </c>
      <c r="AR18" s="42">
        <f t="shared" si="11"/>
        <v>0</v>
      </c>
      <c r="AS18" s="42">
        <f t="shared" si="11"/>
        <v>0.82</v>
      </c>
      <c r="AT18" s="42">
        <f t="shared" si="11"/>
        <v>1.1000000000000001</v>
      </c>
      <c r="AU18" s="42">
        <f t="shared" si="11"/>
        <v>1</v>
      </c>
      <c r="AV18" s="42">
        <f t="shared" si="11"/>
        <v>0.05</v>
      </c>
      <c r="AW18" s="42">
        <f t="shared" si="11"/>
        <v>0.35</v>
      </c>
      <c r="AX18" s="42">
        <f t="shared" si="11"/>
        <v>0.6</v>
      </c>
      <c r="AY18" s="42">
        <f t="shared" si="12"/>
        <v>0.94779999999999998</v>
      </c>
      <c r="AZ18" s="42">
        <f t="shared" si="13"/>
        <v>1.0900000000000001</v>
      </c>
      <c r="BA18" s="42">
        <f t="shared" si="2"/>
        <v>1.026</v>
      </c>
      <c r="BB18" s="42">
        <f t="shared" si="14"/>
        <v>0.63</v>
      </c>
      <c r="BC18" s="42">
        <f t="shared" si="14"/>
        <v>0.35</v>
      </c>
      <c r="BD18" s="42">
        <f t="shared" si="14"/>
        <v>0.02</v>
      </c>
    </row>
    <row r="19" spans="1:56" x14ac:dyDescent="0.25">
      <c r="A19" s="34">
        <v>4</v>
      </c>
      <c r="B19" s="34">
        <f t="shared" si="3"/>
        <v>247.0830464</v>
      </c>
      <c r="C19" s="40">
        <f t="shared" si="4"/>
        <v>251.60251177519734</v>
      </c>
      <c r="D19" s="41">
        <f t="shared" si="5"/>
        <v>0.85871164428394986</v>
      </c>
      <c r="E19" s="41">
        <f t="shared" si="6"/>
        <v>0.85796800000000006</v>
      </c>
      <c r="F19" s="41">
        <f t="shared" si="7"/>
        <v>0.99913400000000008</v>
      </c>
      <c r="G19" s="42">
        <f t="shared" si="15"/>
        <v>0.62</v>
      </c>
      <c r="H19" s="42">
        <f t="shared" si="8"/>
        <v>0.88</v>
      </c>
      <c r="I19" s="42">
        <f t="shared" si="8"/>
        <v>1</v>
      </c>
      <c r="J19" s="42">
        <f t="shared" si="8"/>
        <v>0.1</v>
      </c>
      <c r="K19" s="42">
        <f t="shared" si="8"/>
        <v>0.87</v>
      </c>
      <c r="L19" s="42">
        <f t="shared" si="8"/>
        <v>0.03</v>
      </c>
      <c r="M19" s="42">
        <f t="shared" si="8"/>
        <v>0.62</v>
      </c>
      <c r="N19" s="42">
        <f t="shared" si="8"/>
        <v>0.88</v>
      </c>
      <c r="O19" s="42">
        <f t="shared" si="8"/>
        <v>1</v>
      </c>
      <c r="P19" s="42">
        <f t="shared" si="8"/>
        <v>0.1</v>
      </c>
      <c r="Q19" s="42">
        <f t="shared" si="8"/>
        <v>0.9</v>
      </c>
      <c r="R19" s="42">
        <f t="shared" si="8"/>
        <v>0</v>
      </c>
      <c r="S19" s="42">
        <f t="shared" si="8"/>
        <v>0.62</v>
      </c>
      <c r="T19" s="42">
        <f t="shared" si="8"/>
        <v>0.88</v>
      </c>
      <c r="U19" s="42">
        <f t="shared" si="8"/>
        <v>1</v>
      </c>
      <c r="V19" s="42">
        <f t="shared" si="8"/>
        <v>0.05</v>
      </c>
      <c r="W19" s="42">
        <f t="shared" si="8"/>
        <v>0.35</v>
      </c>
      <c r="X19" s="42">
        <f t="shared" si="8"/>
        <v>0.6</v>
      </c>
      <c r="Y19" s="42">
        <f t="shared" si="9"/>
        <v>0.85759999999999992</v>
      </c>
      <c r="Z19" s="42">
        <f t="shared" si="0"/>
        <v>0.85400000000000009</v>
      </c>
      <c r="AA19" s="42">
        <f t="shared" si="1"/>
        <v>0.93899999999999995</v>
      </c>
      <c r="AB19" s="42">
        <f t="shared" si="10"/>
        <v>0.63</v>
      </c>
      <c r="AC19" s="42">
        <f t="shared" si="10"/>
        <v>0.35</v>
      </c>
      <c r="AD19" s="42">
        <f t="shared" si="10"/>
        <v>0.02</v>
      </c>
      <c r="AG19" s="42">
        <v>1</v>
      </c>
      <c r="AH19" s="42">
        <v>0.94</v>
      </c>
      <c r="AI19" s="42">
        <f t="shared" si="11"/>
        <v>1</v>
      </c>
      <c r="AJ19" s="42">
        <f t="shared" si="11"/>
        <v>0.1</v>
      </c>
      <c r="AK19" s="42">
        <f t="shared" si="11"/>
        <v>0.87</v>
      </c>
      <c r="AL19" s="42">
        <f t="shared" si="11"/>
        <v>0.03</v>
      </c>
      <c r="AM19" s="42">
        <v>1</v>
      </c>
      <c r="AN19" s="42">
        <f t="shared" si="11"/>
        <v>1.1000000000000001</v>
      </c>
      <c r="AO19" s="42">
        <f t="shared" si="11"/>
        <v>1</v>
      </c>
      <c r="AP19" s="42">
        <f t="shared" si="11"/>
        <v>0.1</v>
      </c>
      <c r="AQ19" s="42">
        <f t="shared" si="11"/>
        <v>0.9</v>
      </c>
      <c r="AR19" s="42">
        <f t="shared" si="11"/>
        <v>0</v>
      </c>
      <c r="AS19" s="42">
        <f t="shared" si="11"/>
        <v>0.82</v>
      </c>
      <c r="AT19" s="42">
        <f t="shared" si="11"/>
        <v>1.1000000000000001</v>
      </c>
      <c r="AU19" s="42">
        <f t="shared" si="11"/>
        <v>1</v>
      </c>
      <c r="AV19" s="42">
        <f t="shared" si="11"/>
        <v>0.05</v>
      </c>
      <c r="AW19" s="42">
        <f t="shared" si="11"/>
        <v>0.35</v>
      </c>
      <c r="AX19" s="42">
        <f t="shared" si="11"/>
        <v>0.6</v>
      </c>
      <c r="AY19" s="42">
        <f t="shared" si="12"/>
        <v>0.94779999999999998</v>
      </c>
      <c r="AZ19" s="42">
        <f t="shared" si="13"/>
        <v>1.0900000000000001</v>
      </c>
      <c r="BA19" s="42">
        <f t="shared" si="2"/>
        <v>1.026</v>
      </c>
      <c r="BB19" s="42">
        <f t="shared" si="14"/>
        <v>0.63</v>
      </c>
      <c r="BC19" s="42">
        <f t="shared" si="14"/>
        <v>0.35</v>
      </c>
      <c r="BD19" s="42">
        <f t="shared" si="14"/>
        <v>0.02</v>
      </c>
    </row>
    <row r="20" spans="1:56" x14ac:dyDescent="0.25">
      <c r="A20" s="34">
        <v>5</v>
      </c>
      <c r="B20" s="34">
        <f t="shared" si="3"/>
        <v>246.21912499999999</v>
      </c>
      <c r="C20" s="40">
        <f t="shared" si="4"/>
        <v>239.10873981810241</v>
      </c>
      <c r="D20" s="41">
        <f t="shared" si="5"/>
        <v>0.81607078436212421</v>
      </c>
      <c r="E20" s="41">
        <f t="shared" si="6"/>
        <v>0.85960000000000003</v>
      </c>
      <c r="F20" s="41">
        <f t="shared" si="7"/>
        <v>1.0533400000000002</v>
      </c>
      <c r="G20" s="42">
        <v>0.62</v>
      </c>
      <c r="H20" s="42">
        <v>0.88</v>
      </c>
      <c r="I20" s="42">
        <v>1</v>
      </c>
      <c r="J20" s="42">
        <v>0.1</v>
      </c>
      <c r="K20" s="42">
        <v>0.85</v>
      </c>
      <c r="L20" s="42">
        <v>0.05</v>
      </c>
      <c r="M20" s="42">
        <v>0.62</v>
      </c>
      <c r="N20" s="42">
        <v>0.88</v>
      </c>
      <c r="O20" s="42">
        <v>1</v>
      </c>
      <c r="P20" s="42">
        <v>0.1</v>
      </c>
      <c r="Q20" s="42">
        <v>0.9</v>
      </c>
      <c r="R20" s="42">
        <v>0</v>
      </c>
      <c r="S20" s="42">
        <v>0.62</v>
      </c>
      <c r="T20" s="42">
        <v>0.88</v>
      </c>
      <c r="U20" s="42">
        <v>1</v>
      </c>
      <c r="V20" s="42">
        <v>0.05</v>
      </c>
      <c r="W20" s="42">
        <v>0.3</v>
      </c>
      <c r="X20" s="42">
        <v>0.65</v>
      </c>
      <c r="Y20" s="42">
        <f t="shared" si="9"/>
        <v>0.8600000000000001</v>
      </c>
      <c r="Z20" s="42">
        <f t="shared" si="0"/>
        <v>0.85400000000000009</v>
      </c>
      <c r="AA20" s="42">
        <f t="shared" si="1"/>
        <v>0.94500000000000006</v>
      </c>
      <c r="AB20" s="42">
        <v>0.63</v>
      </c>
      <c r="AC20" s="42">
        <v>0.35</v>
      </c>
      <c r="AD20" s="42">
        <v>0.02</v>
      </c>
      <c r="AG20" s="42">
        <v>1</v>
      </c>
      <c r="AH20" s="42">
        <v>1.04</v>
      </c>
      <c r="AI20" s="42">
        <v>1</v>
      </c>
      <c r="AJ20" s="42">
        <v>0.1</v>
      </c>
      <c r="AK20" s="42">
        <v>0.85</v>
      </c>
      <c r="AL20" s="42">
        <v>0.05</v>
      </c>
      <c r="AM20" s="42">
        <v>1</v>
      </c>
      <c r="AN20" s="42">
        <v>1.1000000000000001</v>
      </c>
      <c r="AO20" s="42">
        <v>1</v>
      </c>
      <c r="AP20" s="42">
        <v>0.1</v>
      </c>
      <c r="AQ20" s="42">
        <v>0.9</v>
      </c>
      <c r="AR20" s="42">
        <v>0</v>
      </c>
      <c r="AS20" s="42">
        <v>0.82</v>
      </c>
      <c r="AT20" s="42">
        <v>1.1000000000000001</v>
      </c>
      <c r="AU20" s="42">
        <v>1</v>
      </c>
      <c r="AV20" s="42">
        <v>0.05</v>
      </c>
      <c r="AW20" s="42">
        <v>0.3</v>
      </c>
      <c r="AX20" s="42">
        <v>0.65</v>
      </c>
      <c r="AY20" s="42">
        <f t="shared" si="12"/>
        <v>1.034</v>
      </c>
      <c r="AZ20" s="42">
        <f t="shared" si="13"/>
        <v>1.0900000000000001</v>
      </c>
      <c r="BA20" s="42">
        <f t="shared" si="2"/>
        <v>1.0209999999999999</v>
      </c>
      <c r="BB20" s="42">
        <v>0.63</v>
      </c>
      <c r="BC20" s="42">
        <v>0.35</v>
      </c>
      <c r="BD20" s="42">
        <v>0.02</v>
      </c>
    </row>
    <row r="21" spans="1:56" x14ac:dyDescent="0.25">
      <c r="A21" s="34">
        <v>6</v>
      </c>
      <c r="B21" s="34">
        <f t="shared" si="3"/>
        <v>245.29502239999999</v>
      </c>
      <c r="C21" s="40">
        <f t="shared" si="4"/>
        <v>239.10873981810241</v>
      </c>
      <c r="D21" s="41">
        <f t="shared" si="5"/>
        <v>0.81607078436212421</v>
      </c>
      <c r="E21" s="41">
        <f t="shared" si="6"/>
        <v>0.85960000000000003</v>
      </c>
      <c r="F21" s="41">
        <f t="shared" si="7"/>
        <v>1.0533400000000002</v>
      </c>
      <c r="G21" s="42">
        <f>G20</f>
        <v>0.62</v>
      </c>
      <c r="H21" s="42">
        <f t="shared" ref="H21:X34" si="16">H20</f>
        <v>0.88</v>
      </c>
      <c r="I21" s="42">
        <f t="shared" si="16"/>
        <v>1</v>
      </c>
      <c r="J21" s="42">
        <f t="shared" si="16"/>
        <v>0.1</v>
      </c>
      <c r="K21" s="42">
        <f t="shared" si="16"/>
        <v>0.85</v>
      </c>
      <c r="L21" s="42">
        <f t="shared" si="16"/>
        <v>0.05</v>
      </c>
      <c r="M21" s="42">
        <f t="shared" si="16"/>
        <v>0.62</v>
      </c>
      <c r="N21" s="42">
        <f t="shared" si="16"/>
        <v>0.88</v>
      </c>
      <c r="O21" s="42">
        <f t="shared" si="16"/>
        <v>1</v>
      </c>
      <c r="P21" s="42">
        <f t="shared" si="16"/>
        <v>0.1</v>
      </c>
      <c r="Q21" s="42">
        <f t="shared" si="16"/>
        <v>0.9</v>
      </c>
      <c r="R21" s="42">
        <f t="shared" si="16"/>
        <v>0</v>
      </c>
      <c r="S21" s="42">
        <f t="shared" si="16"/>
        <v>0.62</v>
      </c>
      <c r="T21" s="42">
        <f t="shared" si="16"/>
        <v>0.88</v>
      </c>
      <c r="U21" s="42">
        <f t="shared" si="16"/>
        <v>1</v>
      </c>
      <c r="V21" s="42">
        <f t="shared" si="16"/>
        <v>0.05</v>
      </c>
      <c r="W21" s="42">
        <f t="shared" si="16"/>
        <v>0.3</v>
      </c>
      <c r="X21" s="42">
        <f t="shared" si="16"/>
        <v>0.65</v>
      </c>
      <c r="Y21" s="42">
        <f t="shared" si="9"/>
        <v>0.8600000000000001</v>
      </c>
      <c r="Z21" s="42">
        <f t="shared" si="0"/>
        <v>0.85400000000000009</v>
      </c>
      <c r="AA21" s="42">
        <f t="shared" si="1"/>
        <v>0.94500000000000006</v>
      </c>
      <c r="AB21" s="42">
        <f t="shared" ref="AB21:AD34" si="17">AB20</f>
        <v>0.63</v>
      </c>
      <c r="AC21" s="42">
        <f t="shared" si="17"/>
        <v>0.35</v>
      </c>
      <c r="AD21" s="42">
        <f t="shared" si="17"/>
        <v>0.02</v>
      </c>
      <c r="AG21" s="42">
        <v>1</v>
      </c>
      <c r="AH21" s="42">
        <v>1.04</v>
      </c>
      <c r="AI21" s="42">
        <f t="shared" ref="AI21:AX34" si="18">AI20</f>
        <v>1</v>
      </c>
      <c r="AJ21" s="42">
        <f t="shared" si="18"/>
        <v>0.1</v>
      </c>
      <c r="AK21" s="42">
        <f t="shared" si="18"/>
        <v>0.85</v>
      </c>
      <c r="AL21" s="42">
        <f t="shared" si="18"/>
        <v>0.05</v>
      </c>
      <c r="AM21" s="42">
        <v>1</v>
      </c>
      <c r="AN21" s="42">
        <f t="shared" si="18"/>
        <v>1.1000000000000001</v>
      </c>
      <c r="AO21" s="42">
        <f t="shared" si="18"/>
        <v>1</v>
      </c>
      <c r="AP21" s="42">
        <f t="shared" si="18"/>
        <v>0.1</v>
      </c>
      <c r="AQ21" s="42">
        <f t="shared" si="18"/>
        <v>0.9</v>
      </c>
      <c r="AR21" s="42">
        <f t="shared" si="18"/>
        <v>0</v>
      </c>
      <c r="AS21" s="42">
        <f t="shared" si="18"/>
        <v>0.82</v>
      </c>
      <c r="AT21" s="42">
        <f t="shared" si="18"/>
        <v>1.1000000000000001</v>
      </c>
      <c r="AU21" s="42">
        <f t="shared" si="18"/>
        <v>1</v>
      </c>
      <c r="AV21" s="42">
        <f t="shared" si="18"/>
        <v>0.05</v>
      </c>
      <c r="AW21" s="42">
        <f t="shared" si="18"/>
        <v>0.3</v>
      </c>
      <c r="AX21" s="42">
        <f t="shared" si="18"/>
        <v>0.65</v>
      </c>
      <c r="AY21" s="42">
        <f t="shared" si="12"/>
        <v>1.034</v>
      </c>
      <c r="AZ21" s="42">
        <f t="shared" si="13"/>
        <v>1.0900000000000001</v>
      </c>
      <c r="BA21" s="42">
        <f t="shared" si="2"/>
        <v>1.0209999999999999</v>
      </c>
      <c r="BB21" s="42">
        <f t="shared" ref="BB21:BD34" si="19">BB20</f>
        <v>0.63</v>
      </c>
      <c r="BC21" s="42">
        <f t="shared" si="19"/>
        <v>0.35</v>
      </c>
      <c r="BD21" s="42">
        <f t="shared" si="19"/>
        <v>0.02</v>
      </c>
    </row>
    <row r="22" spans="1:56" x14ac:dyDescent="0.25">
      <c r="A22" s="34">
        <v>7</v>
      </c>
      <c r="B22" s="34">
        <f t="shared" si="3"/>
        <v>244.31305939999999</v>
      </c>
      <c r="C22" s="40">
        <f t="shared" si="4"/>
        <v>239.10873981810241</v>
      </c>
      <c r="D22" s="41">
        <f t="shared" si="5"/>
        <v>0.81607078436212421</v>
      </c>
      <c r="E22" s="41">
        <f t="shared" si="6"/>
        <v>0.85960000000000003</v>
      </c>
      <c r="F22" s="41">
        <f t="shared" si="7"/>
        <v>1.0533400000000002</v>
      </c>
      <c r="G22" s="42">
        <f t="shared" ref="G22:G34" si="20">G21</f>
        <v>0.62</v>
      </c>
      <c r="H22" s="42">
        <f t="shared" si="16"/>
        <v>0.88</v>
      </c>
      <c r="I22" s="42">
        <f t="shared" si="16"/>
        <v>1</v>
      </c>
      <c r="J22" s="42">
        <f t="shared" si="16"/>
        <v>0.1</v>
      </c>
      <c r="K22" s="42">
        <f t="shared" si="16"/>
        <v>0.85</v>
      </c>
      <c r="L22" s="42">
        <f t="shared" si="16"/>
        <v>0.05</v>
      </c>
      <c r="M22" s="42">
        <f t="shared" si="16"/>
        <v>0.62</v>
      </c>
      <c r="N22" s="42">
        <f t="shared" si="16"/>
        <v>0.88</v>
      </c>
      <c r="O22" s="42">
        <f t="shared" si="16"/>
        <v>1</v>
      </c>
      <c r="P22" s="42">
        <f t="shared" si="16"/>
        <v>0.1</v>
      </c>
      <c r="Q22" s="42">
        <f t="shared" si="16"/>
        <v>0.9</v>
      </c>
      <c r="R22" s="42">
        <f t="shared" si="16"/>
        <v>0</v>
      </c>
      <c r="S22" s="42">
        <f t="shared" si="16"/>
        <v>0.62</v>
      </c>
      <c r="T22" s="42">
        <f t="shared" si="16"/>
        <v>0.88</v>
      </c>
      <c r="U22" s="42">
        <f t="shared" si="16"/>
        <v>1</v>
      </c>
      <c r="V22" s="42">
        <f t="shared" si="16"/>
        <v>0.05</v>
      </c>
      <c r="W22" s="42">
        <f t="shared" si="16"/>
        <v>0.3</v>
      </c>
      <c r="X22" s="42">
        <f t="shared" si="16"/>
        <v>0.65</v>
      </c>
      <c r="Y22" s="42">
        <f t="shared" si="9"/>
        <v>0.8600000000000001</v>
      </c>
      <c r="Z22" s="42">
        <f t="shared" si="0"/>
        <v>0.85400000000000009</v>
      </c>
      <c r="AA22" s="42">
        <f t="shared" si="1"/>
        <v>0.94500000000000006</v>
      </c>
      <c r="AB22" s="42">
        <f t="shared" si="17"/>
        <v>0.63</v>
      </c>
      <c r="AC22" s="42">
        <f t="shared" si="17"/>
        <v>0.35</v>
      </c>
      <c r="AD22" s="42">
        <f t="shared" si="17"/>
        <v>0.02</v>
      </c>
      <c r="AG22" s="42">
        <v>1</v>
      </c>
      <c r="AH22" s="42">
        <v>1.04</v>
      </c>
      <c r="AI22" s="42">
        <f t="shared" si="18"/>
        <v>1</v>
      </c>
      <c r="AJ22" s="42">
        <f t="shared" si="18"/>
        <v>0.1</v>
      </c>
      <c r="AK22" s="42">
        <f t="shared" si="18"/>
        <v>0.85</v>
      </c>
      <c r="AL22" s="42">
        <f t="shared" si="18"/>
        <v>0.05</v>
      </c>
      <c r="AM22" s="42">
        <v>1</v>
      </c>
      <c r="AN22" s="42">
        <f t="shared" si="18"/>
        <v>1.1000000000000001</v>
      </c>
      <c r="AO22" s="42">
        <f t="shared" si="18"/>
        <v>1</v>
      </c>
      <c r="AP22" s="42">
        <f t="shared" si="18"/>
        <v>0.1</v>
      </c>
      <c r="AQ22" s="42">
        <f t="shared" si="18"/>
        <v>0.9</v>
      </c>
      <c r="AR22" s="42">
        <f t="shared" si="18"/>
        <v>0</v>
      </c>
      <c r="AS22" s="42">
        <f t="shared" si="18"/>
        <v>0.82</v>
      </c>
      <c r="AT22" s="42">
        <f t="shared" si="18"/>
        <v>1.1000000000000001</v>
      </c>
      <c r="AU22" s="42">
        <f t="shared" si="18"/>
        <v>1</v>
      </c>
      <c r="AV22" s="42">
        <f t="shared" si="18"/>
        <v>0.05</v>
      </c>
      <c r="AW22" s="42">
        <f t="shared" si="18"/>
        <v>0.3</v>
      </c>
      <c r="AX22" s="42">
        <f t="shared" si="18"/>
        <v>0.65</v>
      </c>
      <c r="AY22" s="42">
        <f t="shared" si="12"/>
        <v>1.034</v>
      </c>
      <c r="AZ22" s="42">
        <f t="shared" si="13"/>
        <v>1.0900000000000001</v>
      </c>
      <c r="BA22" s="42">
        <f t="shared" si="2"/>
        <v>1.0209999999999999</v>
      </c>
      <c r="BB22" s="42">
        <f t="shared" si="19"/>
        <v>0.63</v>
      </c>
      <c r="BC22" s="42">
        <f t="shared" si="19"/>
        <v>0.35</v>
      </c>
      <c r="BD22" s="42">
        <f t="shared" si="19"/>
        <v>0.02</v>
      </c>
    </row>
    <row r="23" spans="1:56" x14ac:dyDescent="0.25">
      <c r="A23" s="34">
        <v>8</v>
      </c>
      <c r="B23" s="34">
        <f t="shared" si="3"/>
        <v>243.27554239999998</v>
      </c>
      <c r="C23" s="40">
        <f t="shared" si="4"/>
        <v>239.10873981810241</v>
      </c>
      <c r="D23" s="41">
        <f t="shared" si="5"/>
        <v>0.81607078436212421</v>
      </c>
      <c r="E23" s="41">
        <f t="shared" si="6"/>
        <v>0.85960000000000003</v>
      </c>
      <c r="F23" s="41">
        <f t="shared" si="7"/>
        <v>1.0533400000000002</v>
      </c>
      <c r="G23" s="42">
        <f t="shared" si="20"/>
        <v>0.62</v>
      </c>
      <c r="H23" s="42">
        <f t="shared" si="16"/>
        <v>0.88</v>
      </c>
      <c r="I23" s="42">
        <f t="shared" si="16"/>
        <v>1</v>
      </c>
      <c r="J23" s="42">
        <f t="shared" si="16"/>
        <v>0.1</v>
      </c>
      <c r="K23" s="42">
        <f t="shared" si="16"/>
        <v>0.85</v>
      </c>
      <c r="L23" s="42">
        <f t="shared" si="16"/>
        <v>0.05</v>
      </c>
      <c r="M23" s="42">
        <f t="shared" si="16"/>
        <v>0.62</v>
      </c>
      <c r="N23" s="42">
        <f t="shared" si="16"/>
        <v>0.88</v>
      </c>
      <c r="O23" s="42">
        <f t="shared" si="16"/>
        <v>1</v>
      </c>
      <c r="P23" s="42">
        <f t="shared" si="16"/>
        <v>0.1</v>
      </c>
      <c r="Q23" s="42">
        <f t="shared" si="16"/>
        <v>0.9</v>
      </c>
      <c r="R23" s="42">
        <f t="shared" si="16"/>
        <v>0</v>
      </c>
      <c r="S23" s="42">
        <f t="shared" si="16"/>
        <v>0.62</v>
      </c>
      <c r="T23" s="42">
        <f t="shared" si="16"/>
        <v>0.88</v>
      </c>
      <c r="U23" s="42">
        <f t="shared" si="16"/>
        <v>1</v>
      </c>
      <c r="V23" s="42">
        <f t="shared" si="16"/>
        <v>0.05</v>
      </c>
      <c r="W23" s="42">
        <f t="shared" si="16"/>
        <v>0.3</v>
      </c>
      <c r="X23" s="42">
        <f t="shared" si="16"/>
        <v>0.65</v>
      </c>
      <c r="Y23" s="42">
        <f t="shared" si="9"/>
        <v>0.8600000000000001</v>
      </c>
      <c r="Z23" s="42">
        <f t="shared" si="0"/>
        <v>0.85400000000000009</v>
      </c>
      <c r="AA23" s="42">
        <f t="shared" si="1"/>
        <v>0.94500000000000006</v>
      </c>
      <c r="AB23" s="42">
        <f t="shared" si="17"/>
        <v>0.63</v>
      </c>
      <c r="AC23" s="42">
        <f t="shared" si="17"/>
        <v>0.35</v>
      </c>
      <c r="AD23" s="42">
        <f t="shared" si="17"/>
        <v>0.02</v>
      </c>
      <c r="AG23" s="42">
        <v>1</v>
      </c>
      <c r="AH23" s="42">
        <v>1.04</v>
      </c>
      <c r="AI23" s="42">
        <f t="shared" si="18"/>
        <v>1</v>
      </c>
      <c r="AJ23" s="42">
        <f t="shared" si="18"/>
        <v>0.1</v>
      </c>
      <c r="AK23" s="42">
        <f t="shared" si="18"/>
        <v>0.85</v>
      </c>
      <c r="AL23" s="42">
        <f t="shared" si="18"/>
        <v>0.05</v>
      </c>
      <c r="AM23" s="42">
        <v>1</v>
      </c>
      <c r="AN23" s="42">
        <f t="shared" si="18"/>
        <v>1.1000000000000001</v>
      </c>
      <c r="AO23" s="42">
        <f t="shared" si="18"/>
        <v>1</v>
      </c>
      <c r="AP23" s="42">
        <f t="shared" si="18"/>
        <v>0.1</v>
      </c>
      <c r="AQ23" s="42">
        <f t="shared" si="18"/>
        <v>0.9</v>
      </c>
      <c r="AR23" s="42">
        <f t="shared" si="18"/>
        <v>0</v>
      </c>
      <c r="AS23" s="42">
        <f t="shared" si="18"/>
        <v>0.82</v>
      </c>
      <c r="AT23" s="42">
        <f t="shared" si="18"/>
        <v>1.1000000000000001</v>
      </c>
      <c r="AU23" s="42">
        <f t="shared" si="18"/>
        <v>1</v>
      </c>
      <c r="AV23" s="42">
        <f t="shared" si="18"/>
        <v>0.05</v>
      </c>
      <c r="AW23" s="42">
        <f t="shared" si="18"/>
        <v>0.3</v>
      </c>
      <c r="AX23" s="42">
        <f t="shared" si="18"/>
        <v>0.65</v>
      </c>
      <c r="AY23" s="42">
        <f t="shared" si="12"/>
        <v>1.034</v>
      </c>
      <c r="AZ23" s="42">
        <f t="shared" si="13"/>
        <v>1.0900000000000001</v>
      </c>
      <c r="BA23" s="42">
        <f t="shared" si="2"/>
        <v>1.0209999999999999</v>
      </c>
      <c r="BB23" s="42">
        <f t="shared" si="19"/>
        <v>0.63</v>
      </c>
      <c r="BC23" s="42">
        <f t="shared" si="19"/>
        <v>0.35</v>
      </c>
      <c r="BD23" s="42">
        <f t="shared" si="19"/>
        <v>0.02</v>
      </c>
    </row>
    <row r="24" spans="1:56" x14ac:dyDescent="0.25">
      <c r="A24" s="34">
        <v>9</v>
      </c>
      <c r="B24" s="34">
        <f t="shared" si="3"/>
        <v>242.18476339999998</v>
      </c>
      <c r="C24" s="40">
        <f t="shared" si="4"/>
        <v>239.10873981810241</v>
      </c>
      <c r="D24" s="41">
        <f t="shared" si="5"/>
        <v>0.81607078436212421</v>
      </c>
      <c r="E24" s="41">
        <f t="shared" si="6"/>
        <v>0.85960000000000003</v>
      </c>
      <c r="F24" s="41">
        <f t="shared" si="7"/>
        <v>1.0533400000000002</v>
      </c>
      <c r="G24" s="42">
        <f t="shared" si="20"/>
        <v>0.62</v>
      </c>
      <c r="H24" s="42">
        <f t="shared" si="16"/>
        <v>0.88</v>
      </c>
      <c r="I24" s="42">
        <f t="shared" si="16"/>
        <v>1</v>
      </c>
      <c r="J24" s="42">
        <f t="shared" si="16"/>
        <v>0.1</v>
      </c>
      <c r="K24" s="42">
        <f t="shared" si="16"/>
        <v>0.85</v>
      </c>
      <c r="L24" s="42">
        <f t="shared" si="16"/>
        <v>0.05</v>
      </c>
      <c r="M24" s="42">
        <f t="shared" si="16"/>
        <v>0.62</v>
      </c>
      <c r="N24" s="42">
        <f t="shared" si="16"/>
        <v>0.88</v>
      </c>
      <c r="O24" s="42">
        <f t="shared" si="16"/>
        <v>1</v>
      </c>
      <c r="P24" s="42">
        <f t="shared" si="16"/>
        <v>0.1</v>
      </c>
      <c r="Q24" s="42">
        <f t="shared" si="16"/>
        <v>0.9</v>
      </c>
      <c r="R24" s="42">
        <f t="shared" si="16"/>
        <v>0</v>
      </c>
      <c r="S24" s="42">
        <f t="shared" si="16"/>
        <v>0.62</v>
      </c>
      <c r="T24" s="42">
        <f t="shared" si="16"/>
        <v>0.88</v>
      </c>
      <c r="U24" s="42">
        <f t="shared" si="16"/>
        <v>1</v>
      </c>
      <c r="V24" s="42">
        <f t="shared" si="16"/>
        <v>0.05</v>
      </c>
      <c r="W24" s="42">
        <f t="shared" si="16"/>
        <v>0.3</v>
      </c>
      <c r="X24" s="42">
        <f t="shared" si="16"/>
        <v>0.65</v>
      </c>
      <c r="Y24" s="42">
        <f t="shared" si="9"/>
        <v>0.8600000000000001</v>
      </c>
      <c r="Z24" s="42">
        <f t="shared" si="0"/>
        <v>0.85400000000000009</v>
      </c>
      <c r="AA24" s="42">
        <f t="shared" si="1"/>
        <v>0.94500000000000006</v>
      </c>
      <c r="AB24" s="42">
        <f t="shared" si="17"/>
        <v>0.63</v>
      </c>
      <c r="AC24" s="42">
        <f t="shared" si="17"/>
        <v>0.35</v>
      </c>
      <c r="AD24" s="42">
        <f t="shared" si="17"/>
        <v>0.02</v>
      </c>
      <c r="AG24" s="42">
        <v>1</v>
      </c>
      <c r="AH24" s="42">
        <v>1.04</v>
      </c>
      <c r="AI24" s="42">
        <f t="shared" si="18"/>
        <v>1</v>
      </c>
      <c r="AJ24" s="42">
        <f t="shared" si="18"/>
        <v>0.1</v>
      </c>
      <c r="AK24" s="42">
        <f t="shared" si="18"/>
        <v>0.85</v>
      </c>
      <c r="AL24" s="42">
        <f t="shared" si="18"/>
        <v>0.05</v>
      </c>
      <c r="AM24" s="42">
        <v>1</v>
      </c>
      <c r="AN24" s="42">
        <f t="shared" si="18"/>
        <v>1.1000000000000001</v>
      </c>
      <c r="AO24" s="42">
        <f t="shared" si="18"/>
        <v>1</v>
      </c>
      <c r="AP24" s="42">
        <f t="shared" si="18"/>
        <v>0.1</v>
      </c>
      <c r="AQ24" s="42">
        <f t="shared" si="18"/>
        <v>0.9</v>
      </c>
      <c r="AR24" s="42">
        <f t="shared" si="18"/>
        <v>0</v>
      </c>
      <c r="AS24" s="42">
        <f t="shared" si="18"/>
        <v>0.82</v>
      </c>
      <c r="AT24" s="42">
        <f t="shared" si="18"/>
        <v>1.1000000000000001</v>
      </c>
      <c r="AU24" s="42">
        <f t="shared" si="18"/>
        <v>1</v>
      </c>
      <c r="AV24" s="42">
        <f t="shared" si="18"/>
        <v>0.05</v>
      </c>
      <c r="AW24" s="42">
        <f t="shared" si="18"/>
        <v>0.3</v>
      </c>
      <c r="AX24" s="42">
        <f t="shared" si="18"/>
        <v>0.65</v>
      </c>
      <c r="AY24" s="42">
        <f t="shared" si="12"/>
        <v>1.034</v>
      </c>
      <c r="AZ24" s="42">
        <f t="shared" si="13"/>
        <v>1.0900000000000001</v>
      </c>
      <c r="BA24" s="42">
        <f t="shared" si="2"/>
        <v>1.0209999999999999</v>
      </c>
      <c r="BB24" s="42">
        <f t="shared" si="19"/>
        <v>0.63</v>
      </c>
      <c r="BC24" s="42">
        <f t="shared" si="19"/>
        <v>0.35</v>
      </c>
      <c r="BD24" s="42">
        <f t="shared" si="19"/>
        <v>0.02</v>
      </c>
    </row>
    <row r="25" spans="1:56" x14ac:dyDescent="0.25">
      <c r="A25" s="34">
        <v>10</v>
      </c>
      <c r="B25" s="34">
        <f t="shared" si="3"/>
        <v>241.04299999999998</v>
      </c>
      <c r="C25" s="40">
        <f t="shared" si="4"/>
        <v>239.10873981810241</v>
      </c>
      <c r="D25" s="41">
        <f t="shared" si="5"/>
        <v>0.81607078436212421</v>
      </c>
      <c r="E25" s="41">
        <f t="shared" si="6"/>
        <v>0.85960000000000003</v>
      </c>
      <c r="F25" s="41">
        <f t="shared" si="7"/>
        <v>1.0533400000000002</v>
      </c>
      <c r="G25" s="42">
        <f t="shared" si="20"/>
        <v>0.62</v>
      </c>
      <c r="H25" s="42">
        <f t="shared" si="16"/>
        <v>0.88</v>
      </c>
      <c r="I25" s="42">
        <f t="shared" si="16"/>
        <v>1</v>
      </c>
      <c r="J25" s="42">
        <f t="shared" si="16"/>
        <v>0.1</v>
      </c>
      <c r="K25" s="42">
        <f t="shared" si="16"/>
        <v>0.85</v>
      </c>
      <c r="L25" s="42">
        <f t="shared" si="16"/>
        <v>0.05</v>
      </c>
      <c r="M25" s="42">
        <f t="shared" si="16"/>
        <v>0.62</v>
      </c>
      <c r="N25" s="42">
        <f t="shared" si="16"/>
        <v>0.88</v>
      </c>
      <c r="O25" s="42">
        <f t="shared" si="16"/>
        <v>1</v>
      </c>
      <c r="P25" s="42">
        <f t="shared" si="16"/>
        <v>0.1</v>
      </c>
      <c r="Q25" s="42">
        <f t="shared" si="16"/>
        <v>0.9</v>
      </c>
      <c r="R25" s="42">
        <f t="shared" si="16"/>
        <v>0</v>
      </c>
      <c r="S25" s="42">
        <f t="shared" si="16"/>
        <v>0.62</v>
      </c>
      <c r="T25" s="42">
        <f t="shared" si="16"/>
        <v>0.88</v>
      </c>
      <c r="U25" s="42">
        <f t="shared" si="16"/>
        <v>1</v>
      </c>
      <c r="V25" s="42">
        <f t="shared" si="16"/>
        <v>0.05</v>
      </c>
      <c r="W25" s="42">
        <f t="shared" si="16"/>
        <v>0.3</v>
      </c>
      <c r="X25" s="42">
        <f t="shared" si="16"/>
        <v>0.65</v>
      </c>
      <c r="Y25" s="42">
        <f t="shared" si="9"/>
        <v>0.8600000000000001</v>
      </c>
      <c r="Z25" s="42">
        <f t="shared" si="0"/>
        <v>0.85400000000000009</v>
      </c>
      <c r="AA25" s="42">
        <f t="shared" si="1"/>
        <v>0.94500000000000006</v>
      </c>
      <c r="AB25" s="42">
        <f t="shared" si="17"/>
        <v>0.63</v>
      </c>
      <c r="AC25" s="42">
        <f t="shared" si="17"/>
        <v>0.35</v>
      </c>
      <c r="AD25" s="42">
        <f t="shared" si="17"/>
        <v>0.02</v>
      </c>
      <c r="AG25" s="42">
        <v>1</v>
      </c>
      <c r="AH25" s="42">
        <v>1.04</v>
      </c>
      <c r="AI25" s="42">
        <f t="shared" si="18"/>
        <v>1</v>
      </c>
      <c r="AJ25" s="42">
        <f t="shared" si="18"/>
        <v>0.1</v>
      </c>
      <c r="AK25" s="42">
        <f t="shared" si="18"/>
        <v>0.85</v>
      </c>
      <c r="AL25" s="42">
        <f t="shared" si="18"/>
        <v>0.05</v>
      </c>
      <c r="AM25" s="42">
        <v>1</v>
      </c>
      <c r="AN25" s="42">
        <f t="shared" si="18"/>
        <v>1.1000000000000001</v>
      </c>
      <c r="AO25" s="42">
        <f t="shared" si="18"/>
        <v>1</v>
      </c>
      <c r="AP25" s="42">
        <f t="shared" si="18"/>
        <v>0.1</v>
      </c>
      <c r="AQ25" s="42">
        <f t="shared" si="18"/>
        <v>0.9</v>
      </c>
      <c r="AR25" s="42">
        <f t="shared" si="18"/>
        <v>0</v>
      </c>
      <c r="AS25" s="42">
        <f t="shared" si="18"/>
        <v>0.82</v>
      </c>
      <c r="AT25" s="42">
        <f t="shared" si="18"/>
        <v>1.1000000000000001</v>
      </c>
      <c r="AU25" s="42">
        <f t="shared" si="18"/>
        <v>1</v>
      </c>
      <c r="AV25" s="42">
        <f t="shared" si="18"/>
        <v>0.05</v>
      </c>
      <c r="AW25" s="42">
        <f t="shared" si="18"/>
        <v>0.3</v>
      </c>
      <c r="AX25" s="42">
        <f t="shared" si="18"/>
        <v>0.65</v>
      </c>
      <c r="AY25" s="42">
        <f t="shared" si="12"/>
        <v>1.034</v>
      </c>
      <c r="AZ25" s="42">
        <f t="shared" si="13"/>
        <v>1.0900000000000001</v>
      </c>
      <c r="BA25" s="42">
        <f t="shared" si="2"/>
        <v>1.0209999999999999</v>
      </c>
      <c r="BB25" s="42">
        <f t="shared" si="19"/>
        <v>0.63</v>
      </c>
      <c r="BC25" s="42">
        <f t="shared" si="19"/>
        <v>0.35</v>
      </c>
      <c r="BD25" s="42">
        <f t="shared" si="19"/>
        <v>0.02</v>
      </c>
    </row>
    <row r="26" spans="1:56" x14ac:dyDescent="0.25">
      <c r="A26" s="34">
        <v>11</v>
      </c>
      <c r="B26" s="34">
        <f t="shared" si="3"/>
        <v>239.85251539999999</v>
      </c>
      <c r="C26" s="40">
        <f t="shared" si="4"/>
        <v>239.10873981810241</v>
      </c>
      <c r="D26" s="41">
        <f t="shared" si="5"/>
        <v>0.81607078436212421</v>
      </c>
      <c r="E26" s="41">
        <f t="shared" si="6"/>
        <v>0.85960000000000003</v>
      </c>
      <c r="F26" s="41">
        <f t="shared" si="7"/>
        <v>1.0533400000000002</v>
      </c>
      <c r="G26" s="42">
        <f t="shared" si="20"/>
        <v>0.62</v>
      </c>
      <c r="H26" s="42">
        <f t="shared" si="16"/>
        <v>0.88</v>
      </c>
      <c r="I26" s="42">
        <f t="shared" si="16"/>
        <v>1</v>
      </c>
      <c r="J26" s="42">
        <f t="shared" si="16"/>
        <v>0.1</v>
      </c>
      <c r="K26" s="42">
        <f t="shared" si="16"/>
        <v>0.85</v>
      </c>
      <c r="L26" s="42">
        <f t="shared" si="16"/>
        <v>0.05</v>
      </c>
      <c r="M26" s="42">
        <f t="shared" si="16"/>
        <v>0.62</v>
      </c>
      <c r="N26" s="42">
        <f t="shared" si="16"/>
        <v>0.88</v>
      </c>
      <c r="O26" s="42">
        <f t="shared" si="16"/>
        <v>1</v>
      </c>
      <c r="P26" s="42">
        <f t="shared" si="16"/>
        <v>0.1</v>
      </c>
      <c r="Q26" s="42">
        <f t="shared" si="16"/>
        <v>0.9</v>
      </c>
      <c r="R26" s="42">
        <f t="shared" si="16"/>
        <v>0</v>
      </c>
      <c r="S26" s="42">
        <f t="shared" si="16"/>
        <v>0.62</v>
      </c>
      <c r="T26" s="42">
        <f t="shared" si="16"/>
        <v>0.88</v>
      </c>
      <c r="U26" s="42">
        <f t="shared" si="16"/>
        <v>1</v>
      </c>
      <c r="V26" s="42">
        <f t="shared" si="16"/>
        <v>0.05</v>
      </c>
      <c r="W26" s="42">
        <f t="shared" si="16"/>
        <v>0.3</v>
      </c>
      <c r="X26" s="42">
        <f t="shared" si="16"/>
        <v>0.65</v>
      </c>
      <c r="Y26" s="42">
        <f t="shared" si="9"/>
        <v>0.8600000000000001</v>
      </c>
      <c r="Z26" s="42">
        <f t="shared" si="0"/>
        <v>0.85400000000000009</v>
      </c>
      <c r="AA26" s="42">
        <f t="shared" si="1"/>
        <v>0.94500000000000006</v>
      </c>
      <c r="AB26" s="42">
        <f t="shared" si="17"/>
        <v>0.63</v>
      </c>
      <c r="AC26" s="42">
        <f t="shared" si="17"/>
        <v>0.35</v>
      </c>
      <c r="AD26" s="42">
        <f t="shared" si="17"/>
        <v>0.02</v>
      </c>
      <c r="AG26" s="42">
        <v>1</v>
      </c>
      <c r="AH26" s="42">
        <v>1.04</v>
      </c>
      <c r="AI26" s="42">
        <f t="shared" si="18"/>
        <v>1</v>
      </c>
      <c r="AJ26" s="42">
        <f t="shared" si="18"/>
        <v>0.1</v>
      </c>
      <c r="AK26" s="42">
        <f t="shared" si="18"/>
        <v>0.85</v>
      </c>
      <c r="AL26" s="42">
        <f t="shared" si="18"/>
        <v>0.05</v>
      </c>
      <c r="AM26" s="42">
        <v>1</v>
      </c>
      <c r="AN26" s="42">
        <f t="shared" si="18"/>
        <v>1.1000000000000001</v>
      </c>
      <c r="AO26" s="42">
        <f t="shared" si="18"/>
        <v>1</v>
      </c>
      <c r="AP26" s="42">
        <f t="shared" si="18"/>
        <v>0.1</v>
      </c>
      <c r="AQ26" s="42">
        <f t="shared" si="18"/>
        <v>0.9</v>
      </c>
      <c r="AR26" s="42">
        <f t="shared" si="18"/>
        <v>0</v>
      </c>
      <c r="AS26" s="42">
        <f t="shared" si="18"/>
        <v>0.82</v>
      </c>
      <c r="AT26" s="42">
        <f t="shared" si="18"/>
        <v>1.1000000000000001</v>
      </c>
      <c r="AU26" s="42">
        <f t="shared" si="18"/>
        <v>1</v>
      </c>
      <c r="AV26" s="42">
        <f t="shared" si="18"/>
        <v>0.05</v>
      </c>
      <c r="AW26" s="42">
        <f t="shared" si="18"/>
        <v>0.3</v>
      </c>
      <c r="AX26" s="42">
        <f t="shared" si="18"/>
        <v>0.65</v>
      </c>
      <c r="AY26" s="42">
        <f t="shared" si="12"/>
        <v>1.034</v>
      </c>
      <c r="AZ26" s="42">
        <f t="shared" si="13"/>
        <v>1.0900000000000001</v>
      </c>
      <c r="BA26" s="42">
        <f t="shared" si="2"/>
        <v>1.0209999999999999</v>
      </c>
      <c r="BB26" s="42">
        <f t="shared" si="19"/>
        <v>0.63</v>
      </c>
      <c r="BC26" s="42">
        <f t="shared" si="19"/>
        <v>0.35</v>
      </c>
      <c r="BD26" s="42">
        <f t="shared" si="19"/>
        <v>0.02</v>
      </c>
    </row>
    <row r="27" spans="1:56" x14ac:dyDescent="0.25">
      <c r="A27" s="34">
        <v>12</v>
      </c>
      <c r="B27" s="34">
        <f t="shared" si="3"/>
        <v>238.6155584</v>
      </c>
      <c r="C27" s="40">
        <f t="shared" si="4"/>
        <v>239.10873981810241</v>
      </c>
      <c r="D27" s="41">
        <f t="shared" si="5"/>
        <v>0.81607078436212421</v>
      </c>
      <c r="E27" s="41">
        <f t="shared" si="6"/>
        <v>0.85960000000000003</v>
      </c>
      <c r="F27" s="41">
        <f t="shared" si="7"/>
        <v>1.0533400000000002</v>
      </c>
      <c r="G27" s="42">
        <f t="shared" si="20"/>
        <v>0.62</v>
      </c>
      <c r="H27" s="42">
        <f t="shared" si="16"/>
        <v>0.88</v>
      </c>
      <c r="I27" s="42">
        <f t="shared" si="16"/>
        <v>1</v>
      </c>
      <c r="J27" s="42">
        <f t="shared" si="16"/>
        <v>0.1</v>
      </c>
      <c r="K27" s="42">
        <f t="shared" si="16"/>
        <v>0.85</v>
      </c>
      <c r="L27" s="42">
        <f t="shared" si="16"/>
        <v>0.05</v>
      </c>
      <c r="M27" s="42">
        <f t="shared" si="16"/>
        <v>0.62</v>
      </c>
      <c r="N27" s="42">
        <f t="shared" si="16"/>
        <v>0.88</v>
      </c>
      <c r="O27" s="42">
        <f t="shared" si="16"/>
        <v>1</v>
      </c>
      <c r="P27" s="42">
        <f t="shared" si="16"/>
        <v>0.1</v>
      </c>
      <c r="Q27" s="42">
        <f t="shared" si="16"/>
        <v>0.9</v>
      </c>
      <c r="R27" s="42">
        <f t="shared" si="16"/>
        <v>0</v>
      </c>
      <c r="S27" s="42">
        <f t="shared" si="16"/>
        <v>0.62</v>
      </c>
      <c r="T27" s="42">
        <f t="shared" si="16"/>
        <v>0.88</v>
      </c>
      <c r="U27" s="42">
        <f t="shared" si="16"/>
        <v>1</v>
      </c>
      <c r="V27" s="42">
        <f t="shared" si="16"/>
        <v>0.05</v>
      </c>
      <c r="W27" s="42">
        <f t="shared" si="16"/>
        <v>0.3</v>
      </c>
      <c r="X27" s="42">
        <f t="shared" si="16"/>
        <v>0.65</v>
      </c>
      <c r="Y27" s="42">
        <f t="shared" si="9"/>
        <v>0.8600000000000001</v>
      </c>
      <c r="Z27" s="42">
        <f t="shared" si="0"/>
        <v>0.85400000000000009</v>
      </c>
      <c r="AA27" s="42">
        <f t="shared" si="1"/>
        <v>0.94500000000000006</v>
      </c>
      <c r="AB27" s="42">
        <f t="shared" si="17"/>
        <v>0.63</v>
      </c>
      <c r="AC27" s="42">
        <f t="shared" si="17"/>
        <v>0.35</v>
      </c>
      <c r="AD27" s="42">
        <f t="shared" si="17"/>
        <v>0.02</v>
      </c>
      <c r="AG27" s="42">
        <v>1</v>
      </c>
      <c r="AH27" s="42">
        <v>1.04</v>
      </c>
      <c r="AI27" s="42">
        <f t="shared" si="18"/>
        <v>1</v>
      </c>
      <c r="AJ27" s="42">
        <f t="shared" si="18"/>
        <v>0.1</v>
      </c>
      <c r="AK27" s="42">
        <f t="shared" si="18"/>
        <v>0.85</v>
      </c>
      <c r="AL27" s="42">
        <f t="shared" si="18"/>
        <v>0.05</v>
      </c>
      <c r="AM27" s="42">
        <v>1</v>
      </c>
      <c r="AN27" s="42">
        <f t="shared" si="18"/>
        <v>1.1000000000000001</v>
      </c>
      <c r="AO27" s="42">
        <f t="shared" si="18"/>
        <v>1</v>
      </c>
      <c r="AP27" s="42">
        <f t="shared" si="18"/>
        <v>0.1</v>
      </c>
      <c r="AQ27" s="42">
        <f t="shared" si="18"/>
        <v>0.9</v>
      </c>
      <c r="AR27" s="42">
        <f t="shared" si="18"/>
        <v>0</v>
      </c>
      <c r="AS27" s="42">
        <f t="shared" si="18"/>
        <v>0.82</v>
      </c>
      <c r="AT27" s="42">
        <f t="shared" si="18"/>
        <v>1.1000000000000001</v>
      </c>
      <c r="AU27" s="42">
        <f t="shared" si="18"/>
        <v>1</v>
      </c>
      <c r="AV27" s="42">
        <f t="shared" si="18"/>
        <v>0.05</v>
      </c>
      <c r="AW27" s="42">
        <f t="shared" si="18"/>
        <v>0.3</v>
      </c>
      <c r="AX27" s="42">
        <f t="shared" si="18"/>
        <v>0.65</v>
      </c>
      <c r="AY27" s="42">
        <f t="shared" si="12"/>
        <v>1.034</v>
      </c>
      <c r="AZ27" s="42">
        <f t="shared" si="13"/>
        <v>1.0900000000000001</v>
      </c>
      <c r="BA27" s="42">
        <f t="shared" si="2"/>
        <v>1.0209999999999999</v>
      </c>
      <c r="BB27" s="42">
        <f t="shared" si="19"/>
        <v>0.63</v>
      </c>
      <c r="BC27" s="42">
        <f t="shared" si="19"/>
        <v>0.35</v>
      </c>
      <c r="BD27" s="42">
        <f t="shared" si="19"/>
        <v>0.02</v>
      </c>
    </row>
    <row r="28" spans="1:56" x14ac:dyDescent="0.25">
      <c r="A28" s="34">
        <v>13</v>
      </c>
      <c r="B28" s="34">
        <f t="shared" si="3"/>
        <v>237.33436339999997</v>
      </c>
      <c r="C28" s="40">
        <f t="shared" si="4"/>
        <v>239.10873981810241</v>
      </c>
      <c r="D28" s="41">
        <f t="shared" si="5"/>
        <v>0.81607078436212421</v>
      </c>
      <c r="E28" s="41">
        <f t="shared" si="6"/>
        <v>0.85960000000000003</v>
      </c>
      <c r="F28" s="41">
        <f t="shared" si="7"/>
        <v>1.0533400000000002</v>
      </c>
      <c r="G28" s="42">
        <f t="shared" si="20"/>
        <v>0.62</v>
      </c>
      <c r="H28" s="42">
        <f t="shared" si="16"/>
        <v>0.88</v>
      </c>
      <c r="I28" s="42">
        <f t="shared" si="16"/>
        <v>1</v>
      </c>
      <c r="J28" s="42">
        <f t="shared" si="16"/>
        <v>0.1</v>
      </c>
      <c r="K28" s="42">
        <f t="shared" si="16"/>
        <v>0.85</v>
      </c>
      <c r="L28" s="42">
        <f t="shared" si="16"/>
        <v>0.05</v>
      </c>
      <c r="M28" s="42">
        <f t="shared" si="16"/>
        <v>0.62</v>
      </c>
      <c r="N28" s="42">
        <f t="shared" si="16"/>
        <v>0.88</v>
      </c>
      <c r="O28" s="42">
        <f t="shared" si="16"/>
        <v>1</v>
      </c>
      <c r="P28" s="42">
        <f t="shared" si="16"/>
        <v>0.1</v>
      </c>
      <c r="Q28" s="42">
        <f t="shared" si="16"/>
        <v>0.9</v>
      </c>
      <c r="R28" s="42">
        <f t="shared" si="16"/>
        <v>0</v>
      </c>
      <c r="S28" s="42">
        <f t="shared" si="16"/>
        <v>0.62</v>
      </c>
      <c r="T28" s="42">
        <f t="shared" si="16"/>
        <v>0.88</v>
      </c>
      <c r="U28" s="42">
        <f t="shared" si="16"/>
        <v>1</v>
      </c>
      <c r="V28" s="42">
        <f t="shared" si="16"/>
        <v>0.05</v>
      </c>
      <c r="W28" s="42">
        <f t="shared" si="16"/>
        <v>0.3</v>
      </c>
      <c r="X28" s="42">
        <f t="shared" si="16"/>
        <v>0.65</v>
      </c>
      <c r="Y28" s="42">
        <f t="shared" si="9"/>
        <v>0.8600000000000001</v>
      </c>
      <c r="Z28" s="42">
        <f t="shared" si="0"/>
        <v>0.85400000000000009</v>
      </c>
      <c r="AA28" s="42">
        <f t="shared" si="1"/>
        <v>0.94500000000000006</v>
      </c>
      <c r="AB28" s="42">
        <f t="shared" si="17"/>
        <v>0.63</v>
      </c>
      <c r="AC28" s="42">
        <f t="shared" si="17"/>
        <v>0.35</v>
      </c>
      <c r="AD28" s="42">
        <f t="shared" si="17"/>
        <v>0.02</v>
      </c>
      <c r="AG28" s="42">
        <v>1</v>
      </c>
      <c r="AH28" s="42">
        <v>1.04</v>
      </c>
      <c r="AI28" s="42">
        <f t="shared" si="18"/>
        <v>1</v>
      </c>
      <c r="AJ28" s="42">
        <f t="shared" si="18"/>
        <v>0.1</v>
      </c>
      <c r="AK28" s="42">
        <f t="shared" si="18"/>
        <v>0.85</v>
      </c>
      <c r="AL28" s="42">
        <f t="shared" si="18"/>
        <v>0.05</v>
      </c>
      <c r="AM28" s="42">
        <v>1</v>
      </c>
      <c r="AN28" s="42">
        <f t="shared" si="18"/>
        <v>1.1000000000000001</v>
      </c>
      <c r="AO28" s="42">
        <f t="shared" si="18"/>
        <v>1</v>
      </c>
      <c r="AP28" s="42">
        <f t="shared" si="18"/>
        <v>0.1</v>
      </c>
      <c r="AQ28" s="42">
        <f t="shared" si="18"/>
        <v>0.9</v>
      </c>
      <c r="AR28" s="42">
        <f t="shared" si="18"/>
        <v>0</v>
      </c>
      <c r="AS28" s="42">
        <f t="shared" si="18"/>
        <v>0.82</v>
      </c>
      <c r="AT28" s="42">
        <f t="shared" si="18"/>
        <v>1.1000000000000001</v>
      </c>
      <c r="AU28" s="42">
        <f t="shared" si="18"/>
        <v>1</v>
      </c>
      <c r="AV28" s="42">
        <f t="shared" si="18"/>
        <v>0.05</v>
      </c>
      <c r="AW28" s="42">
        <f t="shared" si="18"/>
        <v>0.3</v>
      </c>
      <c r="AX28" s="42">
        <f t="shared" si="18"/>
        <v>0.65</v>
      </c>
      <c r="AY28" s="42">
        <f t="shared" si="12"/>
        <v>1.034</v>
      </c>
      <c r="AZ28" s="42">
        <f t="shared" si="13"/>
        <v>1.0900000000000001</v>
      </c>
      <c r="BA28" s="42">
        <f t="shared" si="2"/>
        <v>1.0209999999999999</v>
      </c>
      <c r="BB28" s="42">
        <f t="shared" si="19"/>
        <v>0.63</v>
      </c>
      <c r="BC28" s="42">
        <f t="shared" si="19"/>
        <v>0.35</v>
      </c>
      <c r="BD28" s="42">
        <f t="shared" si="19"/>
        <v>0.02</v>
      </c>
    </row>
    <row r="29" spans="1:56" x14ac:dyDescent="0.25">
      <c r="A29" s="34">
        <v>14</v>
      </c>
      <c r="B29" s="34">
        <f t="shared" si="3"/>
        <v>236.01115039999999</v>
      </c>
      <c r="C29" s="40">
        <f t="shared" si="4"/>
        <v>239.10873981810241</v>
      </c>
      <c r="D29" s="41">
        <f t="shared" si="5"/>
        <v>0.81607078436212421</v>
      </c>
      <c r="E29" s="41">
        <f t="shared" si="6"/>
        <v>0.85960000000000003</v>
      </c>
      <c r="F29" s="41">
        <f t="shared" si="7"/>
        <v>1.0533400000000002</v>
      </c>
      <c r="G29" s="42">
        <f t="shared" si="20"/>
        <v>0.62</v>
      </c>
      <c r="H29" s="42">
        <f t="shared" si="16"/>
        <v>0.88</v>
      </c>
      <c r="I29" s="42">
        <f t="shared" si="16"/>
        <v>1</v>
      </c>
      <c r="J29" s="42">
        <f t="shared" si="16"/>
        <v>0.1</v>
      </c>
      <c r="K29" s="42">
        <f t="shared" si="16"/>
        <v>0.85</v>
      </c>
      <c r="L29" s="42">
        <f t="shared" si="16"/>
        <v>0.05</v>
      </c>
      <c r="M29" s="42">
        <f t="shared" si="16"/>
        <v>0.62</v>
      </c>
      <c r="N29" s="42">
        <f t="shared" si="16"/>
        <v>0.88</v>
      </c>
      <c r="O29" s="42">
        <f t="shared" si="16"/>
        <v>1</v>
      </c>
      <c r="P29" s="42">
        <f t="shared" si="16"/>
        <v>0.1</v>
      </c>
      <c r="Q29" s="42">
        <f t="shared" si="16"/>
        <v>0.9</v>
      </c>
      <c r="R29" s="42">
        <f t="shared" si="16"/>
        <v>0</v>
      </c>
      <c r="S29" s="42">
        <f t="shared" si="16"/>
        <v>0.62</v>
      </c>
      <c r="T29" s="42">
        <f t="shared" si="16"/>
        <v>0.88</v>
      </c>
      <c r="U29" s="42">
        <f t="shared" si="16"/>
        <v>1</v>
      </c>
      <c r="V29" s="42">
        <f t="shared" si="16"/>
        <v>0.05</v>
      </c>
      <c r="W29" s="42">
        <f t="shared" si="16"/>
        <v>0.3</v>
      </c>
      <c r="X29" s="42">
        <f t="shared" si="16"/>
        <v>0.65</v>
      </c>
      <c r="Y29" s="42">
        <f t="shared" si="9"/>
        <v>0.8600000000000001</v>
      </c>
      <c r="Z29" s="42">
        <f t="shared" si="0"/>
        <v>0.85400000000000009</v>
      </c>
      <c r="AA29" s="42">
        <f t="shared" si="1"/>
        <v>0.94500000000000006</v>
      </c>
      <c r="AB29" s="42">
        <f t="shared" si="17"/>
        <v>0.63</v>
      </c>
      <c r="AC29" s="42">
        <f t="shared" si="17"/>
        <v>0.35</v>
      </c>
      <c r="AD29" s="42">
        <f t="shared" si="17"/>
        <v>0.02</v>
      </c>
      <c r="AG29" s="42">
        <v>1</v>
      </c>
      <c r="AH29" s="42">
        <v>1.04</v>
      </c>
      <c r="AI29" s="42">
        <f t="shared" si="18"/>
        <v>1</v>
      </c>
      <c r="AJ29" s="42">
        <f t="shared" si="18"/>
        <v>0.1</v>
      </c>
      <c r="AK29" s="42">
        <f t="shared" si="18"/>
        <v>0.85</v>
      </c>
      <c r="AL29" s="42">
        <f t="shared" si="18"/>
        <v>0.05</v>
      </c>
      <c r="AM29" s="42">
        <v>1</v>
      </c>
      <c r="AN29" s="42">
        <f t="shared" si="18"/>
        <v>1.1000000000000001</v>
      </c>
      <c r="AO29" s="42">
        <f t="shared" si="18"/>
        <v>1</v>
      </c>
      <c r="AP29" s="42">
        <f t="shared" si="18"/>
        <v>0.1</v>
      </c>
      <c r="AQ29" s="42">
        <f t="shared" si="18"/>
        <v>0.9</v>
      </c>
      <c r="AR29" s="42">
        <f t="shared" si="18"/>
        <v>0</v>
      </c>
      <c r="AS29" s="42">
        <f t="shared" si="18"/>
        <v>0.82</v>
      </c>
      <c r="AT29" s="42">
        <f t="shared" si="18"/>
        <v>1.1000000000000001</v>
      </c>
      <c r="AU29" s="42">
        <f t="shared" si="18"/>
        <v>1</v>
      </c>
      <c r="AV29" s="42">
        <f t="shared" si="18"/>
        <v>0.05</v>
      </c>
      <c r="AW29" s="42">
        <f t="shared" si="18"/>
        <v>0.3</v>
      </c>
      <c r="AX29" s="42">
        <f t="shared" si="18"/>
        <v>0.65</v>
      </c>
      <c r="AY29" s="42">
        <f t="shared" si="12"/>
        <v>1.034</v>
      </c>
      <c r="AZ29" s="42">
        <f t="shared" si="13"/>
        <v>1.0900000000000001</v>
      </c>
      <c r="BA29" s="42">
        <f t="shared" si="2"/>
        <v>1.0209999999999999</v>
      </c>
      <c r="BB29" s="42">
        <f t="shared" si="19"/>
        <v>0.63</v>
      </c>
      <c r="BC29" s="42">
        <f t="shared" si="19"/>
        <v>0.35</v>
      </c>
      <c r="BD29" s="42">
        <f t="shared" si="19"/>
        <v>0.02</v>
      </c>
    </row>
    <row r="30" spans="1:56" x14ac:dyDescent="0.25">
      <c r="A30" s="34">
        <v>15</v>
      </c>
      <c r="B30" s="34">
        <f t="shared" si="3"/>
        <v>234.64812499999999</v>
      </c>
      <c r="C30" s="40">
        <f t="shared" si="4"/>
        <v>239.10873981810241</v>
      </c>
      <c r="D30" s="41">
        <f t="shared" si="5"/>
        <v>0.81607078436212421</v>
      </c>
      <c r="E30" s="41">
        <f t="shared" si="6"/>
        <v>0.85960000000000003</v>
      </c>
      <c r="F30" s="41">
        <f t="shared" si="7"/>
        <v>1.0533400000000002</v>
      </c>
      <c r="G30" s="42">
        <f t="shared" si="20"/>
        <v>0.62</v>
      </c>
      <c r="H30" s="42">
        <f t="shared" si="16"/>
        <v>0.88</v>
      </c>
      <c r="I30" s="42">
        <f t="shared" si="16"/>
        <v>1</v>
      </c>
      <c r="J30" s="42">
        <f t="shared" si="16"/>
        <v>0.1</v>
      </c>
      <c r="K30" s="42">
        <f t="shared" si="16"/>
        <v>0.85</v>
      </c>
      <c r="L30" s="42">
        <f t="shared" si="16"/>
        <v>0.05</v>
      </c>
      <c r="M30" s="42">
        <f t="shared" si="16"/>
        <v>0.62</v>
      </c>
      <c r="N30" s="42">
        <f t="shared" si="16"/>
        <v>0.88</v>
      </c>
      <c r="O30" s="42">
        <f t="shared" si="16"/>
        <v>1</v>
      </c>
      <c r="P30" s="42">
        <f t="shared" si="16"/>
        <v>0.1</v>
      </c>
      <c r="Q30" s="42">
        <f t="shared" si="16"/>
        <v>0.9</v>
      </c>
      <c r="R30" s="42">
        <f t="shared" si="16"/>
        <v>0</v>
      </c>
      <c r="S30" s="42">
        <f t="shared" si="16"/>
        <v>0.62</v>
      </c>
      <c r="T30" s="42">
        <f t="shared" si="16"/>
        <v>0.88</v>
      </c>
      <c r="U30" s="42">
        <f t="shared" si="16"/>
        <v>1</v>
      </c>
      <c r="V30" s="42">
        <f t="shared" si="16"/>
        <v>0.05</v>
      </c>
      <c r="W30" s="42">
        <f t="shared" si="16"/>
        <v>0.3</v>
      </c>
      <c r="X30" s="42">
        <f t="shared" si="16"/>
        <v>0.65</v>
      </c>
      <c r="Y30" s="42">
        <f t="shared" si="9"/>
        <v>0.8600000000000001</v>
      </c>
      <c r="Z30" s="42">
        <f t="shared" si="0"/>
        <v>0.85400000000000009</v>
      </c>
      <c r="AA30" s="42">
        <f t="shared" si="1"/>
        <v>0.94500000000000006</v>
      </c>
      <c r="AB30" s="42">
        <f t="shared" si="17"/>
        <v>0.63</v>
      </c>
      <c r="AC30" s="42">
        <f t="shared" si="17"/>
        <v>0.35</v>
      </c>
      <c r="AD30" s="42">
        <f t="shared" si="17"/>
        <v>0.02</v>
      </c>
      <c r="AG30" s="42">
        <v>1</v>
      </c>
      <c r="AH30" s="42">
        <v>1.04</v>
      </c>
      <c r="AI30" s="42">
        <f t="shared" si="18"/>
        <v>1</v>
      </c>
      <c r="AJ30" s="42">
        <f t="shared" si="18"/>
        <v>0.1</v>
      </c>
      <c r="AK30" s="42">
        <f t="shared" si="18"/>
        <v>0.85</v>
      </c>
      <c r="AL30" s="42">
        <f t="shared" si="18"/>
        <v>0.05</v>
      </c>
      <c r="AM30" s="42">
        <v>1</v>
      </c>
      <c r="AN30" s="42">
        <f t="shared" si="18"/>
        <v>1.1000000000000001</v>
      </c>
      <c r="AO30" s="42">
        <f t="shared" si="18"/>
        <v>1</v>
      </c>
      <c r="AP30" s="42">
        <f t="shared" si="18"/>
        <v>0.1</v>
      </c>
      <c r="AQ30" s="42">
        <f t="shared" si="18"/>
        <v>0.9</v>
      </c>
      <c r="AR30" s="42">
        <f t="shared" si="18"/>
        <v>0</v>
      </c>
      <c r="AS30" s="42">
        <f t="shared" si="18"/>
        <v>0.82</v>
      </c>
      <c r="AT30" s="42">
        <f t="shared" si="18"/>
        <v>1.1000000000000001</v>
      </c>
      <c r="AU30" s="42">
        <f t="shared" si="18"/>
        <v>1</v>
      </c>
      <c r="AV30" s="42">
        <f t="shared" si="18"/>
        <v>0.05</v>
      </c>
      <c r="AW30" s="42">
        <f t="shared" si="18"/>
        <v>0.3</v>
      </c>
      <c r="AX30" s="42">
        <f t="shared" si="18"/>
        <v>0.65</v>
      </c>
      <c r="AY30" s="42">
        <f t="shared" si="12"/>
        <v>1.034</v>
      </c>
      <c r="AZ30" s="42">
        <f t="shared" si="13"/>
        <v>1.0900000000000001</v>
      </c>
      <c r="BA30" s="42">
        <f t="shared" si="2"/>
        <v>1.0209999999999999</v>
      </c>
      <c r="BB30" s="42">
        <f t="shared" si="19"/>
        <v>0.63</v>
      </c>
      <c r="BC30" s="42">
        <f t="shared" si="19"/>
        <v>0.35</v>
      </c>
      <c r="BD30" s="42">
        <f t="shared" si="19"/>
        <v>0.02</v>
      </c>
    </row>
    <row r="31" spans="1:56" x14ac:dyDescent="0.25">
      <c r="A31" s="34">
        <v>16</v>
      </c>
      <c r="B31" s="34">
        <f t="shared" si="3"/>
        <v>233.24747839999998</v>
      </c>
      <c r="C31" s="40">
        <f t="shared" si="4"/>
        <v>239.10873981810241</v>
      </c>
      <c r="D31" s="41">
        <f t="shared" si="5"/>
        <v>0.81607078436212421</v>
      </c>
      <c r="E31" s="41">
        <f t="shared" si="6"/>
        <v>0.85960000000000003</v>
      </c>
      <c r="F31" s="41">
        <f t="shared" si="7"/>
        <v>1.0533400000000002</v>
      </c>
      <c r="G31" s="42">
        <f t="shared" si="20"/>
        <v>0.62</v>
      </c>
      <c r="H31" s="42">
        <f t="shared" si="16"/>
        <v>0.88</v>
      </c>
      <c r="I31" s="42">
        <f t="shared" si="16"/>
        <v>1</v>
      </c>
      <c r="J31" s="42">
        <f t="shared" si="16"/>
        <v>0.1</v>
      </c>
      <c r="K31" s="42">
        <f t="shared" si="16"/>
        <v>0.85</v>
      </c>
      <c r="L31" s="42">
        <f t="shared" si="16"/>
        <v>0.05</v>
      </c>
      <c r="M31" s="42">
        <f t="shared" si="16"/>
        <v>0.62</v>
      </c>
      <c r="N31" s="42">
        <f t="shared" si="16"/>
        <v>0.88</v>
      </c>
      <c r="O31" s="42">
        <f t="shared" si="16"/>
        <v>1</v>
      </c>
      <c r="P31" s="42">
        <f t="shared" si="16"/>
        <v>0.1</v>
      </c>
      <c r="Q31" s="42">
        <f t="shared" si="16"/>
        <v>0.9</v>
      </c>
      <c r="R31" s="42">
        <f t="shared" si="16"/>
        <v>0</v>
      </c>
      <c r="S31" s="42">
        <f t="shared" si="16"/>
        <v>0.62</v>
      </c>
      <c r="T31" s="42">
        <f t="shared" si="16"/>
        <v>0.88</v>
      </c>
      <c r="U31" s="42">
        <f t="shared" si="16"/>
        <v>1</v>
      </c>
      <c r="V31" s="42">
        <f t="shared" si="16"/>
        <v>0.05</v>
      </c>
      <c r="W31" s="42">
        <f t="shared" si="16"/>
        <v>0.3</v>
      </c>
      <c r="X31" s="42">
        <f t="shared" si="16"/>
        <v>0.65</v>
      </c>
      <c r="Y31" s="42">
        <f t="shared" si="9"/>
        <v>0.8600000000000001</v>
      </c>
      <c r="Z31" s="42">
        <f t="shared" si="0"/>
        <v>0.85400000000000009</v>
      </c>
      <c r="AA31" s="42">
        <f t="shared" si="1"/>
        <v>0.94500000000000006</v>
      </c>
      <c r="AB31" s="42">
        <f t="shared" si="17"/>
        <v>0.63</v>
      </c>
      <c r="AC31" s="42">
        <f t="shared" si="17"/>
        <v>0.35</v>
      </c>
      <c r="AD31" s="42">
        <f t="shared" si="17"/>
        <v>0.02</v>
      </c>
      <c r="AG31" s="42">
        <v>1</v>
      </c>
      <c r="AH31" s="42">
        <v>1.04</v>
      </c>
      <c r="AI31" s="42">
        <f t="shared" si="18"/>
        <v>1</v>
      </c>
      <c r="AJ31" s="42">
        <f t="shared" si="18"/>
        <v>0.1</v>
      </c>
      <c r="AK31" s="42">
        <f t="shared" si="18"/>
        <v>0.85</v>
      </c>
      <c r="AL31" s="42">
        <f t="shared" si="18"/>
        <v>0.05</v>
      </c>
      <c r="AM31" s="42">
        <v>1</v>
      </c>
      <c r="AN31" s="42">
        <f t="shared" si="18"/>
        <v>1.1000000000000001</v>
      </c>
      <c r="AO31" s="42">
        <f t="shared" si="18"/>
        <v>1</v>
      </c>
      <c r="AP31" s="42">
        <f t="shared" si="18"/>
        <v>0.1</v>
      </c>
      <c r="AQ31" s="42">
        <f t="shared" si="18"/>
        <v>0.9</v>
      </c>
      <c r="AR31" s="42">
        <f t="shared" si="18"/>
        <v>0</v>
      </c>
      <c r="AS31" s="42">
        <f t="shared" si="18"/>
        <v>0.82</v>
      </c>
      <c r="AT31" s="42">
        <f t="shared" si="18"/>
        <v>1.1000000000000001</v>
      </c>
      <c r="AU31" s="42">
        <f t="shared" si="18"/>
        <v>1</v>
      </c>
      <c r="AV31" s="42">
        <f t="shared" si="18"/>
        <v>0.05</v>
      </c>
      <c r="AW31" s="42">
        <f t="shared" si="18"/>
        <v>0.3</v>
      </c>
      <c r="AX31" s="42">
        <f t="shared" si="18"/>
        <v>0.65</v>
      </c>
      <c r="AY31" s="42">
        <f t="shared" si="12"/>
        <v>1.034</v>
      </c>
      <c r="AZ31" s="42">
        <f t="shared" si="13"/>
        <v>1.0900000000000001</v>
      </c>
      <c r="BA31" s="42">
        <f t="shared" si="2"/>
        <v>1.0209999999999999</v>
      </c>
      <c r="BB31" s="42">
        <f t="shared" si="19"/>
        <v>0.63</v>
      </c>
      <c r="BC31" s="42">
        <f t="shared" si="19"/>
        <v>0.35</v>
      </c>
      <c r="BD31" s="42">
        <f t="shared" si="19"/>
        <v>0.02</v>
      </c>
    </row>
    <row r="32" spans="1:56" x14ac:dyDescent="0.25">
      <c r="A32" s="34">
        <v>17</v>
      </c>
      <c r="B32" s="34">
        <f t="shared" si="3"/>
        <v>231.8113874</v>
      </c>
      <c r="C32" s="40">
        <f t="shared" si="4"/>
        <v>239.10873981810241</v>
      </c>
      <c r="D32" s="41">
        <f t="shared" si="5"/>
        <v>0.81607078436212421</v>
      </c>
      <c r="E32" s="41">
        <f t="shared" si="6"/>
        <v>0.85960000000000003</v>
      </c>
      <c r="F32" s="41">
        <f t="shared" si="7"/>
        <v>1.0533400000000002</v>
      </c>
      <c r="G32" s="42">
        <f t="shared" si="20"/>
        <v>0.62</v>
      </c>
      <c r="H32" s="42">
        <f t="shared" si="16"/>
        <v>0.88</v>
      </c>
      <c r="I32" s="42">
        <f t="shared" si="16"/>
        <v>1</v>
      </c>
      <c r="J32" s="42">
        <f t="shared" si="16"/>
        <v>0.1</v>
      </c>
      <c r="K32" s="42">
        <f t="shared" si="16"/>
        <v>0.85</v>
      </c>
      <c r="L32" s="42">
        <f t="shared" si="16"/>
        <v>0.05</v>
      </c>
      <c r="M32" s="42">
        <f t="shared" si="16"/>
        <v>0.62</v>
      </c>
      <c r="N32" s="42">
        <f t="shared" si="16"/>
        <v>0.88</v>
      </c>
      <c r="O32" s="42">
        <f t="shared" si="16"/>
        <v>1</v>
      </c>
      <c r="P32" s="42">
        <f t="shared" si="16"/>
        <v>0.1</v>
      </c>
      <c r="Q32" s="42">
        <f t="shared" si="16"/>
        <v>0.9</v>
      </c>
      <c r="R32" s="42">
        <f t="shared" si="16"/>
        <v>0</v>
      </c>
      <c r="S32" s="42">
        <f t="shared" si="16"/>
        <v>0.62</v>
      </c>
      <c r="T32" s="42">
        <f t="shared" si="16"/>
        <v>0.88</v>
      </c>
      <c r="U32" s="42">
        <f t="shared" si="16"/>
        <v>1</v>
      </c>
      <c r="V32" s="42">
        <f t="shared" si="16"/>
        <v>0.05</v>
      </c>
      <c r="W32" s="42">
        <f t="shared" si="16"/>
        <v>0.3</v>
      </c>
      <c r="X32" s="42">
        <f t="shared" si="16"/>
        <v>0.65</v>
      </c>
      <c r="Y32" s="42">
        <f t="shared" si="9"/>
        <v>0.8600000000000001</v>
      </c>
      <c r="Z32" s="42">
        <f t="shared" si="0"/>
        <v>0.85400000000000009</v>
      </c>
      <c r="AA32" s="42">
        <f t="shared" si="1"/>
        <v>0.94500000000000006</v>
      </c>
      <c r="AB32" s="42">
        <f t="shared" si="17"/>
        <v>0.63</v>
      </c>
      <c r="AC32" s="42">
        <f t="shared" si="17"/>
        <v>0.35</v>
      </c>
      <c r="AD32" s="42">
        <f t="shared" si="17"/>
        <v>0.02</v>
      </c>
      <c r="AG32" s="42">
        <v>1</v>
      </c>
      <c r="AH32" s="42">
        <v>1.04</v>
      </c>
      <c r="AI32" s="42">
        <f t="shared" si="18"/>
        <v>1</v>
      </c>
      <c r="AJ32" s="42">
        <f t="shared" si="18"/>
        <v>0.1</v>
      </c>
      <c r="AK32" s="42">
        <f t="shared" si="18"/>
        <v>0.85</v>
      </c>
      <c r="AL32" s="42">
        <f t="shared" si="18"/>
        <v>0.05</v>
      </c>
      <c r="AM32" s="42">
        <v>1</v>
      </c>
      <c r="AN32" s="42">
        <f t="shared" si="18"/>
        <v>1.1000000000000001</v>
      </c>
      <c r="AO32" s="42">
        <f t="shared" si="18"/>
        <v>1</v>
      </c>
      <c r="AP32" s="42">
        <f t="shared" si="18"/>
        <v>0.1</v>
      </c>
      <c r="AQ32" s="42">
        <f t="shared" si="18"/>
        <v>0.9</v>
      </c>
      <c r="AR32" s="42">
        <f t="shared" si="18"/>
        <v>0</v>
      </c>
      <c r="AS32" s="42">
        <f t="shared" si="18"/>
        <v>0.82</v>
      </c>
      <c r="AT32" s="42">
        <f t="shared" si="18"/>
        <v>1.1000000000000001</v>
      </c>
      <c r="AU32" s="42">
        <f t="shared" si="18"/>
        <v>1</v>
      </c>
      <c r="AV32" s="42">
        <f t="shared" si="18"/>
        <v>0.05</v>
      </c>
      <c r="AW32" s="42">
        <f t="shared" si="18"/>
        <v>0.3</v>
      </c>
      <c r="AX32" s="42">
        <f t="shared" si="18"/>
        <v>0.65</v>
      </c>
      <c r="AY32" s="42">
        <f t="shared" si="12"/>
        <v>1.034</v>
      </c>
      <c r="AZ32" s="42">
        <f t="shared" si="13"/>
        <v>1.0900000000000001</v>
      </c>
      <c r="BA32" s="42">
        <f t="shared" si="2"/>
        <v>1.0209999999999999</v>
      </c>
      <c r="BB32" s="42">
        <f t="shared" si="19"/>
        <v>0.63</v>
      </c>
      <c r="BC32" s="42">
        <f t="shared" si="19"/>
        <v>0.35</v>
      </c>
      <c r="BD32" s="42">
        <f t="shared" si="19"/>
        <v>0.02</v>
      </c>
    </row>
    <row r="33" spans="1:56" x14ac:dyDescent="0.25">
      <c r="A33" s="34">
        <v>18</v>
      </c>
      <c r="B33" s="34">
        <f t="shared" si="3"/>
        <v>230.34201439999998</v>
      </c>
      <c r="C33" s="40">
        <f t="shared" si="4"/>
        <v>239.10873981810241</v>
      </c>
      <c r="D33" s="41">
        <f t="shared" si="5"/>
        <v>0.81607078436212421</v>
      </c>
      <c r="E33" s="41">
        <f t="shared" si="6"/>
        <v>0.85960000000000003</v>
      </c>
      <c r="F33" s="41">
        <f t="shared" si="7"/>
        <v>1.0533400000000002</v>
      </c>
      <c r="G33" s="42">
        <f t="shared" si="20"/>
        <v>0.62</v>
      </c>
      <c r="H33" s="42">
        <f t="shared" si="16"/>
        <v>0.88</v>
      </c>
      <c r="I33" s="42">
        <f t="shared" si="16"/>
        <v>1</v>
      </c>
      <c r="J33" s="42">
        <f t="shared" si="16"/>
        <v>0.1</v>
      </c>
      <c r="K33" s="42">
        <f t="shared" si="16"/>
        <v>0.85</v>
      </c>
      <c r="L33" s="42">
        <f t="shared" si="16"/>
        <v>0.05</v>
      </c>
      <c r="M33" s="42">
        <f t="shared" si="16"/>
        <v>0.62</v>
      </c>
      <c r="N33" s="42">
        <f t="shared" si="16"/>
        <v>0.88</v>
      </c>
      <c r="O33" s="42">
        <f t="shared" si="16"/>
        <v>1</v>
      </c>
      <c r="P33" s="42">
        <f t="shared" si="16"/>
        <v>0.1</v>
      </c>
      <c r="Q33" s="42">
        <f t="shared" si="16"/>
        <v>0.9</v>
      </c>
      <c r="R33" s="42">
        <f t="shared" si="16"/>
        <v>0</v>
      </c>
      <c r="S33" s="42">
        <f t="shared" si="16"/>
        <v>0.62</v>
      </c>
      <c r="T33" s="42">
        <f t="shared" si="16"/>
        <v>0.88</v>
      </c>
      <c r="U33" s="42">
        <f t="shared" si="16"/>
        <v>1</v>
      </c>
      <c r="V33" s="42">
        <f t="shared" si="16"/>
        <v>0.05</v>
      </c>
      <c r="W33" s="42">
        <f t="shared" si="16"/>
        <v>0.3</v>
      </c>
      <c r="X33" s="42">
        <f t="shared" si="16"/>
        <v>0.65</v>
      </c>
      <c r="Y33" s="42">
        <f t="shared" si="9"/>
        <v>0.8600000000000001</v>
      </c>
      <c r="Z33" s="42">
        <f t="shared" si="0"/>
        <v>0.85400000000000009</v>
      </c>
      <c r="AA33" s="42">
        <f t="shared" si="1"/>
        <v>0.94500000000000006</v>
      </c>
      <c r="AB33" s="42">
        <f t="shared" si="17"/>
        <v>0.63</v>
      </c>
      <c r="AC33" s="42">
        <f t="shared" si="17"/>
        <v>0.35</v>
      </c>
      <c r="AD33" s="42">
        <f t="shared" si="17"/>
        <v>0.02</v>
      </c>
      <c r="AG33" s="42">
        <v>1</v>
      </c>
      <c r="AH33" s="42">
        <v>1.04</v>
      </c>
      <c r="AI33" s="42">
        <f t="shared" si="18"/>
        <v>1</v>
      </c>
      <c r="AJ33" s="42">
        <f t="shared" si="18"/>
        <v>0.1</v>
      </c>
      <c r="AK33" s="42">
        <f t="shared" si="18"/>
        <v>0.85</v>
      </c>
      <c r="AL33" s="42">
        <f t="shared" si="18"/>
        <v>0.05</v>
      </c>
      <c r="AM33" s="42">
        <v>1</v>
      </c>
      <c r="AN33" s="42">
        <f t="shared" si="18"/>
        <v>1.1000000000000001</v>
      </c>
      <c r="AO33" s="42">
        <f t="shared" si="18"/>
        <v>1</v>
      </c>
      <c r="AP33" s="42">
        <f t="shared" si="18"/>
        <v>0.1</v>
      </c>
      <c r="AQ33" s="42">
        <f t="shared" si="18"/>
        <v>0.9</v>
      </c>
      <c r="AR33" s="42">
        <f t="shared" si="18"/>
        <v>0</v>
      </c>
      <c r="AS33" s="42">
        <f t="shared" si="18"/>
        <v>0.82</v>
      </c>
      <c r="AT33" s="42">
        <f t="shared" si="18"/>
        <v>1.1000000000000001</v>
      </c>
      <c r="AU33" s="42">
        <f t="shared" si="18"/>
        <v>1</v>
      </c>
      <c r="AV33" s="42">
        <f t="shared" si="18"/>
        <v>0.05</v>
      </c>
      <c r="AW33" s="42">
        <f t="shared" si="18"/>
        <v>0.3</v>
      </c>
      <c r="AX33" s="42">
        <f t="shared" si="18"/>
        <v>0.65</v>
      </c>
      <c r="AY33" s="42">
        <f t="shared" si="12"/>
        <v>1.034</v>
      </c>
      <c r="AZ33" s="42">
        <f t="shared" si="13"/>
        <v>1.0900000000000001</v>
      </c>
      <c r="BA33" s="42">
        <f t="shared" si="2"/>
        <v>1.0209999999999999</v>
      </c>
      <c r="BB33" s="42">
        <f t="shared" si="19"/>
        <v>0.63</v>
      </c>
      <c r="BC33" s="42">
        <f t="shared" si="19"/>
        <v>0.35</v>
      </c>
      <c r="BD33" s="42">
        <f t="shared" si="19"/>
        <v>0.02</v>
      </c>
    </row>
    <row r="34" spans="1:56" x14ac:dyDescent="0.25">
      <c r="A34" s="34">
        <v>19</v>
      </c>
      <c r="B34" s="34">
        <f t="shared" si="3"/>
        <v>228.84150739999998</v>
      </c>
      <c r="C34" s="40">
        <f t="shared" si="4"/>
        <v>239.10873981810241</v>
      </c>
      <c r="D34" s="41">
        <f t="shared" si="5"/>
        <v>0.81607078436212421</v>
      </c>
      <c r="E34" s="41">
        <f t="shared" si="6"/>
        <v>0.85960000000000003</v>
      </c>
      <c r="F34" s="41">
        <f t="shared" si="7"/>
        <v>1.0533400000000002</v>
      </c>
      <c r="G34" s="42">
        <f t="shared" si="20"/>
        <v>0.62</v>
      </c>
      <c r="H34" s="42">
        <f t="shared" si="16"/>
        <v>0.88</v>
      </c>
      <c r="I34" s="42">
        <f t="shared" si="16"/>
        <v>1</v>
      </c>
      <c r="J34" s="42">
        <f t="shared" si="16"/>
        <v>0.1</v>
      </c>
      <c r="K34" s="42">
        <f t="shared" si="16"/>
        <v>0.85</v>
      </c>
      <c r="L34" s="42">
        <f t="shared" si="16"/>
        <v>0.05</v>
      </c>
      <c r="M34" s="42">
        <f t="shared" si="16"/>
        <v>0.62</v>
      </c>
      <c r="N34" s="42">
        <f t="shared" si="16"/>
        <v>0.88</v>
      </c>
      <c r="O34" s="42">
        <f t="shared" si="16"/>
        <v>1</v>
      </c>
      <c r="P34" s="42">
        <f t="shared" si="16"/>
        <v>0.1</v>
      </c>
      <c r="Q34" s="42">
        <f t="shared" si="16"/>
        <v>0.9</v>
      </c>
      <c r="R34" s="42">
        <f t="shared" si="16"/>
        <v>0</v>
      </c>
      <c r="S34" s="42">
        <f t="shared" si="16"/>
        <v>0.62</v>
      </c>
      <c r="T34" s="42">
        <f t="shared" si="16"/>
        <v>0.88</v>
      </c>
      <c r="U34" s="42">
        <f t="shared" si="16"/>
        <v>1</v>
      </c>
      <c r="V34" s="42">
        <f t="shared" si="16"/>
        <v>0.05</v>
      </c>
      <c r="W34" s="42">
        <f t="shared" si="16"/>
        <v>0.3</v>
      </c>
      <c r="X34" s="42">
        <f t="shared" si="16"/>
        <v>0.65</v>
      </c>
      <c r="Y34" s="42">
        <f t="shared" si="9"/>
        <v>0.8600000000000001</v>
      </c>
      <c r="Z34" s="42">
        <f t="shared" si="0"/>
        <v>0.85400000000000009</v>
      </c>
      <c r="AA34" s="42">
        <f t="shared" si="1"/>
        <v>0.94500000000000006</v>
      </c>
      <c r="AB34" s="42">
        <f t="shared" si="17"/>
        <v>0.63</v>
      </c>
      <c r="AC34" s="42">
        <f t="shared" si="17"/>
        <v>0.35</v>
      </c>
      <c r="AD34" s="42">
        <f t="shared" si="17"/>
        <v>0.02</v>
      </c>
      <c r="AG34" s="42">
        <v>1</v>
      </c>
      <c r="AH34" s="42">
        <v>1.04</v>
      </c>
      <c r="AI34" s="42">
        <f t="shared" si="18"/>
        <v>1</v>
      </c>
      <c r="AJ34" s="42">
        <f t="shared" si="18"/>
        <v>0.1</v>
      </c>
      <c r="AK34" s="42">
        <f t="shared" si="18"/>
        <v>0.85</v>
      </c>
      <c r="AL34" s="42">
        <f t="shared" si="18"/>
        <v>0.05</v>
      </c>
      <c r="AM34" s="42">
        <v>1</v>
      </c>
      <c r="AN34" s="42">
        <f t="shared" si="18"/>
        <v>1.1000000000000001</v>
      </c>
      <c r="AO34" s="42">
        <f t="shared" si="18"/>
        <v>1</v>
      </c>
      <c r="AP34" s="42">
        <f t="shared" si="18"/>
        <v>0.1</v>
      </c>
      <c r="AQ34" s="42">
        <f t="shared" si="18"/>
        <v>0.9</v>
      </c>
      <c r="AR34" s="42">
        <f t="shared" si="18"/>
        <v>0</v>
      </c>
      <c r="AS34" s="42">
        <f t="shared" si="18"/>
        <v>0.82</v>
      </c>
      <c r="AT34" s="42">
        <f t="shared" si="18"/>
        <v>1.1000000000000001</v>
      </c>
      <c r="AU34" s="42">
        <f t="shared" si="18"/>
        <v>1</v>
      </c>
      <c r="AV34" s="42">
        <f t="shared" si="18"/>
        <v>0.05</v>
      </c>
      <c r="AW34" s="42">
        <f t="shared" si="18"/>
        <v>0.3</v>
      </c>
      <c r="AX34" s="42">
        <f t="shared" si="18"/>
        <v>0.65</v>
      </c>
      <c r="AY34" s="42">
        <f t="shared" si="12"/>
        <v>1.034</v>
      </c>
      <c r="AZ34" s="42">
        <f t="shared" si="13"/>
        <v>1.0900000000000001</v>
      </c>
      <c r="BA34" s="42">
        <f t="shared" si="2"/>
        <v>1.0209999999999999</v>
      </c>
      <c r="BB34" s="42">
        <f t="shared" si="19"/>
        <v>0.63</v>
      </c>
      <c r="BC34" s="42">
        <f t="shared" si="19"/>
        <v>0.35</v>
      </c>
      <c r="BD34" s="42">
        <f t="shared" si="19"/>
        <v>0.02</v>
      </c>
    </row>
    <row r="35" spans="1:56" x14ac:dyDescent="0.25">
      <c r="A35" s="34">
        <v>20</v>
      </c>
      <c r="B35" s="34">
        <f t="shared" si="3"/>
        <v>227.31199999999998</v>
      </c>
      <c r="C35" s="40">
        <f t="shared" si="4"/>
        <v>214.83706262766992</v>
      </c>
      <c r="D35" s="41">
        <f t="shared" si="5"/>
        <v>0.73323229565757653</v>
      </c>
      <c r="E35" s="41">
        <f t="shared" si="6"/>
        <v>0.77892000000000017</v>
      </c>
      <c r="F35" s="41">
        <f t="shared" si="7"/>
        <v>1.0623100000000001</v>
      </c>
      <c r="G35" s="42">
        <v>0.62</v>
      </c>
      <c r="H35" s="42">
        <v>0.88</v>
      </c>
      <c r="I35" s="42">
        <v>1</v>
      </c>
      <c r="J35" s="42">
        <v>0.2</v>
      </c>
      <c r="K35" s="42">
        <v>0.65</v>
      </c>
      <c r="L35" s="42">
        <v>0.05</v>
      </c>
      <c r="M35" s="42">
        <v>0.62</v>
      </c>
      <c r="N35" s="42">
        <v>0.88</v>
      </c>
      <c r="O35" s="42">
        <v>1</v>
      </c>
      <c r="P35" s="42">
        <v>0.2</v>
      </c>
      <c r="Q35" s="42">
        <v>0.8</v>
      </c>
      <c r="R35" s="42">
        <v>0</v>
      </c>
      <c r="S35" s="42">
        <v>0.62</v>
      </c>
      <c r="T35" s="42">
        <v>0.88</v>
      </c>
      <c r="U35" s="42">
        <v>1</v>
      </c>
      <c r="V35" s="42">
        <v>0.05</v>
      </c>
      <c r="W35" s="42">
        <v>0.2</v>
      </c>
      <c r="X35" s="42">
        <v>0.75</v>
      </c>
      <c r="Y35" s="42">
        <f t="shared" si="9"/>
        <v>0.74600000000000011</v>
      </c>
      <c r="Z35" s="42">
        <f t="shared" si="0"/>
        <v>0.82800000000000007</v>
      </c>
      <c r="AA35" s="42">
        <f t="shared" si="1"/>
        <v>0.95700000000000007</v>
      </c>
      <c r="AB35" s="42">
        <v>0.63</v>
      </c>
      <c r="AC35" s="42">
        <v>0.35</v>
      </c>
      <c r="AD35" s="42">
        <v>0.02</v>
      </c>
      <c r="AG35" s="42">
        <v>1.05</v>
      </c>
      <c r="AH35" s="42">
        <v>1.22</v>
      </c>
      <c r="AI35" s="42">
        <v>1</v>
      </c>
      <c r="AJ35" s="42">
        <v>0.2</v>
      </c>
      <c r="AK35" s="42">
        <v>0.65</v>
      </c>
      <c r="AL35" s="42">
        <v>0.05</v>
      </c>
      <c r="AM35" s="42">
        <v>1.01</v>
      </c>
      <c r="AN35" s="42">
        <v>1.1000000000000001</v>
      </c>
      <c r="AO35" s="42">
        <v>1</v>
      </c>
      <c r="AP35" s="42">
        <v>0.2</v>
      </c>
      <c r="AQ35" s="42">
        <v>0.8</v>
      </c>
      <c r="AR35" s="42">
        <v>0</v>
      </c>
      <c r="AS35" s="42">
        <v>0.82</v>
      </c>
      <c r="AT35" s="42">
        <v>1.1000000000000001</v>
      </c>
      <c r="AU35" s="42">
        <v>1</v>
      </c>
      <c r="AV35" s="42">
        <v>0.05</v>
      </c>
      <c r="AW35" s="42">
        <v>0.2</v>
      </c>
      <c r="AX35" s="42">
        <v>0.75</v>
      </c>
      <c r="AY35" s="42">
        <f t="shared" si="12"/>
        <v>1.0530000000000002</v>
      </c>
      <c r="AZ35" s="42">
        <f t="shared" si="13"/>
        <v>1.0820000000000001</v>
      </c>
      <c r="BA35" s="42">
        <f t="shared" si="2"/>
        <v>1.0110000000000001</v>
      </c>
      <c r="BB35" s="42">
        <v>0.63</v>
      </c>
      <c r="BC35" s="42">
        <v>0.35</v>
      </c>
      <c r="BD35" s="42">
        <v>0.02</v>
      </c>
    </row>
    <row r="36" spans="1:56" x14ac:dyDescent="0.25">
      <c r="A36" s="34">
        <v>21</v>
      </c>
      <c r="B36" s="34">
        <f t="shared" si="3"/>
        <v>225.75561139999999</v>
      </c>
      <c r="C36" s="40">
        <f t="shared" si="4"/>
        <v>214.83706262766992</v>
      </c>
      <c r="D36" s="41">
        <f t="shared" si="5"/>
        <v>0.73323229565757653</v>
      </c>
      <c r="E36" s="41">
        <f t="shared" si="6"/>
        <v>0.77892000000000017</v>
      </c>
      <c r="F36" s="41">
        <f t="shared" si="7"/>
        <v>1.0623100000000001</v>
      </c>
      <c r="G36" s="42">
        <f>G35</f>
        <v>0.62</v>
      </c>
      <c r="H36" s="42">
        <f t="shared" ref="H36:X49" si="21">H35</f>
        <v>0.88</v>
      </c>
      <c r="I36" s="42">
        <f t="shared" si="21"/>
        <v>1</v>
      </c>
      <c r="J36" s="42">
        <f t="shared" si="21"/>
        <v>0.2</v>
      </c>
      <c r="K36" s="42">
        <f t="shared" si="21"/>
        <v>0.65</v>
      </c>
      <c r="L36" s="42">
        <f t="shared" si="21"/>
        <v>0.05</v>
      </c>
      <c r="M36" s="42">
        <f t="shared" si="21"/>
        <v>0.62</v>
      </c>
      <c r="N36" s="42">
        <f t="shared" si="21"/>
        <v>0.88</v>
      </c>
      <c r="O36" s="42">
        <f t="shared" si="21"/>
        <v>1</v>
      </c>
      <c r="P36" s="42">
        <f t="shared" si="21"/>
        <v>0.2</v>
      </c>
      <c r="Q36" s="42">
        <f t="shared" si="21"/>
        <v>0.8</v>
      </c>
      <c r="R36" s="42">
        <f t="shared" si="21"/>
        <v>0</v>
      </c>
      <c r="S36" s="42">
        <f t="shared" si="21"/>
        <v>0.62</v>
      </c>
      <c r="T36" s="42">
        <f t="shared" si="21"/>
        <v>0.88</v>
      </c>
      <c r="U36" s="42">
        <f t="shared" si="21"/>
        <v>1</v>
      </c>
      <c r="V36" s="42">
        <f t="shared" si="21"/>
        <v>0.05</v>
      </c>
      <c r="W36" s="42">
        <f t="shared" si="21"/>
        <v>0.2</v>
      </c>
      <c r="X36" s="42">
        <f t="shared" si="21"/>
        <v>0.75</v>
      </c>
      <c r="Y36" s="42">
        <f t="shared" si="9"/>
        <v>0.74600000000000011</v>
      </c>
      <c r="Z36" s="42">
        <f t="shared" si="0"/>
        <v>0.82800000000000007</v>
      </c>
      <c r="AA36" s="42">
        <f t="shared" si="1"/>
        <v>0.95700000000000007</v>
      </c>
      <c r="AB36" s="42">
        <f t="shared" ref="AB36:AD49" si="22">AB35</f>
        <v>0.63</v>
      </c>
      <c r="AC36" s="42">
        <f t="shared" si="22"/>
        <v>0.35</v>
      </c>
      <c r="AD36" s="42">
        <f t="shared" si="22"/>
        <v>0.02</v>
      </c>
      <c r="AG36" s="42">
        <f>AG35</f>
        <v>1.05</v>
      </c>
      <c r="AH36" s="42">
        <v>1.22</v>
      </c>
      <c r="AI36" s="42">
        <f t="shared" ref="AI36:AX49" si="23">AI35</f>
        <v>1</v>
      </c>
      <c r="AJ36" s="42">
        <f t="shared" si="23"/>
        <v>0.2</v>
      </c>
      <c r="AK36" s="42">
        <f t="shared" si="23"/>
        <v>0.65</v>
      </c>
      <c r="AL36" s="42">
        <f t="shared" si="23"/>
        <v>0.05</v>
      </c>
      <c r="AM36" s="42">
        <v>1.01</v>
      </c>
      <c r="AN36" s="42">
        <f t="shared" si="23"/>
        <v>1.1000000000000001</v>
      </c>
      <c r="AO36" s="42">
        <f t="shared" si="23"/>
        <v>1</v>
      </c>
      <c r="AP36" s="42">
        <f t="shared" si="23"/>
        <v>0.2</v>
      </c>
      <c r="AQ36" s="42">
        <f t="shared" si="23"/>
        <v>0.8</v>
      </c>
      <c r="AR36" s="42">
        <f t="shared" si="23"/>
        <v>0</v>
      </c>
      <c r="AS36" s="42">
        <f t="shared" si="23"/>
        <v>0.82</v>
      </c>
      <c r="AT36" s="42">
        <f t="shared" si="23"/>
        <v>1.1000000000000001</v>
      </c>
      <c r="AU36" s="42">
        <f t="shared" si="23"/>
        <v>1</v>
      </c>
      <c r="AV36" s="42">
        <f t="shared" si="23"/>
        <v>0.05</v>
      </c>
      <c r="AW36" s="42">
        <f t="shared" si="23"/>
        <v>0.2</v>
      </c>
      <c r="AX36" s="42">
        <f t="shared" si="23"/>
        <v>0.75</v>
      </c>
      <c r="AY36" s="42">
        <f t="shared" si="12"/>
        <v>1.0530000000000002</v>
      </c>
      <c r="AZ36" s="42">
        <f t="shared" si="13"/>
        <v>1.0820000000000001</v>
      </c>
      <c r="BA36" s="42">
        <f t="shared" si="2"/>
        <v>1.0110000000000001</v>
      </c>
      <c r="BB36" s="42">
        <f t="shared" ref="BB36:BD49" si="24">BB35</f>
        <v>0.63</v>
      </c>
      <c r="BC36" s="42">
        <f t="shared" si="24"/>
        <v>0.35</v>
      </c>
      <c r="BD36" s="42">
        <f t="shared" si="24"/>
        <v>0.02</v>
      </c>
    </row>
    <row r="37" spans="1:56" x14ac:dyDescent="0.25">
      <c r="A37" s="34">
        <v>22</v>
      </c>
      <c r="B37" s="34">
        <f t="shared" si="3"/>
        <v>224.17444639999999</v>
      </c>
      <c r="C37" s="40">
        <f t="shared" si="4"/>
        <v>214.83706262766992</v>
      </c>
      <c r="D37" s="41">
        <f t="shared" si="5"/>
        <v>0.73323229565757653</v>
      </c>
      <c r="E37" s="41">
        <f t="shared" si="6"/>
        <v>0.77892000000000017</v>
      </c>
      <c r="F37" s="41">
        <f t="shared" si="7"/>
        <v>1.0623100000000001</v>
      </c>
      <c r="G37" s="42">
        <f t="shared" ref="G37:G49" si="25">G36</f>
        <v>0.62</v>
      </c>
      <c r="H37" s="42">
        <f t="shared" si="21"/>
        <v>0.88</v>
      </c>
      <c r="I37" s="42">
        <f t="shared" si="21"/>
        <v>1</v>
      </c>
      <c r="J37" s="42">
        <f t="shared" si="21"/>
        <v>0.2</v>
      </c>
      <c r="K37" s="42">
        <f t="shared" si="21"/>
        <v>0.65</v>
      </c>
      <c r="L37" s="42">
        <f t="shared" si="21"/>
        <v>0.05</v>
      </c>
      <c r="M37" s="42">
        <f t="shared" si="21"/>
        <v>0.62</v>
      </c>
      <c r="N37" s="42">
        <f t="shared" si="21"/>
        <v>0.88</v>
      </c>
      <c r="O37" s="42">
        <f t="shared" si="21"/>
        <v>1</v>
      </c>
      <c r="P37" s="42">
        <f t="shared" si="21"/>
        <v>0.2</v>
      </c>
      <c r="Q37" s="42">
        <f t="shared" si="21"/>
        <v>0.8</v>
      </c>
      <c r="R37" s="42">
        <f t="shared" si="21"/>
        <v>0</v>
      </c>
      <c r="S37" s="42">
        <f t="shared" si="21"/>
        <v>0.62</v>
      </c>
      <c r="T37" s="42">
        <f t="shared" si="21"/>
        <v>0.88</v>
      </c>
      <c r="U37" s="42">
        <f t="shared" si="21"/>
        <v>1</v>
      </c>
      <c r="V37" s="42">
        <f t="shared" si="21"/>
        <v>0.05</v>
      </c>
      <c r="W37" s="42">
        <f t="shared" si="21"/>
        <v>0.2</v>
      </c>
      <c r="X37" s="42">
        <f t="shared" si="21"/>
        <v>0.75</v>
      </c>
      <c r="Y37" s="42">
        <f t="shared" si="9"/>
        <v>0.74600000000000011</v>
      </c>
      <c r="Z37" s="42">
        <f t="shared" si="0"/>
        <v>0.82800000000000007</v>
      </c>
      <c r="AA37" s="42">
        <f t="shared" si="1"/>
        <v>0.95700000000000007</v>
      </c>
      <c r="AB37" s="42">
        <f t="shared" si="22"/>
        <v>0.63</v>
      </c>
      <c r="AC37" s="42">
        <f t="shared" si="22"/>
        <v>0.35</v>
      </c>
      <c r="AD37" s="42">
        <f t="shared" si="22"/>
        <v>0.02</v>
      </c>
      <c r="AG37" s="42">
        <f t="shared" ref="AG37:AG49" si="26">AG36</f>
        <v>1.05</v>
      </c>
      <c r="AH37" s="42">
        <v>1.22</v>
      </c>
      <c r="AI37" s="42">
        <f t="shared" si="23"/>
        <v>1</v>
      </c>
      <c r="AJ37" s="42">
        <f t="shared" si="23"/>
        <v>0.2</v>
      </c>
      <c r="AK37" s="42">
        <f t="shared" si="23"/>
        <v>0.65</v>
      </c>
      <c r="AL37" s="42">
        <f t="shared" si="23"/>
        <v>0.05</v>
      </c>
      <c r="AM37" s="42">
        <v>1.01</v>
      </c>
      <c r="AN37" s="42">
        <f t="shared" si="23"/>
        <v>1.1000000000000001</v>
      </c>
      <c r="AO37" s="42">
        <f t="shared" si="23"/>
        <v>1</v>
      </c>
      <c r="AP37" s="42">
        <f t="shared" si="23"/>
        <v>0.2</v>
      </c>
      <c r="AQ37" s="42">
        <f t="shared" si="23"/>
        <v>0.8</v>
      </c>
      <c r="AR37" s="42">
        <f t="shared" si="23"/>
        <v>0</v>
      </c>
      <c r="AS37" s="42">
        <f t="shared" si="23"/>
        <v>0.82</v>
      </c>
      <c r="AT37" s="42">
        <f t="shared" si="23"/>
        <v>1.1000000000000001</v>
      </c>
      <c r="AU37" s="42">
        <f t="shared" si="23"/>
        <v>1</v>
      </c>
      <c r="AV37" s="42">
        <f t="shared" si="23"/>
        <v>0.05</v>
      </c>
      <c r="AW37" s="42">
        <f t="shared" si="23"/>
        <v>0.2</v>
      </c>
      <c r="AX37" s="42">
        <f t="shared" si="23"/>
        <v>0.75</v>
      </c>
      <c r="AY37" s="42">
        <f t="shared" si="12"/>
        <v>1.0530000000000002</v>
      </c>
      <c r="AZ37" s="42">
        <f t="shared" si="13"/>
        <v>1.0820000000000001</v>
      </c>
      <c r="BA37" s="42">
        <f t="shared" si="2"/>
        <v>1.0110000000000001</v>
      </c>
      <c r="BB37" s="42">
        <f t="shared" si="24"/>
        <v>0.63</v>
      </c>
      <c r="BC37" s="42">
        <f t="shared" si="24"/>
        <v>0.35</v>
      </c>
      <c r="BD37" s="42">
        <f t="shared" si="24"/>
        <v>0.02</v>
      </c>
    </row>
    <row r="38" spans="1:56" x14ac:dyDescent="0.25">
      <c r="A38" s="34">
        <v>23</v>
      </c>
      <c r="B38" s="34">
        <f t="shared" si="3"/>
        <v>222.5705954</v>
      </c>
      <c r="C38" s="40">
        <f t="shared" si="4"/>
        <v>214.83706262766992</v>
      </c>
      <c r="D38" s="41">
        <f t="shared" si="5"/>
        <v>0.73323229565757653</v>
      </c>
      <c r="E38" s="41">
        <f t="shared" si="6"/>
        <v>0.77892000000000017</v>
      </c>
      <c r="F38" s="41">
        <f t="shared" si="7"/>
        <v>1.0623100000000001</v>
      </c>
      <c r="G38" s="42">
        <f t="shared" si="25"/>
        <v>0.62</v>
      </c>
      <c r="H38" s="42">
        <f t="shared" si="21"/>
        <v>0.88</v>
      </c>
      <c r="I38" s="42">
        <f t="shared" si="21"/>
        <v>1</v>
      </c>
      <c r="J38" s="42">
        <f t="shared" si="21"/>
        <v>0.2</v>
      </c>
      <c r="K38" s="42">
        <f t="shared" si="21"/>
        <v>0.65</v>
      </c>
      <c r="L38" s="42">
        <f t="shared" si="21"/>
        <v>0.05</v>
      </c>
      <c r="M38" s="42">
        <f t="shared" si="21"/>
        <v>0.62</v>
      </c>
      <c r="N38" s="42">
        <f t="shared" si="21"/>
        <v>0.88</v>
      </c>
      <c r="O38" s="42">
        <f t="shared" si="21"/>
        <v>1</v>
      </c>
      <c r="P38" s="42">
        <f t="shared" si="21"/>
        <v>0.2</v>
      </c>
      <c r="Q38" s="42">
        <f t="shared" si="21"/>
        <v>0.8</v>
      </c>
      <c r="R38" s="42">
        <f t="shared" si="21"/>
        <v>0</v>
      </c>
      <c r="S38" s="42">
        <f t="shared" si="21"/>
        <v>0.62</v>
      </c>
      <c r="T38" s="42">
        <f t="shared" si="21"/>
        <v>0.88</v>
      </c>
      <c r="U38" s="42">
        <f t="shared" si="21"/>
        <v>1</v>
      </c>
      <c r="V38" s="42">
        <f t="shared" si="21"/>
        <v>0.05</v>
      </c>
      <c r="W38" s="42">
        <f t="shared" si="21"/>
        <v>0.2</v>
      </c>
      <c r="X38" s="42">
        <f t="shared" si="21"/>
        <v>0.75</v>
      </c>
      <c r="Y38" s="42">
        <f t="shared" si="9"/>
        <v>0.74600000000000011</v>
      </c>
      <c r="Z38" s="42">
        <f t="shared" si="0"/>
        <v>0.82800000000000007</v>
      </c>
      <c r="AA38" s="42">
        <f t="shared" si="1"/>
        <v>0.95700000000000007</v>
      </c>
      <c r="AB38" s="42">
        <f t="shared" si="22"/>
        <v>0.63</v>
      </c>
      <c r="AC38" s="42">
        <f t="shared" si="22"/>
        <v>0.35</v>
      </c>
      <c r="AD38" s="42">
        <f t="shared" si="22"/>
        <v>0.02</v>
      </c>
      <c r="AG38" s="42">
        <f t="shared" si="26"/>
        <v>1.05</v>
      </c>
      <c r="AH38" s="42">
        <v>1.22</v>
      </c>
      <c r="AI38" s="42">
        <f t="shared" si="23"/>
        <v>1</v>
      </c>
      <c r="AJ38" s="42">
        <f t="shared" si="23"/>
        <v>0.2</v>
      </c>
      <c r="AK38" s="42">
        <f t="shared" si="23"/>
        <v>0.65</v>
      </c>
      <c r="AL38" s="42">
        <f t="shared" si="23"/>
        <v>0.05</v>
      </c>
      <c r="AM38" s="42">
        <v>1.01</v>
      </c>
      <c r="AN38" s="42">
        <f t="shared" si="23"/>
        <v>1.1000000000000001</v>
      </c>
      <c r="AO38" s="42">
        <f t="shared" si="23"/>
        <v>1</v>
      </c>
      <c r="AP38" s="42">
        <f t="shared" si="23"/>
        <v>0.2</v>
      </c>
      <c r="AQ38" s="42">
        <f t="shared" si="23"/>
        <v>0.8</v>
      </c>
      <c r="AR38" s="42">
        <f t="shared" si="23"/>
        <v>0</v>
      </c>
      <c r="AS38" s="42">
        <f t="shared" si="23"/>
        <v>0.82</v>
      </c>
      <c r="AT38" s="42">
        <f t="shared" si="23"/>
        <v>1.1000000000000001</v>
      </c>
      <c r="AU38" s="42">
        <f t="shared" si="23"/>
        <v>1</v>
      </c>
      <c r="AV38" s="42">
        <f t="shared" si="23"/>
        <v>0.05</v>
      </c>
      <c r="AW38" s="42">
        <f t="shared" si="23"/>
        <v>0.2</v>
      </c>
      <c r="AX38" s="42">
        <f t="shared" si="23"/>
        <v>0.75</v>
      </c>
      <c r="AY38" s="42">
        <f t="shared" si="12"/>
        <v>1.0530000000000002</v>
      </c>
      <c r="AZ38" s="42">
        <f t="shared" si="13"/>
        <v>1.0820000000000001</v>
      </c>
      <c r="BA38" s="42">
        <f t="shared" si="2"/>
        <v>1.0110000000000001</v>
      </c>
      <c r="BB38" s="42">
        <f t="shared" si="24"/>
        <v>0.63</v>
      </c>
      <c r="BC38" s="42">
        <f t="shared" si="24"/>
        <v>0.35</v>
      </c>
      <c r="BD38" s="42">
        <f t="shared" si="24"/>
        <v>0.02</v>
      </c>
    </row>
    <row r="39" spans="1:56" x14ac:dyDescent="0.25">
      <c r="A39" s="34">
        <v>24</v>
      </c>
      <c r="B39" s="34">
        <f t="shared" si="3"/>
        <v>220.94613440000001</v>
      </c>
      <c r="C39" s="40">
        <f t="shared" si="4"/>
        <v>214.83706262766992</v>
      </c>
      <c r="D39" s="41">
        <f t="shared" si="5"/>
        <v>0.73323229565757653</v>
      </c>
      <c r="E39" s="41">
        <f t="shared" si="6"/>
        <v>0.77892000000000017</v>
      </c>
      <c r="F39" s="41">
        <f t="shared" si="7"/>
        <v>1.0623100000000001</v>
      </c>
      <c r="G39" s="42">
        <f t="shared" si="25"/>
        <v>0.62</v>
      </c>
      <c r="H39" s="42">
        <f t="shared" si="21"/>
        <v>0.88</v>
      </c>
      <c r="I39" s="42">
        <f t="shared" si="21"/>
        <v>1</v>
      </c>
      <c r="J39" s="42">
        <f t="shared" si="21"/>
        <v>0.2</v>
      </c>
      <c r="K39" s="42">
        <f t="shared" si="21"/>
        <v>0.65</v>
      </c>
      <c r="L39" s="42">
        <f t="shared" si="21"/>
        <v>0.05</v>
      </c>
      <c r="M39" s="42">
        <f t="shared" si="21"/>
        <v>0.62</v>
      </c>
      <c r="N39" s="42">
        <f t="shared" si="21"/>
        <v>0.88</v>
      </c>
      <c r="O39" s="42">
        <f t="shared" si="21"/>
        <v>1</v>
      </c>
      <c r="P39" s="42">
        <f t="shared" si="21"/>
        <v>0.2</v>
      </c>
      <c r="Q39" s="42">
        <f t="shared" si="21"/>
        <v>0.8</v>
      </c>
      <c r="R39" s="42">
        <f t="shared" si="21"/>
        <v>0</v>
      </c>
      <c r="S39" s="42">
        <f t="shared" si="21"/>
        <v>0.62</v>
      </c>
      <c r="T39" s="42">
        <f t="shared" si="21"/>
        <v>0.88</v>
      </c>
      <c r="U39" s="42">
        <f t="shared" si="21"/>
        <v>1</v>
      </c>
      <c r="V39" s="42">
        <f t="shared" si="21"/>
        <v>0.05</v>
      </c>
      <c r="W39" s="42">
        <f t="shared" si="21"/>
        <v>0.2</v>
      </c>
      <c r="X39" s="42">
        <f t="shared" si="21"/>
        <v>0.75</v>
      </c>
      <c r="Y39" s="42">
        <f t="shared" si="9"/>
        <v>0.74600000000000011</v>
      </c>
      <c r="Z39" s="42">
        <f t="shared" si="0"/>
        <v>0.82800000000000007</v>
      </c>
      <c r="AA39" s="42">
        <f t="shared" si="1"/>
        <v>0.95700000000000007</v>
      </c>
      <c r="AB39" s="42">
        <f t="shared" si="22"/>
        <v>0.63</v>
      </c>
      <c r="AC39" s="42">
        <f t="shared" si="22"/>
        <v>0.35</v>
      </c>
      <c r="AD39" s="42">
        <f t="shared" si="22"/>
        <v>0.02</v>
      </c>
      <c r="AG39" s="42">
        <f t="shared" si="26"/>
        <v>1.05</v>
      </c>
      <c r="AH39" s="42">
        <v>1.22</v>
      </c>
      <c r="AI39" s="42">
        <f t="shared" si="23"/>
        <v>1</v>
      </c>
      <c r="AJ39" s="42">
        <f t="shared" si="23"/>
        <v>0.2</v>
      </c>
      <c r="AK39" s="42">
        <f t="shared" si="23"/>
        <v>0.65</v>
      </c>
      <c r="AL39" s="42">
        <f t="shared" si="23"/>
        <v>0.05</v>
      </c>
      <c r="AM39" s="42">
        <v>1.01</v>
      </c>
      <c r="AN39" s="42">
        <f t="shared" si="23"/>
        <v>1.1000000000000001</v>
      </c>
      <c r="AO39" s="42">
        <f t="shared" si="23"/>
        <v>1</v>
      </c>
      <c r="AP39" s="42">
        <f t="shared" si="23"/>
        <v>0.2</v>
      </c>
      <c r="AQ39" s="42">
        <f t="shared" si="23"/>
        <v>0.8</v>
      </c>
      <c r="AR39" s="42">
        <f t="shared" si="23"/>
        <v>0</v>
      </c>
      <c r="AS39" s="42">
        <f t="shared" si="23"/>
        <v>0.82</v>
      </c>
      <c r="AT39" s="42">
        <f t="shared" si="23"/>
        <v>1.1000000000000001</v>
      </c>
      <c r="AU39" s="42">
        <f t="shared" si="23"/>
        <v>1</v>
      </c>
      <c r="AV39" s="42">
        <f t="shared" si="23"/>
        <v>0.05</v>
      </c>
      <c r="AW39" s="42">
        <f t="shared" si="23"/>
        <v>0.2</v>
      </c>
      <c r="AX39" s="42">
        <f t="shared" si="23"/>
        <v>0.75</v>
      </c>
      <c r="AY39" s="42">
        <f t="shared" si="12"/>
        <v>1.0530000000000002</v>
      </c>
      <c r="AZ39" s="42">
        <f t="shared" si="13"/>
        <v>1.0820000000000001</v>
      </c>
      <c r="BA39" s="42">
        <f t="shared" si="2"/>
        <v>1.0110000000000001</v>
      </c>
      <c r="BB39" s="42">
        <f t="shared" si="24"/>
        <v>0.63</v>
      </c>
      <c r="BC39" s="42">
        <f t="shared" si="24"/>
        <v>0.35</v>
      </c>
      <c r="BD39" s="42">
        <f t="shared" si="24"/>
        <v>0.02</v>
      </c>
    </row>
    <row r="40" spans="1:56" x14ac:dyDescent="0.25">
      <c r="A40" s="34">
        <v>25</v>
      </c>
      <c r="B40" s="34">
        <f t="shared" si="3"/>
        <v>219.30312499999999</v>
      </c>
      <c r="C40" s="40">
        <f t="shared" si="4"/>
        <v>214.83706262766992</v>
      </c>
      <c r="D40" s="41">
        <f t="shared" si="5"/>
        <v>0.73323229565757653</v>
      </c>
      <c r="E40" s="41">
        <f t="shared" si="6"/>
        <v>0.77892000000000017</v>
      </c>
      <c r="F40" s="41">
        <f t="shared" si="7"/>
        <v>1.0623100000000001</v>
      </c>
      <c r="G40" s="42">
        <f t="shared" si="25"/>
        <v>0.62</v>
      </c>
      <c r="H40" s="42">
        <f t="shared" si="21"/>
        <v>0.88</v>
      </c>
      <c r="I40" s="42">
        <f t="shared" si="21"/>
        <v>1</v>
      </c>
      <c r="J40" s="42">
        <f t="shared" si="21"/>
        <v>0.2</v>
      </c>
      <c r="K40" s="42">
        <f t="shared" si="21"/>
        <v>0.65</v>
      </c>
      <c r="L40" s="42">
        <f t="shared" si="21"/>
        <v>0.05</v>
      </c>
      <c r="M40" s="42">
        <f t="shared" si="21"/>
        <v>0.62</v>
      </c>
      <c r="N40" s="42">
        <f t="shared" si="21"/>
        <v>0.88</v>
      </c>
      <c r="O40" s="42">
        <f t="shared" si="21"/>
        <v>1</v>
      </c>
      <c r="P40" s="42">
        <f t="shared" si="21"/>
        <v>0.2</v>
      </c>
      <c r="Q40" s="42">
        <f t="shared" si="21"/>
        <v>0.8</v>
      </c>
      <c r="R40" s="42">
        <f t="shared" si="21"/>
        <v>0</v>
      </c>
      <c r="S40" s="42">
        <f t="shared" si="21"/>
        <v>0.62</v>
      </c>
      <c r="T40" s="42">
        <f t="shared" si="21"/>
        <v>0.88</v>
      </c>
      <c r="U40" s="42">
        <f t="shared" si="21"/>
        <v>1</v>
      </c>
      <c r="V40" s="42">
        <f t="shared" si="21"/>
        <v>0.05</v>
      </c>
      <c r="W40" s="42">
        <f t="shared" si="21"/>
        <v>0.2</v>
      </c>
      <c r="X40" s="42">
        <f t="shared" si="21"/>
        <v>0.75</v>
      </c>
      <c r="Y40" s="42">
        <f t="shared" si="9"/>
        <v>0.74600000000000011</v>
      </c>
      <c r="Z40" s="42">
        <f t="shared" si="0"/>
        <v>0.82800000000000007</v>
      </c>
      <c r="AA40" s="42">
        <f t="shared" si="1"/>
        <v>0.95700000000000007</v>
      </c>
      <c r="AB40" s="42">
        <f t="shared" si="22"/>
        <v>0.63</v>
      </c>
      <c r="AC40" s="42">
        <f t="shared" si="22"/>
        <v>0.35</v>
      </c>
      <c r="AD40" s="42">
        <f t="shared" si="22"/>
        <v>0.02</v>
      </c>
      <c r="AG40" s="42">
        <f t="shared" si="26"/>
        <v>1.05</v>
      </c>
      <c r="AH40" s="42">
        <v>1.22</v>
      </c>
      <c r="AI40" s="42">
        <f t="shared" si="23"/>
        <v>1</v>
      </c>
      <c r="AJ40" s="42">
        <f t="shared" si="23"/>
        <v>0.2</v>
      </c>
      <c r="AK40" s="42">
        <f t="shared" si="23"/>
        <v>0.65</v>
      </c>
      <c r="AL40" s="42">
        <f t="shared" si="23"/>
        <v>0.05</v>
      </c>
      <c r="AM40" s="42">
        <v>1.01</v>
      </c>
      <c r="AN40" s="42">
        <f t="shared" si="23"/>
        <v>1.1000000000000001</v>
      </c>
      <c r="AO40" s="42">
        <f t="shared" si="23"/>
        <v>1</v>
      </c>
      <c r="AP40" s="42">
        <f t="shared" si="23"/>
        <v>0.2</v>
      </c>
      <c r="AQ40" s="42">
        <f t="shared" si="23"/>
        <v>0.8</v>
      </c>
      <c r="AR40" s="42">
        <f t="shared" si="23"/>
        <v>0</v>
      </c>
      <c r="AS40" s="42">
        <f t="shared" si="23"/>
        <v>0.82</v>
      </c>
      <c r="AT40" s="42">
        <f t="shared" si="23"/>
        <v>1.1000000000000001</v>
      </c>
      <c r="AU40" s="42">
        <f t="shared" si="23"/>
        <v>1</v>
      </c>
      <c r="AV40" s="42">
        <f t="shared" si="23"/>
        <v>0.05</v>
      </c>
      <c r="AW40" s="42">
        <f t="shared" si="23"/>
        <v>0.2</v>
      </c>
      <c r="AX40" s="42">
        <f t="shared" si="23"/>
        <v>0.75</v>
      </c>
      <c r="AY40" s="42">
        <f t="shared" si="12"/>
        <v>1.0530000000000002</v>
      </c>
      <c r="AZ40" s="42">
        <f t="shared" si="13"/>
        <v>1.0820000000000001</v>
      </c>
      <c r="BA40" s="42">
        <f t="shared" si="2"/>
        <v>1.0110000000000001</v>
      </c>
      <c r="BB40" s="42">
        <f t="shared" si="24"/>
        <v>0.63</v>
      </c>
      <c r="BC40" s="42">
        <f t="shared" si="24"/>
        <v>0.35</v>
      </c>
      <c r="BD40" s="42">
        <f t="shared" si="24"/>
        <v>0.02</v>
      </c>
    </row>
    <row r="41" spans="1:56" x14ac:dyDescent="0.25">
      <c r="A41" s="34">
        <v>26</v>
      </c>
      <c r="B41" s="34">
        <f t="shared" si="3"/>
        <v>217.64361439999999</v>
      </c>
      <c r="C41" s="40">
        <f t="shared" si="4"/>
        <v>214.83706262766992</v>
      </c>
      <c r="D41" s="41">
        <f t="shared" si="5"/>
        <v>0.73323229565757653</v>
      </c>
      <c r="E41" s="41">
        <f t="shared" si="6"/>
        <v>0.77892000000000017</v>
      </c>
      <c r="F41" s="41">
        <f t="shared" si="7"/>
        <v>1.0623100000000001</v>
      </c>
      <c r="G41" s="42">
        <f t="shared" si="25"/>
        <v>0.62</v>
      </c>
      <c r="H41" s="42">
        <f t="shared" si="21"/>
        <v>0.88</v>
      </c>
      <c r="I41" s="42">
        <f t="shared" si="21"/>
        <v>1</v>
      </c>
      <c r="J41" s="42">
        <f t="shared" si="21"/>
        <v>0.2</v>
      </c>
      <c r="K41" s="42">
        <f t="shared" si="21"/>
        <v>0.65</v>
      </c>
      <c r="L41" s="42">
        <f t="shared" si="21"/>
        <v>0.05</v>
      </c>
      <c r="M41" s="42">
        <f t="shared" si="21"/>
        <v>0.62</v>
      </c>
      <c r="N41" s="42">
        <f t="shared" si="21"/>
        <v>0.88</v>
      </c>
      <c r="O41" s="42">
        <f t="shared" si="21"/>
        <v>1</v>
      </c>
      <c r="P41" s="42">
        <f t="shared" si="21"/>
        <v>0.2</v>
      </c>
      <c r="Q41" s="42">
        <f t="shared" si="21"/>
        <v>0.8</v>
      </c>
      <c r="R41" s="42">
        <f t="shared" si="21"/>
        <v>0</v>
      </c>
      <c r="S41" s="42">
        <f t="shared" si="21"/>
        <v>0.62</v>
      </c>
      <c r="T41" s="42">
        <f t="shared" si="21"/>
        <v>0.88</v>
      </c>
      <c r="U41" s="42">
        <f t="shared" si="21"/>
        <v>1</v>
      </c>
      <c r="V41" s="42">
        <f t="shared" si="21"/>
        <v>0.05</v>
      </c>
      <c r="W41" s="42">
        <f t="shared" si="21"/>
        <v>0.2</v>
      </c>
      <c r="X41" s="42">
        <f t="shared" si="21"/>
        <v>0.75</v>
      </c>
      <c r="Y41" s="42">
        <f t="shared" si="9"/>
        <v>0.74600000000000011</v>
      </c>
      <c r="Z41" s="42">
        <f t="shared" si="0"/>
        <v>0.82800000000000007</v>
      </c>
      <c r="AA41" s="42">
        <f t="shared" si="1"/>
        <v>0.95700000000000007</v>
      </c>
      <c r="AB41" s="42">
        <f t="shared" si="22"/>
        <v>0.63</v>
      </c>
      <c r="AC41" s="42">
        <f t="shared" si="22"/>
        <v>0.35</v>
      </c>
      <c r="AD41" s="42">
        <f t="shared" si="22"/>
        <v>0.02</v>
      </c>
      <c r="AG41" s="42">
        <f t="shared" si="26"/>
        <v>1.05</v>
      </c>
      <c r="AH41" s="42">
        <v>1.22</v>
      </c>
      <c r="AI41" s="42">
        <f t="shared" si="23"/>
        <v>1</v>
      </c>
      <c r="AJ41" s="42">
        <f t="shared" si="23"/>
        <v>0.2</v>
      </c>
      <c r="AK41" s="42">
        <f t="shared" si="23"/>
        <v>0.65</v>
      </c>
      <c r="AL41" s="42">
        <f t="shared" si="23"/>
        <v>0.05</v>
      </c>
      <c r="AM41" s="42">
        <v>1.01</v>
      </c>
      <c r="AN41" s="42">
        <f t="shared" si="23"/>
        <v>1.1000000000000001</v>
      </c>
      <c r="AO41" s="42">
        <f t="shared" si="23"/>
        <v>1</v>
      </c>
      <c r="AP41" s="42">
        <f t="shared" si="23"/>
        <v>0.2</v>
      </c>
      <c r="AQ41" s="42">
        <f t="shared" si="23"/>
        <v>0.8</v>
      </c>
      <c r="AR41" s="42">
        <f t="shared" si="23"/>
        <v>0</v>
      </c>
      <c r="AS41" s="42">
        <f t="shared" si="23"/>
        <v>0.82</v>
      </c>
      <c r="AT41" s="42">
        <f t="shared" si="23"/>
        <v>1.1000000000000001</v>
      </c>
      <c r="AU41" s="42">
        <f t="shared" si="23"/>
        <v>1</v>
      </c>
      <c r="AV41" s="42">
        <f t="shared" si="23"/>
        <v>0.05</v>
      </c>
      <c r="AW41" s="42">
        <f t="shared" si="23"/>
        <v>0.2</v>
      </c>
      <c r="AX41" s="42">
        <f t="shared" si="23"/>
        <v>0.75</v>
      </c>
      <c r="AY41" s="42">
        <f t="shared" si="12"/>
        <v>1.0530000000000002</v>
      </c>
      <c r="AZ41" s="42">
        <f t="shared" si="13"/>
        <v>1.0820000000000001</v>
      </c>
      <c r="BA41" s="42">
        <f t="shared" si="2"/>
        <v>1.0110000000000001</v>
      </c>
      <c r="BB41" s="42">
        <f t="shared" si="24"/>
        <v>0.63</v>
      </c>
      <c r="BC41" s="42">
        <f t="shared" si="24"/>
        <v>0.35</v>
      </c>
      <c r="BD41" s="42">
        <f t="shared" si="24"/>
        <v>0.02</v>
      </c>
    </row>
    <row r="42" spans="1:56" x14ac:dyDescent="0.25">
      <c r="A42" s="34">
        <v>27</v>
      </c>
      <c r="B42" s="34">
        <f t="shared" si="3"/>
        <v>215.96963539999999</v>
      </c>
      <c r="C42" s="40">
        <f t="shared" si="4"/>
        <v>214.83706262766992</v>
      </c>
      <c r="D42" s="41">
        <f t="shared" si="5"/>
        <v>0.73323229565757653</v>
      </c>
      <c r="E42" s="41">
        <f t="shared" si="6"/>
        <v>0.77892000000000017</v>
      </c>
      <c r="F42" s="41">
        <f t="shared" si="7"/>
        <v>1.0623100000000001</v>
      </c>
      <c r="G42" s="42">
        <f t="shared" si="25"/>
        <v>0.62</v>
      </c>
      <c r="H42" s="42">
        <f t="shared" si="21"/>
        <v>0.88</v>
      </c>
      <c r="I42" s="42">
        <f t="shared" si="21"/>
        <v>1</v>
      </c>
      <c r="J42" s="42">
        <f t="shared" si="21"/>
        <v>0.2</v>
      </c>
      <c r="K42" s="42">
        <f t="shared" si="21"/>
        <v>0.65</v>
      </c>
      <c r="L42" s="42">
        <f t="shared" si="21"/>
        <v>0.05</v>
      </c>
      <c r="M42" s="42">
        <f t="shared" si="21"/>
        <v>0.62</v>
      </c>
      <c r="N42" s="42">
        <f t="shared" si="21"/>
        <v>0.88</v>
      </c>
      <c r="O42" s="42">
        <f t="shared" si="21"/>
        <v>1</v>
      </c>
      <c r="P42" s="42">
        <f t="shared" si="21"/>
        <v>0.2</v>
      </c>
      <c r="Q42" s="42">
        <f t="shared" si="21"/>
        <v>0.8</v>
      </c>
      <c r="R42" s="42">
        <f t="shared" si="21"/>
        <v>0</v>
      </c>
      <c r="S42" s="42">
        <f t="shared" si="21"/>
        <v>0.62</v>
      </c>
      <c r="T42" s="42">
        <f t="shared" si="21"/>
        <v>0.88</v>
      </c>
      <c r="U42" s="42">
        <f t="shared" si="21"/>
        <v>1</v>
      </c>
      <c r="V42" s="42">
        <f t="shared" si="21"/>
        <v>0.05</v>
      </c>
      <c r="W42" s="42">
        <f t="shared" si="21"/>
        <v>0.2</v>
      </c>
      <c r="X42" s="42">
        <f t="shared" si="21"/>
        <v>0.75</v>
      </c>
      <c r="Y42" s="42">
        <f t="shared" si="9"/>
        <v>0.74600000000000011</v>
      </c>
      <c r="Z42" s="42">
        <f t="shared" si="0"/>
        <v>0.82800000000000007</v>
      </c>
      <c r="AA42" s="42">
        <f t="shared" si="1"/>
        <v>0.95700000000000007</v>
      </c>
      <c r="AB42" s="42">
        <f t="shared" si="22"/>
        <v>0.63</v>
      </c>
      <c r="AC42" s="42">
        <f t="shared" si="22"/>
        <v>0.35</v>
      </c>
      <c r="AD42" s="42">
        <f t="shared" si="22"/>
        <v>0.02</v>
      </c>
      <c r="AG42" s="42">
        <f t="shared" si="26"/>
        <v>1.05</v>
      </c>
      <c r="AH42" s="42">
        <v>1.22</v>
      </c>
      <c r="AI42" s="42">
        <f t="shared" si="23"/>
        <v>1</v>
      </c>
      <c r="AJ42" s="42">
        <f t="shared" si="23"/>
        <v>0.2</v>
      </c>
      <c r="AK42" s="42">
        <f t="shared" si="23"/>
        <v>0.65</v>
      </c>
      <c r="AL42" s="42">
        <f t="shared" si="23"/>
        <v>0.05</v>
      </c>
      <c r="AM42" s="42">
        <v>1.01</v>
      </c>
      <c r="AN42" s="42">
        <f t="shared" si="23"/>
        <v>1.1000000000000001</v>
      </c>
      <c r="AO42" s="42">
        <f t="shared" si="23"/>
        <v>1</v>
      </c>
      <c r="AP42" s="42">
        <f t="shared" si="23"/>
        <v>0.2</v>
      </c>
      <c r="AQ42" s="42">
        <f t="shared" si="23"/>
        <v>0.8</v>
      </c>
      <c r="AR42" s="42">
        <f t="shared" si="23"/>
        <v>0</v>
      </c>
      <c r="AS42" s="42">
        <f t="shared" si="23"/>
        <v>0.82</v>
      </c>
      <c r="AT42" s="42">
        <f t="shared" si="23"/>
        <v>1.1000000000000001</v>
      </c>
      <c r="AU42" s="42">
        <f t="shared" si="23"/>
        <v>1</v>
      </c>
      <c r="AV42" s="42">
        <f t="shared" si="23"/>
        <v>0.05</v>
      </c>
      <c r="AW42" s="42">
        <f t="shared" si="23"/>
        <v>0.2</v>
      </c>
      <c r="AX42" s="42">
        <f t="shared" si="23"/>
        <v>0.75</v>
      </c>
      <c r="AY42" s="42">
        <f t="shared" si="12"/>
        <v>1.0530000000000002</v>
      </c>
      <c r="AZ42" s="42">
        <f t="shared" si="13"/>
        <v>1.0820000000000001</v>
      </c>
      <c r="BA42" s="42">
        <f t="shared" si="2"/>
        <v>1.0110000000000001</v>
      </c>
      <c r="BB42" s="42">
        <f t="shared" si="24"/>
        <v>0.63</v>
      </c>
      <c r="BC42" s="42">
        <f t="shared" si="24"/>
        <v>0.35</v>
      </c>
      <c r="BD42" s="42">
        <f t="shared" si="24"/>
        <v>0.02</v>
      </c>
    </row>
    <row r="43" spans="1:56" x14ac:dyDescent="0.25">
      <c r="A43" s="34">
        <v>28</v>
      </c>
      <c r="B43" s="34">
        <f t="shared" si="3"/>
        <v>214.28320639999998</v>
      </c>
      <c r="C43" s="40">
        <f t="shared" si="4"/>
        <v>214.83706262766992</v>
      </c>
      <c r="D43" s="41">
        <f t="shared" si="5"/>
        <v>0.73323229565757653</v>
      </c>
      <c r="E43" s="41">
        <f t="shared" si="6"/>
        <v>0.77892000000000017</v>
      </c>
      <c r="F43" s="41">
        <f t="shared" si="7"/>
        <v>1.0623100000000001</v>
      </c>
      <c r="G43" s="42">
        <f t="shared" si="25"/>
        <v>0.62</v>
      </c>
      <c r="H43" s="42">
        <f t="shared" si="21"/>
        <v>0.88</v>
      </c>
      <c r="I43" s="42">
        <f t="shared" si="21"/>
        <v>1</v>
      </c>
      <c r="J43" s="42">
        <f t="shared" si="21"/>
        <v>0.2</v>
      </c>
      <c r="K43" s="42">
        <f t="shared" si="21"/>
        <v>0.65</v>
      </c>
      <c r="L43" s="42">
        <f t="shared" si="21"/>
        <v>0.05</v>
      </c>
      <c r="M43" s="42">
        <f t="shared" si="21"/>
        <v>0.62</v>
      </c>
      <c r="N43" s="42">
        <f t="shared" si="21"/>
        <v>0.88</v>
      </c>
      <c r="O43" s="42">
        <f t="shared" si="21"/>
        <v>1</v>
      </c>
      <c r="P43" s="42">
        <f t="shared" si="21"/>
        <v>0.2</v>
      </c>
      <c r="Q43" s="42">
        <f t="shared" si="21"/>
        <v>0.8</v>
      </c>
      <c r="R43" s="42">
        <f t="shared" si="21"/>
        <v>0</v>
      </c>
      <c r="S43" s="42">
        <f t="shared" si="21"/>
        <v>0.62</v>
      </c>
      <c r="T43" s="42">
        <f t="shared" si="21"/>
        <v>0.88</v>
      </c>
      <c r="U43" s="42">
        <f t="shared" si="21"/>
        <v>1</v>
      </c>
      <c r="V43" s="42">
        <f t="shared" si="21"/>
        <v>0.05</v>
      </c>
      <c r="W43" s="42">
        <f t="shared" si="21"/>
        <v>0.2</v>
      </c>
      <c r="X43" s="42">
        <f t="shared" si="21"/>
        <v>0.75</v>
      </c>
      <c r="Y43" s="42">
        <f t="shared" si="9"/>
        <v>0.74600000000000011</v>
      </c>
      <c r="Z43" s="42">
        <f t="shared" si="0"/>
        <v>0.82800000000000007</v>
      </c>
      <c r="AA43" s="42">
        <f t="shared" si="1"/>
        <v>0.95700000000000007</v>
      </c>
      <c r="AB43" s="42">
        <f t="shared" si="22"/>
        <v>0.63</v>
      </c>
      <c r="AC43" s="42">
        <f t="shared" si="22"/>
        <v>0.35</v>
      </c>
      <c r="AD43" s="42">
        <f t="shared" si="22"/>
        <v>0.02</v>
      </c>
      <c r="AG43" s="42">
        <f t="shared" si="26"/>
        <v>1.05</v>
      </c>
      <c r="AH43" s="42">
        <v>1.22</v>
      </c>
      <c r="AI43" s="42">
        <f t="shared" si="23"/>
        <v>1</v>
      </c>
      <c r="AJ43" s="42">
        <f t="shared" si="23"/>
        <v>0.2</v>
      </c>
      <c r="AK43" s="42">
        <f t="shared" si="23"/>
        <v>0.65</v>
      </c>
      <c r="AL43" s="42">
        <f t="shared" si="23"/>
        <v>0.05</v>
      </c>
      <c r="AM43" s="42">
        <v>1.01</v>
      </c>
      <c r="AN43" s="42">
        <f t="shared" si="23"/>
        <v>1.1000000000000001</v>
      </c>
      <c r="AO43" s="42">
        <f t="shared" si="23"/>
        <v>1</v>
      </c>
      <c r="AP43" s="42">
        <f t="shared" si="23"/>
        <v>0.2</v>
      </c>
      <c r="AQ43" s="42">
        <f t="shared" si="23"/>
        <v>0.8</v>
      </c>
      <c r="AR43" s="42">
        <f t="shared" si="23"/>
        <v>0</v>
      </c>
      <c r="AS43" s="42">
        <f t="shared" si="23"/>
        <v>0.82</v>
      </c>
      <c r="AT43" s="42">
        <f t="shared" si="23"/>
        <v>1.1000000000000001</v>
      </c>
      <c r="AU43" s="42">
        <f t="shared" si="23"/>
        <v>1</v>
      </c>
      <c r="AV43" s="42">
        <f t="shared" si="23"/>
        <v>0.05</v>
      </c>
      <c r="AW43" s="42">
        <f t="shared" si="23"/>
        <v>0.2</v>
      </c>
      <c r="AX43" s="42">
        <f t="shared" si="23"/>
        <v>0.75</v>
      </c>
      <c r="AY43" s="42">
        <f t="shared" si="12"/>
        <v>1.0530000000000002</v>
      </c>
      <c r="AZ43" s="42">
        <f t="shared" si="13"/>
        <v>1.0820000000000001</v>
      </c>
      <c r="BA43" s="42">
        <f t="shared" si="2"/>
        <v>1.0110000000000001</v>
      </c>
      <c r="BB43" s="42">
        <f t="shared" si="24"/>
        <v>0.63</v>
      </c>
      <c r="BC43" s="42">
        <f t="shared" si="24"/>
        <v>0.35</v>
      </c>
      <c r="BD43" s="42">
        <f t="shared" si="24"/>
        <v>0.02</v>
      </c>
    </row>
    <row r="44" spans="1:56" x14ac:dyDescent="0.25">
      <c r="A44" s="34">
        <v>29</v>
      </c>
      <c r="B44" s="34">
        <f t="shared" si="3"/>
        <v>212.58633140000001</v>
      </c>
      <c r="C44" s="40">
        <f t="shared" si="4"/>
        <v>214.83706262766992</v>
      </c>
      <c r="D44" s="41">
        <f t="shared" si="5"/>
        <v>0.73323229565757653</v>
      </c>
      <c r="E44" s="41">
        <f t="shared" si="6"/>
        <v>0.77892000000000017</v>
      </c>
      <c r="F44" s="41">
        <f t="shared" si="7"/>
        <v>1.0623100000000001</v>
      </c>
      <c r="G44" s="42">
        <f t="shared" si="25"/>
        <v>0.62</v>
      </c>
      <c r="H44" s="42">
        <f t="shared" si="21"/>
        <v>0.88</v>
      </c>
      <c r="I44" s="42">
        <f t="shared" si="21"/>
        <v>1</v>
      </c>
      <c r="J44" s="42">
        <f t="shared" si="21"/>
        <v>0.2</v>
      </c>
      <c r="K44" s="42">
        <f t="shared" si="21"/>
        <v>0.65</v>
      </c>
      <c r="L44" s="42">
        <f t="shared" si="21"/>
        <v>0.05</v>
      </c>
      <c r="M44" s="42">
        <f t="shared" si="21"/>
        <v>0.62</v>
      </c>
      <c r="N44" s="42">
        <f t="shared" si="21"/>
        <v>0.88</v>
      </c>
      <c r="O44" s="42">
        <f t="shared" si="21"/>
        <v>1</v>
      </c>
      <c r="P44" s="42">
        <f t="shared" si="21"/>
        <v>0.2</v>
      </c>
      <c r="Q44" s="42">
        <f t="shared" si="21"/>
        <v>0.8</v>
      </c>
      <c r="R44" s="42">
        <f t="shared" si="21"/>
        <v>0</v>
      </c>
      <c r="S44" s="42">
        <f t="shared" si="21"/>
        <v>0.62</v>
      </c>
      <c r="T44" s="42">
        <f t="shared" si="21"/>
        <v>0.88</v>
      </c>
      <c r="U44" s="42">
        <f t="shared" si="21"/>
        <v>1</v>
      </c>
      <c r="V44" s="42">
        <f t="shared" si="21"/>
        <v>0.05</v>
      </c>
      <c r="W44" s="42">
        <f t="shared" si="21"/>
        <v>0.2</v>
      </c>
      <c r="X44" s="42">
        <f t="shared" si="21"/>
        <v>0.75</v>
      </c>
      <c r="Y44" s="42">
        <f t="shared" si="9"/>
        <v>0.74600000000000011</v>
      </c>
      <c r="Z44" s="42">
        <f t="shared" si="0"/>
        <v>0.82800000000000007</v>
      </c>
      <c r="AA44" s="42">
        <f t="shared" si="1"/>
        <v>0.95700000000000007</v>
      </c>
      <c r="AB44" s="42">
        <f t="shared" si="22"/>
        <v>0.63</v>
      </c>
      <c r="AC44" s="42">
        <f t="shared" si="22"/>
        <v>0.35</v>
      </c>
      <c r="AD44" s="42">
        <f t="shared" si="22"/>
        <v>0.02</v>
      </c>
      <c r="AG44" s="42">
        <f t="shared" si="26"/>
        <v>1.05</v>
      </c>
      <c r="AH44" s="42">
        <v>1.22</v>
      </c>
      <c r="AI44" s="42">
        <f t="shared" si="23"/>
        <v>1</v>
      </c>
      <c r="AJ44" s="42">
        <f t="shared" si="23"/>
        <v>0.2</v>
      </c>
      <c r="AK44" s="42">
        <f t="shared" si="23"/>
        <v>0.65</v>
      </c>
      <c r="AL44" s="42">
        <f t="shared" si="23"/>
        <v>0.05</v>
      </c>
      <c r="AM44" s="42">
        <v>1.01</v>
      </c>
      <c r="AN44" s="42">
        <f t="shared" si="23"/>
        <v>1.1000000000000001</v>
      </c>
      <c r="AO44" s="42">
        <f t="shared" si="23"/>
        <v>1</v>
      </c>
      <c r="AP44" s="42">
        <f t="shared" si="23"/>
        <v>0.2</v>
      </c>
      <c r="AQ44" s="42">
        <f t="shared" si="23"/>
        <v>0.8</v>
      </c>
      <c r="AR44" s="42">
        <f t="shared" si="23"/>
        <v>0</v>
      </c>
      <c r="AS44" s="42">
        <f t="shared" si="23"/>
        <v>0.82</v>
      </c>
      <c r="AT44" s="42">
        <f t="shared" si="23"/>
        <v>1.1000000000000001</v>
      </c>
      <c r="AU44" s="42">
        <f t="shared" si="23"/>
        <v>1</v>
      </c>
      <c r="AV44" s="42">
        <f t="shared" si="23"/>
        <v>0.05</v>
      </c>
      <c r="AW44" s="42">
        <f t="shared" si="23"/>
        <v>0.2</v>
      </c>
      <c r="AX44" s="42">
        <f t="shared" si="23"/>
        <v>0.75</v>
      </c>
      <c r="AY44" s="42">
        <f t="shared" si="12"/>
        <v>1.0530000000000002</v>
      </c>
      <c r="AZ44" s="42">
        <f t="shared" si="13"/>
        <v>1.0820000000000001</v>
      </c>
      <c r="BA44" s="42">
        <f t="shared" si="2"/>
        <v>1.0110000000000001</v>
      </c>
      <c r="BB44" s="42">
        <f t="shared" si="24"/>
        <v>0.63</v>
      </c>
      <c r="BC44" s="42">
        <f t="shared" si="24"/>
        <v>0.35</v>
      </c>
      <c r="BD44" s="42">
        <f t="shared" si="24"/>
        <v>0.02</v>
      </c>
    </row>
    <row r="45" spans="1:56" x14ac:dyDescent="0.25">
      <c r="A45" s="34">
        <v>30</v>
      </c>
      <c r="B45" s="34">
        <f t="shared" si="3"/>
        <v>210.88099999999997</v>
      </c>
      <c r="C45" s="40">
        <f t="shared" si="4"/>
        <v>214.83706262766992</v>
      </c>
      <c r="D45" s="41">
        <f t="shared" si="5"/>
        <v>0.73323229565757653</v>
      </c>
      <c r="E45" s="41">
        <f t="shared" si="6"/>
        <v>0.77892000000000017</v>
      </c>
      <c r="F45" s="41">
        <f t="shared" si="7"/>
        <v>1.0623100000000001</v>
      </c>
      <c r="G45" s="42">
        <f t="shared" si="25"/>
        <v>0.62</v>
      </c>
      <c r="H45" s="42">
        <f t="shared" si="21"/>
        <v>0.88</v>
      </c>
      <c r="I45" s="42">
        <f t="shared" si="21"/>
        <v>1</v>
      </c>
      <c r="J45" s="42">
        <f t="shared" si="21"/>
        <v>0.2</v>
      </c>
      <c r="K45" s="42">
        <f t="shared" si="21"/>
        <v>0.65</v>
      </c>
      <c r="L45" s="42">
        <f t="shared" si="21"/>
        <v>0.05</v>
      </c>
      <c r="M45" s="42">
        <f t="shared" si="21"/>
        <v>0.62</v>
      </c>
      <c r="N45" s="42">
        <f t="shared" si="21"/>
        <v>0.88</v>
      </c>
      <c r="O45" s="42">
        <f t="shared" si="21"/>
        <v>1</v>
      </c>
      <c r="P45" s="42">
        <f t="shared" si="21"/>
        <v>0.2</v>
      </c>
      <c r="Q45" s="42">
        <f t="shared" si="21"/>
        <v>0.8</v>
      </c>
      <c r="R45" s="42">
        <f t="shared" si="21"/>
        <v>0</v>
      </c>
      <c r="S45" s="42">
        <f t="shared" si="21"/>
        <v>0.62</v>
      </c>
      <c r="T45" s="42">
        <f t="shared" si="21"/>
        <v>0.88</v>
      </c>
      <c r="U45" s="42">
        <f t="shared" si="21"/>
        <v>1</v>
      </c>
      <c r="V45" s="42">
        <f t="shared" si="21"/>
        <v>0.05</v>
      </c>
      <c r="W45" s="42">
        <f t="shared" si="21"/>
        <v>0.2</v>
      </c>
      <c r="X45" s="42">
        <f t="shared" si="21"/>
        <v>0.75</v>
      </c>
      <c r="Y45" s="42">
        <f t="shared" si="9"/>
        <v>0.74600000000000011</v>
      </c>
      <c r="Z45" s="42">
        <f t="shared" si="0"/>
        <v>0.82800000000000007</v>
      </c>
      <c r="AA45" s="42">
        <f t="shared" si="1"/>
        <v>0.95700000000000007</v>
      </c>
      <c r="AB45" s="42">
        <f t="shared" si="22"/>
        <v>0.63</v>
      </c>
      <c r="AC45" s="42">
        <f t="shared" si="22"/>
        <v>0.35</v>
      </c>
      <c r="AD45" s="42">
        <f t="shared" si="22"/>
        <v>0.02</v>
      </c>
      <c r="AG45" s="42">
        <f t="shared" si="26"/>
        <v>1.05</v>
      </c>
      <c r="AH45" s="42">
        <v>1.22</v>
      </c>
      <c r="AI45" s="42">
        <f t="shared" si="23"/>
        <v>1</v>
      </c>
      <c r="AJ45" s="42">
        <f t="shared" si="23"/>
        <v>0.2</v>
      </c>
      <c r="AK45" s="42">
        <f t="shared" si="23"/>
        <v>0.65</v>
      </c>
      <c r="AL45" s="42">
        <f t="shared" si="23"/>
        <v>0.05</v>
      </c>
      <c r="AM45" s="42">
        <v>1.01</v>
      </c>
      <c r="AN45" s="42">
        <f t="shared" si="23"/>
        <v>1.1000000000000001</v>
      </c>
      <c r="AO45" s="42">
        <f t="shared" si="23"/>
        <v>1</v>
      </c>
      <c r="AP45" s="42">
        <f t="shared" si="23"/>
        <v>0.2</v>
      </c>
      <c r="AQ45" s="42">
        <f t="shared" si="23"/>
        <v>0.8</v>
      </c>
      <c r="AR45" s="42">
        <f t="shared" si="23"/>
        <v>0</v>
      </c>
      <c r="AS45" s="42">
        <f t="shared" si="23"/>
        <v>0.82</v>
      </c>
      <c r="AT45" s="42">
        <f t="shared" si="23"/>
        <v>1.1000000000000001</v>
      </c>
      <c r="AU45" s="42">
        <f t="shared" si="23"/>
        <v>1</v>
      </c>
      <c r="AV45" s="42">
        <f t="shared" si="23"/>
        <v>0.05</v>
      </c>
      <c r="AW45" s="42">
        <f t="shared" si="23"/>
        <v>0.2</v>
      </c>
      <c r="AX45" s="42">
        <f t="shared" si="23"/>
        <v>0.75</v>
      </c>
      <c r="AY45" s="42">
        <f t="shared" si="12"/>
        <v>1.0530000000000002</v>
      </c>
      <c r="AZ45" s="42">
        <f t="shared" si="13"/>
        <v>1.0820000000000001</v>
      </c>
      <c r="BA45" s="42">
        <f t="shared" si="2"/>
        <v>1.0110000000000001</v>
      </c>
      <c r="BB45" s="42">
        <f t="shared" si="24"/>
        <v>0.63</v>
      </c>
      <c r="BC45" s="42">
        <f t="shared" si="24"/>
        <v>0.35</v>
      </c>
      <c r="BD45" s="42">
        <f t="shared" si="24"/>
        <v>0.02</v>
      </c>
    </row>
    <row r="46" spans="1:56" x14ac:dyDescent="0.25">
      <c r="A46" s="34">
        <v>31</v>
      </c>
      <c r="B46" s="34">
        <f t="shared" si="3"/>
        <v>209.1691874</v>
      </c>
      <c r="C46" s="40">
        <f t="shared" si="4"/>
        <v>214.83706262766992</v>
      </c>
      <c r="D46" s="41">
        <f t="shared" si="5"/>
        <v>0.73323229565757653</v>
      </c>
      <c r="E46" s="41">
        <f t="shared" si="6"/>
        <v>0.77892000000000017</v>
      </c>
      <c r="F46" s="41">
        <f t="shared" si="7"/>
        <v>1.0623100000000001</v>
      </c>
      <c r="G46" s="42">
        <f t="shared" si="25"/>
        <v>0.62</v>
      </c>
      <c r="H46" s="42">
        <f t="shared" si="21"/>
        <v>0.88</v>
      </c>
      <c r="I46" s="42">
        <f t="shared" si="21"/>
        <v>1</v>
      </c>
      <c r="J46" s="42">
        <f t="shared" si="21"/>
        <v>0.2</v>
      </c>
      <c r="K46" s="42">
        <f t="shared" si="21"/>
        <v>0.65</v>
      </c>
      <c r="L46" s="42">
        <f t="shared" si="21"/>
        <v>0.05</v>
      </c>
      <c r="M46" s="42">
        <f t="shared" si="21"/>
        <v>0.62</v>
      </c>
      <c r="N46" s="42">
        <f t="shared" si="21"/>
        <v>0.88</v>
      </c>
      <c r="O46" s="42">
        <f t="shared" si="21"/>
        <v>1</v>
      </c>
      <c r="P46" s="42">
        <f t="shared" si="21"/>
        <v>0.2</v>
      </c>
      <c r="Q46" s="42">
        <f t="shared" si="21"/>
        <v>0.8</v>
      </c>
      <c r="R46" s="42">
        <f t="shared" si="21"/>
        <v>0</v>
      </c>
      <c r="S46" s="42">
        <f t="shared" si="21"/>
        <v>0.62</v>
      </c>
      <c r="T46" s="42">
        <f t="shared" si="21"/>
        <v>0.88</v>
      </c>
      <c r="U46" s="42">
        <f t="shared" si="21"/>
        <v>1</v>
      </c>
      <c r="V46" s="42">
        <f t="shared" si="21"/>
        <v>0.05</v>
      </c>
      <c r="W46" s="42">
        <f t="shared" si="21"/>
        <v>0.2</v>
      </c>
      <c r="X46" s="42">
        <f t="shared" si="21"/>
        <v>0.75</v>
      </c>
      <c r="Y46" s="42">
        <f t="shared" si="9"/>
        <v>0.74600000000000011</v>
      </c>
      <c r="Z46" s="42">
        <f t="shared" si="0"/>
        <v>0.82800000000000007</v>
      </c>
      <c r="AA46" s="42">
        <f t="shared" si="1"/>
        <v>0.95700000000000007</v>
      </c>
      <c r="AB46" s="42">
        <f t="shared" si="22"/>
        <v>0.63</v>
      </c>
      <c r="AC46" s="42">
        <f t="shared" si="22"/>
        <v>0.35</v>
      </c>
      <c r="AD46" s="42">
        <f t="shared" si="22"/>
        <v>0.02</v>
      </c>
      <c r="AG46" s="42">
        <f t="shared" si="26"/>
        <v>1.05</v>
      </c>
      <c r="AH46" s="42">
        <v>1.22</v>
      </c>
      <c r="AI46" s="42">
        <f t="shared" si="23"/>
        <v>1</v>
      </c>
      <c r="AJ46" s="42">
        <f t="shared" si="23"/>
        <v>0.2</v>
      </c>
      <c r="AK46" s="42">
        <f t="shared" si="23"/>
        <v>0.65</v>
      </c>
      <c r="AL46" s="42">
        <f t="shared" si="23"/>
        <v>0.05</v>
      </c>
      <c r="AM46" s="42">
        <v>1.01</v>
      </c>
      <c r="AN46" s="42">
        <f t="shared" si="23"/>
        <v>1.1000000000000001</v>
      </c>
      <c r="AO46" s="42">
        <f t="shared" si="23"/>
        <v>1</v>
      </c>
      <c r="AP46" s="42">
        <f t="shared" si="23"/>
        <v>0.2</v>
      </c>
      <c r="AQ46" s="42">
        <f t="shared" si="23"/>
        <v>0.8</v>
      </c>
      <c r="AR46" s="42">
        <f t="shared" si="23"/>
        <v>0</v>
      </c>
      <c r="AS46" s="42">
        <f t="shared" si="23"/>
        <v>0.82</v>
      </c>
      <c r="AT46" s="42">
        <f t="shared" si="23"/>
        <v>1.1000000000000001</v>
      </c>
      <c r="AU46" s="42">
        <f t="shared" si="23"/>
        <v>1</v>
      </c>
      <c r="AV46" s="42">
        <f t="shared" si="23"/>
        <v>0.05</v>
      </c>
      <c r="AW46" s="42">
        <f t="shared" si="23"/>
        <v>0.2</v>
      </c>
      <c r="AX46" s="42">
        <f t="shared" si="23"/>
        <v>0.75</v>
      </c>
      <c r="AY46" s="42">
        <f t="shared" si="12"/>
        <v>1.0530000000000002</v>
      </c>
      <c r="AZ46" s="42">
        <f t="shared" si="13"/>
        <v>1.0820000000000001</v>
      </c>
      <c r="BA46" s="42">
        <f t="shared" si="2"/>
        <v>1.0110000000000001</v>
      </c>
      <c r="BB46" s="42">
        <f t="shared" si="24"/>
        <v>0.63</v>
      </c>
      <c r="BC46" s="42">
        <f t="shared" si="24"/>
        <v>0.35</v>
      </c>
      <c r="BD46" s="42">
        <f t="shared" si="24"/>
        <v>0.02</v>
      </c>
    </row>
    <row r="47" spans="1:56" x14ac:dyDescent="0.25">
      <c r="A47" s="34">
        <v>32</v>
      </c>
      <c r="B47" s="34">
        <f t="shared" si="3"/>
        <v>207.45285439999998</v>
      </c>
      <c r="C47" s="40">
        <f t="shared" si="4"/>
        <v>214.83706262766992</v>
      </c>
      <c r="D47" s="41">
        <f t="shared" si="5"/>
        <v>0.73323229565757653</v>
      </c>
      <c r="E47" s="41">
        <f t="shared" si="6"/>
        <v>0.77892000000000017</v>
      </c>
      <c r="F47" s="41">
        <f t="shared" si="7"/>
        <v>1.0623100000000001</v>
      </c>
      <c r="G47" s="42">
        <f t="shared" si="25"/>
        <v>0.62</v>
      </c>
      <c r="H47" s="42">
        <f t="shared" si="21"/>
        <v>0.88</v>
      </c>
      <c r="I47" s="42">
        <f t="shared" si="21"/>
        <v>1</v>
      </c>
      <c r="J47" s="42">
        <f t="shared" si="21"/>
        <v>0.2</v>
      </c>
      <c r="K47" s="42">
        <f t="shared" si="21"/>
        <v>0.65</v>
      </c>
      <c r="L47" s="42">
        <f t="shared" si="21"/>
        <v>0.05</v>
      </c>
      <c r="M47" s="42">
        <f t="shared" si="21"/>
        <v>0.62</v>
      </c>
      <c r="N47" s="42">
        <f t="shared" si="21"/>
        <v>0.88</v>
      </c>
      <c r="O47" s="42">
        <f t="shared" si="21"/>
        <v>1</v>
      </c>
      <c r="P47" s="42">
        <f t="shared" si="21"/>
        <v>0.2</v>
      </c>
      <c r="Q47" s="42">
        <f t="shared" si="21"/>
        <v>0.8</v>
      </c>
      <c r="R47" s="42">
        <f t="shared" si="21"/>
        <v>0</v>
      </c>
      <c r="S47" s="42">
        <f t="shared" si="21"/>
        <v>0.62</v>
      </c>
      <c r="T47" s="42">
        <f t="shared" si="21"/>
        <v>0.88</v>
      </c>
      <c r="U47" s="42">
        <f t="shared" si="21"/>
        <v>1</v>
      </c>
      <c r="V47" s="42">
        <f t="shared" si="21"/>
        <v>0.05</v>
      </c>
      <c r="W47" s="42">
        <f t="shared" si="21"/>
        <v>0.2</v>
      </c>
      <c r="X47" s="42">
        <f t="shared" si="21"/>
        <v>0.75</v>
      </c>
      <c r="Y47" s="42">
        <f t="shared" si="9"/>
        <v>0.74600000000000011</v>
      </c>
      <c r="Z47" s="42">
        <f t="shared" si="0"/>
        <v>0.82800000000000007</v>
      </c>
      <c r="AA47" s="42">
        <f t="shared" si="1"/>
        <v>0.95700000000000007</v>
      </c>
      <c r="AB47" s="42">
        <f t="shared" si="22"/>
        <v>0.63</v>
      </c>
      <c r="AC47" s="42">
        <f t="shared" si="22"/>
        <v>0.35</v>
      </c>
      <c r="AD47" s="42">
        <f t="shared" si="22"/>
        <v>0.02</v>
      </c>
      <c r="AG47" s="42">
        <f t="shared" si="26"/>
        <v>1.05</v>
      </c>
      <c r="AH47" s="42">
        <v>1.22</v>
      </c>
      <c r="AI47" s="42">
        <f t="shared" si="23"/>
        <v>1</v>
      </c>
      <c r="AJ47" s="42">
        <f t="shared" si="23"/>
        <v>0.2</v>
      </c>
      <c r="AK47" s="42">
        <f t="shared" si="23"/>
        <v>0.65</v>
      </c>
      <c r="AL47" s="42">
        <f t="shared" si="23"/>
        <v>0.05</v>
      </c>
      <c r="AM47" s="42">
        <v>1.01</v>
      </c>
      <c r="AN47" s="42">
        <f t="shared" si="23"/>
        <v>1.1000000000000001</v>
      </c>
      <c r="AO47" s="42">
        <f t="shared" si="23"/>
        <v>1</v>
      </c>
      <c r="AP47" s="42">
        <f t="shared" si="23"/>
        <v>0.2</v>
      </c>
      <c r="AQ47" s="42">
        <f t="shared" si="23"/>
        <v>0.8</v>
      </c>
      <c r="AR47" s="42">
        <f t="shared" si="23"/>
        <v>0</v>
      </c>
      <c r="AS47" s="42">
        <f t="shared" si="23"/>
        <v>0.82</v>
      </c>
      <c r="AT47" s="42">
        <f t="shared" si="23"/>
        <v>1.1000000000000001</v>
      </c>
      <c r="AU47" s="42">
        <f t="shared" si="23"/>
        <v>1</v>
      </c>
      <c r="AV47" s="42">
        <f t="shared" si="23"/>
        <v>0.05</v>
      </c>
      <c r="AW47" s="42">
        <f t="shared" si="23"/>
        <v>0.2</v>
      </c>
      <c r="AX47" s="42">
        <f t="shared" si="23"/>
        <v>0.75</v>
      </c>
      <c r="AY47" s="42">
        <f t="shared" si="12"/>
        <v>1.0530000000000002</v>
      </c>
      <c r="AZ47" s="42">
        <f t="shared" si="13"/>
        <v>1.0820000000000001</v>
      </c>
      <c r="BA47" s="42">
        <f t="shared" si="2"/>
        <v>1.0110000000000001</v>
      </c>
      <c r="BB47" s="42">
        <f t="shared" si="24"/>
        <v>0.63</v>
      </c>
      <c r="BC47" s="42">
        <f t="shared" si="24"/>
        <v>0.35</v>
      </c>
      <c r="BD47" s="42">
        <f t="shared" si="24"/>
        <v>0.02</v>
      </c>
    </row>
    <row r="48" spans="1:56" x14ac:dyDescent="0.25">
      <c r="A48" s="34">
        <v>33</v>
      </c>
      <c r="B48" s="34">
        <f t="shared" si="3"/>
        <v>205.73394739999998</v>
      </c>
      <c r="C48" s="40">
        <f t="shared" si="4"/>
        <v>214.83706262766992</v>
      </c>
      <c r="D48" s="41">
        <f t="shared" si="5"/>
        <v>0.73323229565757653</v>
      </c>
      <c r="E48" s="41">
        <f t="shared" si="6"/>
        <v>0.77892000000000017</v>
      </c>
      <c r="F48" s="41">
        <f t="shared" si="7"/>
        <v>1.0623100000000001</v>
      </c>
      <c r="G48" s="42">
        <f t="shared" si="25"/>
        <v>0.62</v>
      </c>
      <c r="H48" s="42">
        <f t="shared" si="21"/>
        <v>0.88</v>
      </c>
      <c r="I48" s="42">
        <f t="shared" si="21"/>
        <v>1</v>
      </c>
      <c r="J48" s="42">
        <f t="shared" si="21"/>
        <v>0.2</v>
      </c>
      <c r="K48" s="42">
        <f t="shared" si="21"/>
        <v>0.65</v>
      </c>
      <c r="L48" s="42">
        <f t="shared" si="21"/>
        <v>0.05</v>
      </c>
      <c r="M48" s="42">
        <f t="shared" si="21"/>
        <v>0.62</v>
      </c>
      <c r="N48" s="42">
        <f t="shared" si="21"/>
        <v>0.88</v>
      </c>
      <c r="O48" s="42">
        <f t="shared" si="21"/>
        <v>1</v>
      </c>
      <c r="P48" s="42">
        <f t="shared" si="21"/>
        <v>0.2</v>
      </c>
      <c r="Q48" s="42">
        <f t="shared" si="21"/>
        <v>0.8</v>
      </c>
      <c r="R48" s="42">
        <f t="shared" si="21"/>
        <v>0</v>
      </c>
      <c r="S48" s="42">
        <f t="shared" si="21"/>
        <v>0.62</v>
      </c>
      <c r="T48" s="42">
        <f t="shared" si="21"/>
        <v>0.88</v>
      </c>
      <c r="U48" s="42">
        <f t="shared" si="21"/>
        <v>1</v>
      </c>
      <c r="V48" s="42">
        <f t="shared" si="21"/>
        <v>0.05</v>
      </c>
      <c r="W48" s="42">
        <f t="shared" si="21"/>
        <v>0.2</v>
      </c>
      <c r="X48" s="42">
        <f t="shared" si="21"/>
        <v>0.75</v>
      </c>
      <c r="Y48" s="42">
        <f t="shared" si="9"/>
        <v>0.74600000000000011</v>
      </c>
      <c r="Z48" s="42">
        <f t="shared" si="0"/>
        <v>0.82800000000000007</v>
      </c>
      <c r="AA48" s="42">
        <f t="shared" si="1"/>
        <v>0.95700000000000007</v>
      </c>
      <c r="AB48" s="42">
        <f t="shared" si="22"/>
        <v>0.63</v>
      </c>
      <c r="AC48" s="42">
        <f t="shared" si="22"/>
        <v>0.35</v>
      </c>
      <c r="AD48" s="42">
        <f t="shared" si="22"/>
        <v>0.02</v>
      </c>
      <c r="AG48" s="42">
        <f t="shared" si="26"/>
        <v>1.05</v>
      </c>
      <c r="AH48" s="42">
        <v>1.22</v>
      </c>
      <c r="AI48" s="42">
        <f t="shared" si="23"/>
        <v>1</v>
      </c>
      <c r="AJ48" s="42">
        <f t="shared" si="23"/>
        <v>0.2</v>
      </c>
      <c r="AK48" s="42">
        <f t="shared" si="23"/>
        <v>0.65</v>
      </c>
      <c r="AL48" s="42">
        <f t="shared" si="23"/>
        <v>0.05</v>
      </c>
      <c r="AM48" s="42">
        <v>1.01</v>
      </c>
      <c r="AN48" s="42">
        <f t="shared" si="23"/>
        <v>1.1000000000000001</v>
      </c>
      <c r="AO48" s="42">
        <f t="shared" si="23"/>
        <v>1</v>
      </c>
      <c r="AP48" s="42">
        <f t="shared" si="23"/>
        <v>0.2</v>
      </c>
      <c r="AQ48" s="42">
        <f t="shared" si="23"/>
        <v>0.8</v>
      </c>
      <c r="AR48" s="42">
        <f t="shared" si="23"/>
        <v>0</v>
      </c>
      <c r="AS48" s="42">
        <f t="shared" si="23"/>
        <v>0.82</v>
      </c>
      <c r="AT48" s="42">
        <f t="shared" si="23"/>
        <v>1.1000000000000001</v>
      </c>
      <c r="AU48" s="42">
        <f t="shared" si="23"/>
        <v>1</v>
      </c>
      <c r="AV48" s="42">
        <f t="shared" si="23"/>
        <v>0.05</v>
      </c>
      <c r="AW48" s="42">
        <f t="shared" si="23"/>
        <v>0.2</v>
      </c>
      <c r="AX48" s="42">
        <f t="shared" si="23"/>
        <v>0.75</v>
      </c>
      <c r="AY48" s="42">
        <f t="shared" si="12"/>
        <v>1.0530000000000002</v>
      </c>
      <c r="AZ48" s="42">
        <f t="shared" si="13"/>
        <v>1.0820000000000001</v>
      </c>
      <c r="BA48" s="42">
        <f t="shared" si="2"/>
        <v>1.0110000000000001</v>
      </c>
      <c r="BB48" s="42">
        <f t="shared" si="24"/>
        <v>0.63</v>
      </c>
      <c r="BC48" s="42">
        <f t="shared" si="24"/>
        <v>0.35</v>
      </c>
      <c r="BD48" s="42">
        <f t="shared" si="24"/>
        <v>0.02</v>
      </c>
    </row>
    <row r="49" spans="1:56" x14ac:dyDescent="0.25">
      <c r="A49" s="34">
        <v>34</v>
      </c>
      <c r="B49" s="34">
        <f t="shared" si="3"/>
        <v>204.0143984</v>
      </c>
      <c r="C49" s="40">
        <f t="shared" si="4"/>
        <v>214.83706262766992</v>
      </c>
      <c r="D49" s="41">
        <f t="shared" si="5"/>
        <v>0.73323229565757653</v>
      </c>
      <c r="E49" s="41">
        <f t="shared" si="6"/>
        <v>0.77892000000000017</v>
      </c>
      <c r="F49" s="41">
        <f t="shared" si="7"/>
        <v>1.0623100000000001</v>
      </c>
      <c r="G49" s="42">
        <f t="shared" si="25"/>
        <v>0.62</v>
      </c>
      <c r="H49" s="42">
        <f t="shared" si="21"/>
        <v>0.88</v>
      </c>
      <c r="I49" s="42">
        <f t="shared" si="21"/>
        <v>1</v>
      </c>
      <c r="J49" s="42">
        <f t="shared" si="21"/>
        <v>0.2</v>
      </c>
      <c r="K49" s="42">
        <f t="shared" si="21"/>
        <v>0.65</v>
      </c>
      <c r="L49" s="42">
        <f t="shared" si="21"/>
        <v>0.05</v>
      </c>
      <c r="M49" s="42">
        <f t="shared" si="21"/>
        <v>0.62</v>
      </c>
      <c r="N49" s="42">
        <f t="shared" si="21"/>
        <v>0.88</v>
      </c>
      <c r="O49" s="42">
        <f t="shared" si="21"/>
        <v>1</v>
      </c>
      <c r="P49" s="42">
        <f t="shared" si="21"/>
        <v>0.2</v>
      </c>
      <c r="Q49" s="42">
        <f t="shared" si="21"/>
        <v>0.8</v>
      </c>
      <c r="R49" s="42">
        <f t="shared" si="21"/>
        <v>0</v>
      </c>
      <c r="S49" s="42">
        <f t="shared" si="21"/>
        <v>0.62</v>
      </c>
      <c r="T49" s="42">
        <f t="shared" si="21"/>
        <v>0.88</v>
      </c>
      <c r="U49" s="42">
        <f t="shared" si="21"/>
        <v>1</v>
      </c>
      <c r="V49" s="42">
        <f t="shared" si="21"/>
        <v>0.05</v>
      </c>
      <c r="W49" s="42">
        <f t="shared" si="21"/>
        <v>0.2</v>
      </c>
      <c r="X49" s="42">
        <f t="shared" si="21"/>
        <v>0.75</v>
      </c>
      <c r="Y49" s="42">
        <f t="shared" si="9"/>
        <v>0.74600000000000011</v>
      </c>
      <c r="Z49" s="42">
        <f t="shared" si="0"/>
        <v>0.82800000000000007</v>
      </c>
      <c r="AA49" s="42">
        <f t="shared" si="1"/>
        <v>0.95700000000000007</v>
      </c>
      <c r="AB49" s="42">
        <f t="shared" si="22"/>
        <v>0.63</v>
      </c>
      <c r="AC49" s="42">
        <f t="shared" si="22"/>
        <v>0.35</v>
      </c>
      <c r="AD49" s="42">
        <f t="shared" si="22"/>
        <v>0.02</v>
      </c>
      <c r="AG49" s="42">
        <f t="shared" si="26"/>
        <v>1.05</v>
      </c>
      <c r="AH49" s="42">
        <v>1.22</v>
      </c>
      <c r="AI49" s="42">
        <f t="shared" si="23"/>
        <v>1</v>
      </c>
      <c r="AJ49" s="42">
        <f t="shared" si="23"/>
        <v>0.2</v>
      </c>
      <c r="AK49" s="42">
        <f t="shared" si="23"/>
        <v>0.65</v>
      </c>
      <c r="AL49" s="42">
        <f t="shared" si="23"/>
        <v>0.05</v>
      </c>
      <c r="AM49" s="42">
        <v>1.01</v>
      </c>
      <c r="AN49" s="42">
        <f t="shared" si="23"/>
        <v>1.1000000000000001</v>
      </c>
      <c r="AO49" s="42">
        <f t="shared" si="23"/>
        <v>1</v>
      </c>
      <c r="AP49" s="42">
        <f t="shared" si="23"/>
        <v>0.2</v>
      </c>
      <c r="AQ49" s="42">
        <f t="shared" si="23"/>
        <v>0.8</v>
      </c>
      <c r="AR49" s="42">
        <f t="shared" si="23"/>
        <v>0</v>
      </c>
      <c r="AS49" s="42">
        <f t="shared" si="23"/>
        <v>0.82</v>
      </c>
      <c r="AT49" s="42">
        <f t="shared" si="23"/>
        <v>1.1000000000000001</v>
      </c>
      <c r="AU49" s="42">
        <f t="shared" si="23"/>
        <v>1</v>
      </c>
      <c r="AV49" s="42">
        <f t="shared" si="23"/>
        <v>0.05</v>
      </c>
      <c r="AW49" s="42">
        <f t="shared" si="23"/>
        <v>0.2</v>
      </c>
      <c r="AX49" s="42">
        <f t="shared" si="23"/>
        <v>0.75</v>
      </c>
      <c r="AY49" s="42">
        <f t="shared" si="12"/>
        <v>1.0530000000000002</v>
      </c>
      <c r="AZ49" s="42">
        <f t="shared" si="13"/>
        <v>1.0820000000000001</v>
      </c>
      <c r="BA49" s="42">
        <f t="shared" si="2"/>
        <v>1.0110000000000001</v>
      </c>
      <c r="BB49" s="42">
        <f t="shared" si="24"/>
        <v>0.63</v>
      </c>
      <c r="BC49" s="42">
        <f t="shared" si="24"/>
        <v>0.35</v>
      </c>
      <c r="BD49" s="42">
        <f t="shared" si="24"/>
        <v>0.02</v>
      </c>
    </row>
    <row r="50" spans="1:56" x14ac:dyDescent="0.25">
      <c r="A50" s="34">
        <v>35</v>
      </c>
      <c r="B50" s="34">
        <f t="shared" si="3"/>
        <v>202.29612499999999</v>
      </c>
      <c r="C50" s="40">
        <f t="shared" si="4"/>
        <v>193.53893263342084</v>
      </c>
      <c r="D50" s="41">
        <f t="shared" si="5"/>
        <v>0.66054243219597553</v>
      </c>
      <c r="E50" s="41">
        <f t="shared" si="6"/>
        <v>0.81540000000000001</v>
      </c>
      <c r="F50" s="41">
        <f t="shared" si="7"/>
        <v>1.23444</v>
      </c>
      <c r="G50" s="42">
        <v>0.62</v>
      </c>
      <c r="H50" s="42">
        <v>0.88</v>
      </c>
      <c r="I50" s="42">
        <v>1</v>
      </c>
      <c r="J50" s="42">
        <v>0.3</v>
      </c>
      <c r="K50" s="42">
        <v>0.6</v>
      </c>
      <c r="L50" s="42">
        <v>0.1</v>
      </c>
      <c r="M50" s="42">
        <v>0.62</v>
      </c>
      <c r="N50" s="42">
        <v>0.88</v>
      </c>
      <c r="O50" s="42">
        <v>1</v>
      </c>
      <c r="P50" s="42">
        <v>0.3</v>
      </c>
      <c r="Q50" s="42">
        <v>0.7</v>
      </c>
      <c r="R50" s="42">
        <v>0</v>
      </c>
      <c r="S50" s="42">
        <v>0.62</v>
      </c>
      <c r="T50" s="42">
        <v>0.88</v>
      </c>
      <c r="U50" s="42">
        <v>1</v>
      </c>
      <c r="V50" s="42">
        <v>0.05</v>
      </c>
      <c r="W50" s="42">
        <v>0.15</v>
      </c>
      <c r="X50" s="42">
        <v>0.8</v>
      </c>
      <c r="Y50" s="42">
        <f t="shared" si="9"/>
        <v>0.81399999999999995</v>
      </c>
      <c r="Z50" s="42">
        <f t="shared" si="0"/>
        <v>0.80200000000000005</v>
      </c>
      <c r="AA50" s="42">
        <f t="shared" si="1"/>
        <v>0.96300000000000008</v>
      </c>
      <c r="AB50" s="42">
        <v>0.57999999999999996</v>
      </c>
      <c r="AC50" s="42">
        <v>0.38</v>
      </c>
      <c r="AD50" s="42">
        <v>0.04</v>
      </c>
      <c r="AG50" s="42">
        <v>1.1000000000000001</v>
      </c>
      <c r="AH50" s="42">
        <v>1.54</v>
      </c>
      <c r="AI50" s="42">
        <v>1</v>
      </c>
      <c r="AJ50" s="42">
        <v>0.3</v>
      </c>
      <c r="AK50" s="42">
        <v>0.6</v>
      </c>
      <c r="AL50" s="42">
        <v>0.1</v>
      </c>
      <c r="AM50" s="42">
        <v>1.02</v>
      </c>
      <c r="AN50" s="42">
        <v>1.1000000000000001</v>
      </c>
      <c r="AO50" s="42">
        <v>1</v>
      </c>
      <c r="AP50" s="42">
        <v>0.3</v>
      </c>
      <c r="AQ50" s="42">
        <v>0.7</v>
      </c>
      <c r="AR50" s="42">
        <v>0</v>
      </c>
      <c r="AS50" s="42">
        <v>0.82</v>
      </c>
      <c r="AT50" s="42">
        <v>1.1000000000000001</v>
      </c>
      <c r="AU50" s="42">
        <v>1</v>
      </c>
      <c r="AV50" s="42">
        <v>0.05</v>
      </c>
      <c r="AW50" s="42">
        <v>0.15</v>
      </c>
      <c r="AX50" s="42">
        <v>0.8</v>
      </c>
      <c r="AY50" s="42">
        <f t="shared" si="12"/>
        <v>1.3540000000000001</v>
      </c>
      <c r="AZ50" s="42">
        <f t="shared" si="13"/>
        <v>1.0760000000000001</v>
      </c>
      <c r="BA50" s="42">
        <f t="shared" si="2"/>
        <v>1.006</v>
      </c>
      <c r="BB50" s="42">
        <v>0.57999999999999996</v>
      </c>
      <c r="BC50" s="42">
        <v>0.38</v>
      </c>
      <c r="BD50" s="42">
        <v>0.04</v>
      </c>
    </row>
    <row r="51" spans="1:56" x14ac:dyDescent="0.25">
      <c r="A51" s="34">
        <v>36</v>
      </c>
      <c r="B51" s="34">
        <f t="shared" si="3"/>
        <v>200.58103039999997</v>
      </c>
      <c r="C51" s="40">
        <f t="shared" si="4"/>
        <v>193.53893263342084</v>
      </c>
      <c r="D51" s="41">
        <f t="shared" si="5"/>
        <v>0.66054243219597553</v>
      </c>
      <c r="E51" s="41">
        <f t="shared" si="6"/>
        <v>0.81540000000000001</v>
      </c>
      <c r="F51" s="41">
        <f t="shared" si="7"/>
        <v>1.23444</v>
      </c>
      <c r="G51" s="42">
        <f>G50</f>
        <v>0.62</v>
      </c>
      <c r="H51" s="42">
        <f t="shared" ref="H51:X64" si="27">H50</f>
        <v>0.88</v>
      </c>
      <c r="I51" s="42">
        <f t="shared" si="27"/>
        <v>1</v>
      </c>
      <c r="J51" s="42">
        <f t="shared" si="27"/>
        <v>0.3</v>
      </c>
      <c r="K51" s="42">
        <f t="shared" si="27"/>
        <v>0.6</v>
      </c>
      <c r="L51" s="42">
        <f t="shared" si="27"/>
        <v>0.1</v>
      </c>
      <c r="M51" s="42">
        <f t="shared" si="27"/>
        <v>0.62</v>
      </c>
      <c r="N51" s="42">
        <f t="shared" si="27"/>
        <v>0.88</v>
      </c>
      <c r="O51" s="42">
        <f t="shared" si="27"/>
        <v>1</v>
      </c>
      <c r="P51" s="42">
        <f t="shared" si="27"/>
        <v>0.3</v>
      </c>
      <c r="Q51" s="42">
        <f t="shared" si="27"/>
        <v>0.7</v>
      </c>
      <c r="R51" s="42">
        <f t="shared" si="27"/>
        <v>0</v>
      </c>
      <c r="S51" s="42">
        <f t="shared" si="27"/>
        <v>0.62</v>
      </c>
      <c r="T51" s="42">
        <f t="shared" si="27"/>
        <v>0.88</v>
      </c>
      <c r="U51" s="42">
        <f t="shared" si="27"/>
        <v>1</v>
      </c>
      <c r="V51" s="42">
        <f t="shared" si="27"/>
        <v>0.05</v>
      </c>
      <c r="W51" s="42">
        <f t="shared" si="27"/>
        <v>0.15</v>
      </c>
      <c r="X51" s="42">
        <f t="shared" si="27"/>
        <v>0.8</v>
      </c>
      <c r="Y51" s="42">
        <f t="shared" si="9"/>
        <v>0.81399999999999995</v>
      </c>
      <c r="Z51" s="42">
        <f t="shared" si="0"/>
        <v>0.80200000000000005</v>
      </c>
      <c r="AA51" s="42">
        <f t="shared" si="1"/>
        <v>0.96300000000000008</v>
      </c>
      <c r="AB51" s="42">
        <f t="shared" ref="AB51:AD64" si="28">AB50</f>
        <v>0.57999999999999996</v>
      </c>
      <c r="AC51" s="42">
        <f t="shared" si="28"/>
        <v>0.38</v>
      </c>
      <c r="AD51" s="42">
        <f t="shared" si="28"/>
        <v>0.04</v>
      </c>
      <c r="AG51" s="42">
        <f>AG50</f>
        <v>1.1000000000000001</v>
      </c>
      <c r="AH51" s="42">
        <v>1.54</v>
      </c>
      <c r="AI51" s="42">
        <f t="shared" ref="AI51:AX64" si="29">AI50</f>
        <v>1</v>
      </c>
      <c r="AJ51" s="42">
        <f t="shared" si="29"/>
        <v>0.3</v>
      </c>
      <c r="AK51" s="42">
        <f t="shared" si="29"/>
        <v>0.6</v>
      </c>
      <c r="AL51" s="42">
        <f t="shared" si="29"/>
        <v>0.1</v>
      </c>
      <c r="AM51" s="42">
        <v>1.02</v>
      </c>
      <c r="AN51" s="42">
        <f t="shared" si="29"/>
        <v>1.1000000000000001</v>
      </c>
      <c r="AO51" s="42">
        <f t="shared" si="29"/>
        <v>1</v>
      </c>
      <c r="AP51" s="42">
        <f t="shared" si="29"/>
        <v>0.3</v>
      </c>
      <c r="AQ51" s="42">
        <f t="shared" si="29"/>
        <v>0.7</v>
      </c>
      <c r="AR51" s="42">
        <f t="shared" si="29"/>
        <v>0</v>
      </c>
      <c r="AS51" s="42">
        <f t="shared" si="29"/>
        <v>0.82</v>
      </c>
      <c r="AT51" s="42">
        <f t="shared" si="29"/>
        <v>1.1000000000000001</v>
      </c>
      <c r="AU51" s="42">
        <f t="shared" si="29"/>
        <v>1</v>
      </c>
      <c r="AV51" s="42">
        <f t="shared" si="29"/>
        <v>0.05</v>
      </c>
      <c r="AW51" s="42">
        <f t="shared" si="29"/>
        <v>0.15</v>
      </c>
      <c r="AX51" s="42">
        <f t="shared" si="29"/>
        <v>0.8</v>
      </c>
      <c r="AY51" s="42">
        <f t="shared" si="12"/>
        <v>1.3540000000000001</v>
      </c>
      <c r="AZ51" s="42">
        <f t="shared" si="13"/>
        <v>1.0760000000000001</v>
      </c>
      <c r="BA51" s="42">
        <f t="shared" si="2"/>
        <v>1.006</v>
      </c>
      <c r="BB51" s="42">
        <f t="shared" ref="BB51:BD64" si="30">BB50</f>
        <v>0.57999999999999996</v>
      </c>
      <c r="BC51" s="42">
        <f t="shared" si="30"/>
        <v>0.38</v>
      </c>
      <c r="BD51" s="42">
        <f t="shared" si="30"/>
        <v>0.04</v>
      </c>
    </row>
    <row r="52" spans="1:56" x14ac:dyDescent="0.25">
      <c r="A52" s="34">
        <v>37</v>
      </c>
      <c r="B52" s="34">
        <f t="shared" si="3"/>
        <v>198.87100340000001</v>
      </c>
      <c r="C52" s="40">
        <f t="shared" si="4"/>
        <v>193.53893263342084</v>
      </c>
      <c r="D52" s="41">
        <f t="shared" si="5"/>
        <v>0.66054243219597553</v>
      </c>
      <c r="E52" s="41">
        <f t="shared" si="6"/>
        <v>0.81540000000000001</v>
      </c>
      <c r="F52" s="41">
        <f t="shared" si="7"/>
        <v>1.23444</v>
      </c>
      <c r="G52" s="42">
        <f t="shared" ref="G52:G64" si="31">G51</f>
        <v>0.62</v>
      </c>
      <c r="H52" s="42">
        <f t="shared" si="27"/>
        <v>0.88</v>
      </c>
      <c r="I52" s="42">
        <f t="shared" si="27"/>
        <v>1</v>
      </c>
      <c r="J52" s="42">
        <f t="shared" si="27"/>
        <v>0.3</v>
      </c>
      <c r="K52" s="42">
        <f t="shared" si="27"/>
        <v>0.6</v>
      </c>
      <c r="L52" s="42">
        <f t="shared" si="27"/>
        <v>0.1</v>
      </c>
      <c r="M52" s="42">
        <f t="shared" si="27"/>
        <v>0.62</v>
      </c>
      <c r="N52" s="42">
        <f t="shared" si="27"/>
        <v>0.88</v>
      </c>
      <c r="O52" s="42">
        <f t="shared" si="27"/>
        <v>1</v>
      </c>
      <c r="P52" s="42">
        <f t="shared" si="27"/>
        <v>0.3</v>
      </c>
      <c r="Q52" s="42">
        <f t="shared" si="27"/>
        <v>0.7</v>
      </c>
      <c r="R52" s="42">
        <f t="shared" si="27"/>
        <v>0</v>
      </c>
      <c r="S52" s="42">
        <f t="shared" si="27"/>
        <v>0.62</v>
      </c>
      <c r="T52" s="42">
        <f t="shared" si="27"/>
        <v>0.88</v>
      </c>
      <c r="U52" s="42">
        <f t="shared" si="27"/>
        <v>1</v>
      </c>
      <c r="V52" s="42">
        <f t="shared" si="27"/>
        <v>0.05</v>
      </c>
      <c r="W52" s="42">
        <f t="shared" si="27"/>
        <v>0.15</v>
      </c>
      <c r="X52" s="42">
        <f t="shared" si="27"/>
        <v>0.8</v>
      </c>
      <c r="Y52" s="42">
        <f t="shared" si="9"/>
        <v>0.81399999999999995</v>
      </c>
      <c r="Z52" s="42">
        <f t="shared" si="0"/>
        <v>0.80200000000000005</v>
      </c>
      <c r="AA52" s="42">
        <f t="shared" si="1"/>
        <v>0.96300000000000008</v>
      </c>
      <c r="AB52" s="42">
        <f t="shared" si="28"/>
        <v>0.57999999999999996</v>
      </c>
      <c r="AC52" s="42">
        <f t="shared" si="28"/>
        <v>0.38</v>
      </c>
      <c r="AD52" s="42">
        <f t="shared" si="28"/>
        <v>0.04</v>
      </c>
      <c r="AG52" s="42">
        <f t="shared" ref="AG52:AG64" si="32">AG51</f>
        <v>1.1000000000000001</v>
      </c>
      <c r="AH52" s="42">
        <v>1.54</v>
      </c>
      <c r="AI52" s="42">
        <f t="shared" si="29"/>
        <v>1</v>
      </c>
      <c r="AJ52" s="42">
        <f t="shared" si="29"/>
        <v>0.3</v>
      </c>
      <c r="AK52" s="42">
        <f t="shared" si="29"/>
        <v>0.6</v>
      </c>
      <c r="AL52" s="42">
        <f t="shared" si="29"/>
        <v>0.1</v>
      </c>
      <c r="AM52" s="42">
        <v>1.02</v>
      </c>
      <c r="AN52" s="42">
        <f t="shared" si="29"/>
        <v>1.1000000000000001</v>
      </c>
      <c r="AO52" s="42">
        <f t="shared" si="29"/>
        <v>1</v>
      </c>
      <c r="AP52" s="42">
        <f t="shared" si="29"/>
        <v>0.3</v>
      </c>
      <c r="AQ52" s="42">
        <f t="shared" si="29"/>
        <v>0.7</v>
      </c>
      <c r="AR52" s="42">
        <f t="shared" si="29"/>
        <v>0</v>
      </c>
      <c r="AS52" s="42">
        <f t="shared" si="29"/>
        <v>0.82</v>
      </c>
      <c r="AT52" s="42">
        <f t="shared" si="29"/>
        <v>1.1000000000000001</v>
      </c>
      <c r="AU52" s="42">
        <f t="shared" si="29"/>
        <v>1</v>
      </c>
      <c r="AV52" s="42">
        <f t="shared" si="29"/>
        <v>0.05</v>
      </c>
      <c r="AW52" s="42">
        <f t="shared" si="29"/>
        <v>0.15</v>
      </c>
      <c r="AX52" s="42">
        <f t="shared" si="29"/>
        <v>0.8</v>
      </c>
      <c r="AY52" s="42">
        <f t="shared" si="12"/>
        <v>1.3540000000000001</v>
      </c>
      <c r="AZ52" s="42">
        <f t="shared" si="13"/>
        <v>1.0760000000000001</v>
      </c>
      <c r="BA52" s="42">
        <f t="shared" si="2"/>
        <v>1.006</v>
      </c>
      <c r="BB52" s="42">
        <f t="shared" si="30"/>
        <v>0.57999999999999996</v>
      </c>
      <c r="BC52" s="42">
        <f t="shared" si="30"/>
        <v>0.38</v>
      </c>
      <c r="BD52" s="42">
        <f t="shared" si="30"/>
        <v>0.04</v>
      </c>
    </row>
    <row r="53" spans="1:56" x14ac:dyDescent="0.25">
      <c r="A53" s="34">
        <v>38</v>
      </c>
      <c r="B53" s="34">
        <f t="shared" si="3"/>
        <v>197.16791839999999</v>
      </c>
      <c r="C53" s="40">
        <f t="shared" si="4"/>
        <v>193.53893263342084</v>
      </c>
      <c r="D53" s="41">
        <f t="shared" si="5"/>
        <v>0.66054243219597553</v>
      </c>
      <c r="E53" s="41">
        <f t="shared" si="6"/>
        <v>0.81540000000000001</v>
      </c>
      <c r="F53" s="41">
        <f t="shared" si="7"/>
        <v>1.23444</v>
      </c>
      <c r="G53" s="42">
        <f t="shared" si="31"/>
        <v>0.62</v>
      </c>
      <c r="H53" s="42">
        <f t="shared" si="27"/>
        <v>0.88</v>
      </c>
      <c r="I53" s="42">
        <f t="shared" si="27"/>
        <v>1</v>
      </c>
      <c r="J53" s="42">
        <f t="shared" si="27"/>
        <v>0.3</v>
      </c>
      <c r="K53" s="42">
        <f t="shared" si="27"/>
        <v>0.6</v>
      </c>
      <c r="L53" s="42">
        <f t="shared" si="27"/>
        <v>0.1</v>
      </c>
      <c r="M53" s="42">
        <f t="shared" si="27"/>
        <v>0.62</v>
      </c>
      <c r="N53" s="42">
        <f t="shared" si="27"/>
        <v>0.88</v>
      </c>
      <c r="O53" s="42">
        <f t="shared" si="27"/>
        <v>1</v>
      </c>
      <c r="P53" s="42">
        <f t="shared" si="27"/>
        <v>0.3</v>
      </c>
      <c r="Q53" s="42">
        <f t="shared" si="27"/>
        <v>0.7</v>
      </c>
      <c r="R53" s="42">
        <f t="shared" si="27"/>
        <v>0</v>
      </c>
      <c r="S53" s="42">
        <f t="shared" si="27"/>
        <v>0.62</v>
      </c>
      <c r="T53" s="42">
        <f t="shared" si="27"/>
        <v>0.88</v>
      </c>
      <c r="U53" s="42">
        <f t="shared" si="27"/>
        <v>1</v>
      </c>
      <c r="V53" s="42">
        <f t="shared" si="27"/>
        <v>0.05</v>
      </c>
      <c r="W53" s="42">
        <f t="shared" si="27"/>
        <v>0.15</v>
      </c>
      <c r="X53" s="42">
        <f t="shared" si="27"/>
        <v>0.8</v>
      </c>
      <c r="Y53" s="42">
        <f t="shared" si="9"/>
        <v>0.81399999999999995</v>
      </c>
      <c r="Z53" s="42">
        <f t="shared" si="0"/>
        <v>0.80200000000000005</v>
      </c>
      <c r="AA53" s="42">
        <f t="shared" si="1"/>
        <v>0.96300000000000008</v>
      </c>
      <c r="AB53" s="42">
        <f t="shared" si="28"/>
        <v>0.57999999999999996</v>
      </c>
      <c r="AC53" s="42">
        <f t="shared" si="28"/>
        <v>0.38</v>
      </c>
      <c r="AD53" s="42">
        <f t="shared" si="28"/>
        <v>0.04</v>
      </c>
      <c r="AG53" s="42">
        <f t="shared" si="32"/>
        <v>1.1000000000000001</v>
      </c>
      <c r="AH53" s="42">
        <v>1.54</v>
      </c>
      <c r="AI53" s="42">
        <f t="shared" si="29"/>
        <v>1</v>
      </c>
      <c r="AJ53" s="42">
        <f t="shared" si="29"/>
        <v>0.3</v>
      </c>
      <c r="AK53" s="42">
        <f t="shared" si="29"/>
        <v>0.6</v>
      </c>
      <c r="AL53" s="42">
        <f t="shared" si="29"/>
        <v>0.1</v>
      </c>
      <c r="AM53" s="42">
        <v>1.02</v>
      </c>
      <c r="AN53" s="42">
        <f t="shared" si="29"/>
        <v>1.1000000000000001</v>
      </c>
      <c r="AO53" s="42">
        <f t="shared" si="29"/>
        <v>1</v>
      </c>
      <c r="AP53" s="42">
        <f t="shared" si="29"/>
        <v>0.3</v>
      </c>
      <c r="AQ53" s="42">
        <f t="shared" si="29"/>
        <v>0.7</v>
      </c>
      <c r="AR53" s="42">
        <f t="shared" si="29"/>
        <v>0</v>
      </c>
      <c r="AS53" s="42">
        <f t="shared" si="29"/>
        <v>0.82</v>
      </c>
      <c r="AT53" s="42">
        <f t="shared" si="29"/>
        <v>1.1000000000000001</v>
      </c>
      <c r="AU53" s="42">
        <f t="shared" si="29"/>
        <v>1</v>
      </c>
      <c r="AV53" s="42">
        <f t="shared" si="29"/>
        <v>0.05</v>
      </c>
      <c r="AW53" s="42">
        <f t="shared" si="29"/>
        <v>0.15</v>
      </c>
      <c r="AX53" s="42">
        <f t="shared" si="29"/>
        <v>0.8</v>
      </c>
      <c r="AY53" s="42">
        <f t="shared" si="12"/>
        <v>1.3540000000000001</v>
      </c>
      <c r="AZ53" s="42">
        <f t="shared" si="13"/>
        <v>1.0760000000000001</v>
      </c>
      <c r="BA53" s="42">
        <f t="shared" si="2"/>
        <v>1.006</v>
      </c>
      <c r="BB53" s="42">
        <f t="shared" si="30"/>
        <v>0.57999999999999996</v>
      </c>
      <c r="BC53" s="42">
        <f t="shared" si="30"/>
        <v>0.38</v>
      </c>
      <c r="BD53" s="42">
        <f t="shared" si="30"/>
        <v>0.04</v>
      </c>
    </row>
    <row r="54" spans="1:56" x14ac:dyDescent="0.25">
      <c r="A54" s="34">
        <v>39</v>
      </c>
      <c r="B54" s="34">
        <f t="shared" si="3"/>
        <v>195.47363539999998</v>
      </c>
      <c r="C54" s="40">
        <f t="shared" si="4"/>
        <v>193.53893263342084</v>
      </c>
      <c r="D54" s="41">
        <f t="shared" si="5"/>
        <v>0.66054243219597553</v>
      </c>
      <c r="E54" s="41">
        <f t="shared" si="6"/>
        <v>0.81540000000000001</v>
      </c>
      <c r="F54" s="41">
        <f t="shared" si="7"/>
        <v>1.23444</v>
      </c>
      <c r="G54" s="42">
        <f t="shared" si="31"/>
        <v>0.62</v>
      </c>
      <c r="H54" s="42">
        <f t="shared" si="27"/>
        <v>0.88</v>
      </c>
      <c r="I54" s="42">
        <f t="shared" si="27"/>
        <v>1</v>
      </c>
      <c r="J54" s="42">
        <f t="shared" si="27"/>
        <v>0.3</v>
      </c>
      <c r="K54" s="42">
        <f t="shared" si="27"/>
        <v>0.6</v>
      </c>
      <c r="L54" s="42">
        <f t="shared" si="27"/>
        <v>0.1</v>
      </c>
      <c r="M54" s="42">
        <f t="shared" si="27"/>
        <v>0.62</v>
      </c>
      <c r="N54" s="42">
        <f t="shared" si="27"/>
        <v>0.88</v>
      </c>
      <c r="O54" s="42">
        <f t="shared" si="27"/>
        <v>1</v>
      </c>
      <c r="P54" s="42">
        <f t="shared" si="27"/>
        <v>0.3</v>
      </c>
      <c r="Q54" s="42">
        <f t="shared" si="27"/>
        <v>0.7</v>
      </c>
      <c r="R54" s="42">
        <f t="shared" si="27"/>
        <v>0</v>
      </c>
      <c r="S54" s="42">
        <f t="shared" si="27"/>
        <v>0.62</v>
      </c>
      <c r="T54" s="42">
        <f t="shared" si="27"/>
        <v>0.88</v>
      </c>
      <c r="U54" s="42">
        <f t="shared" si="27"/>
        <v>1</v>
      </c>
      <c r="V54" s="42">
        <f t="shared" si="27"/>
        <v>0.05</v>
      </c>
      <c r="W54" s="42">
        <f t="shared" si="27"/>
        <v>0.15</v>
      </c>
      <c r="X54" s="42">
        <f t="shared" si="27"/>
        <v>0.8</v>
      </c>
      <c r="Y54" s="42">
        <f t="shared" si="9"/>
        <v>0.81399999999999995</v>
      </c>
      <c r="Z54" s="42">
        <f t="shared" si="0"/>
        <v>0.80200000000000005</v>
      </c>
      <c r="AA54" s="42">
        <f t="shared" si="1"/>
        <v>0.96300000000000008</v>
      </c>
      <c r="AB54" s="42">
        <f t="shared" si="28"/>
        <v>0.57999999999999996</v>
      </c>
      <c r="AC54" s="42">
        <f t="shared" si="28"/>
        <v>0.38</v>
      </c>
      <c r="AD54" s="42">
        <f t="shared" si="28"/>
        <v>0.04</v>
      </c>
      <c r="AG54" s="42">
        <f t="shared" si="32"/>
        <v>1.1000000000000001</v>
      </c>
      <c r="AH54" s="42">
        <v>1.54</v>
      </c>
      <c r="AI54" s="42">
        <f t="shared" si="29"/>
        <v>1</v>
      </c>
      <c r="AJ54" s="42">
        <f t="shared" si="29"/>
        <v>0.3</v>
      </c>
      <c r="AK54" s="42">
        <f t="shared" si="29"/>
        <v>0.6</v>
      </c>
      <c r="AL54" s="42">
        <f t="shared" si="29"/>
        <v>0.1</v>
      </c>
      <c r="AM54" s="42">
        <v>1.02</v>
      </c>
      <c r="AN54" s="42">
        <f t="shared" si="29"/>
        <v>1.1000000000000001</v>
      </c>
      <c r="AO54" s="42">
        <f t="shared" si="29"/>
        <v>1</v>
      </c>
      <c r="AP54" s="42">
        <f t="shared" si="29"/>
        <v>0.3</v>
      </c>
      <c r="AQ54" s="42">
        <f t="shared" si="29"/>
        <v>0.7</v>
      </c>
      <c r="AR54" s="42">
        <f t="shared" si="29"/>
        <v>0</v>
      </c>
      <c r="AS54" s="42">
        <f t="shared" si="29"/>
        <v>0.82</v>
      </c>
      <c r="AT54" s="42">
        <f t="shared" si="29"/>
        <v>1.1000000000000001</v>
      </c>
      <c r="AU54" s="42">
        <f t="shared" si="29"/>
        <v>1</v>
      </c>
      <c r="AV54" s="42">
        <f t="shared" si="29"/>
        <v>0.05</v>
      </c>
      <c r="AW54" s="42">
        <f t="shared" si="29"/>
        <v>0.15</v>
      </c>
      <c r="AX54" s="42">
        <f t="shared" si="29"/>
        <v>0.8</v>
      </c>
      <c r="AY54" s="42">
        <f t="shared" si="12"/>
        <v>1.3540000000000001</v>
      </c>
      <c r="AZ54" s="42">
        <f t="shared" si="13"/>
        <v>1.0760000000000001</v>
      </c>
      <c r="BA54" s="42">
        <f t="shared" si="2"/>
        <v>1.006</v>
      </c>
      <c r="BB54" s="42">
        <f t="shared" si="30"/>
        <v>0.57999999999999996</v>
      </c>
      <c r="BC54" s="42">
        <f t="shared" si="30"/>
        <v>0.38</v>
      </c>
      <c r="BD54" s="42">
        <f t="shared" si="30"/>
        <v>0.04</v>
      </c>
    </row>
    <row r="55" spans="1:56" x14ac:dyDescent="0.25">
      <c r="A55" s="34">
        <v>40</v>
      </c>
      <c r="B55" s="34">
        <f t="shared" si="3"/>
        <v>193.79</v>
      </c>
      <c r="C55" s="40">
        <f t="shared" si="4"/>
        <v>193.53893263342084</v>
      </c>
      <c r="D55" s="41">
        <f t="shared" si="5"/>
        <v>0.66054243219597553</v>
      </c>
      <c r="E55" s="41">
        <f t="shared" si="6"/>
        <v>0.81540000000000001</v>
      </c>
      <c r="F55" s="41">
        <f t="shared" si="7"/>
        <v>1.23444</v>
      </c>
      <c r="G55" s="42">
        <f t="shared" si="31"/>
        <v>0.62</v>
      </c>
      <c r="H55" s="42">
        <f t="shared" si="27"/>
        <v>0.88</v>
      </c>
      <c r="I55" s="42">
        <f t="shared" si="27"/>
        <v>1</v>
      </c>
      <c r="J55" s="42">
        <f t="shared" si="27"/>
        <v>0.3</v>
      </c>
      <c r="K55" s="42">
        <f t="shared" si="27"/>
        <v>0.6</v>
      </c>
      <c r="L55" s="42">
        <f t="shared" si="27"/>
        <v>0.1</v>
      </c>
      <c r="M55" s="42">
        <f t="shared" si="27"/>
        <v>0.62</v>
      </c>
      <c r="N55" s="42">
        <f t="shared" si="27"/>
        <v>0.88</v>
      </c>
      <c r="O55" s="42">
        <f t="shared" si="27"/>
        <v>1</v>
      </c>
      <c r="P55" s="42">
        <f t="shared" si="27"/>
        <v>0.3</v>
      </c>
      <c r="Q55" s="42">
        <f t="shared" si="27"/>
        <v>0.7</v>
      </c>
      <c r="R55" s="42">
        <f t="shared" si="27"/>
        <v>0</v>
      </c>
      <c r="S55" s="42">
        <f t="shared" si="27"/>
        <v>0.62</v>
      </c>
      <c r="T55" s="42">
        <f t="shared" si="27"/>
        <v>0.88</v>
      </c>
      <c r="U55" s="42">
        <f t="shared" si="27"/>
        <v>1</v>
      </c>
      <c r="V55" s="42">
        <f t="shared" si="27"/>
        <v>0.05</v>
      </c>
      <c r="W55" s="42">
        <f t="shared" si="27"/>
        <v>0.15</v>
      </c>
      <c r="X55" s="42">
        <f t="shared" si="27"/>
        <v>0.8</v>
      </c>
      <c r="Y55" s="42">
        <f t="shared" si="9"/>
        <v>0.81399999999999995</v>
      </c>
      <c r="Z55" s="42">
        <f t="shared" si="0"/>
        <v>0.80200000000000005</v>
      </c>
      <c r="AA55" s="42">
        <f t="shared" si="1"/>
        <v>0.96300000000000008</v>
      </c>
      <c r="AB55" s="42">
        <f t="shared" si="28"/>
        <v>0.57999999999999996</v>
      </c>
      <c r="AC55" s="42">
        <f t="shared" si="28"/>
        <v>0.38</v>
      </c>
      <c r="AD55" s="42">
        <f t="shared" si="28"/>
        <v>0.04</v>
      </c>
      <c r="AG55" s="42">
        <f t="shared" si="32"/>
        <v>1.1000000000000001</v>
      </c>
      <c r="AH55" s="42">
        <v>1.54</v>
      </c>
      <c r="AI55" s="42">
        <f t="shared" si="29"/>
        <v>1</v>
      </c>
      <c r="AJ55" s="42">
        <f t="shared" si="29"/>
        <v>0.3</v>
      </c>
      <c r="AK55" s="42">
        <f t="shared" si="29"/>
        <v>0.6</v>
      </c>
      <c r="AL55" s="42">
        <f t="shared" si="29"/>
        <v>0.1</v>
      </c>
      <c r="AM55" s="42">
        <v>1.02</v>
      </c>
      <c r="AN55" s="42">
        <f t="shared" si="29"/>
        <v>1.1000000000000001</v>
      </c>
      <c r="AO55" s="42">
        <f t="shared" si="29"/>
        <v>1</v>
      </c>
      <c r="AP55" s="42">
        <f t="shared" si="29"/>
        <v>0.3</v>
      </c>
      <c r="AQ55" s="42">
        <f t="shared" si="29"/>
        <v>0.7</v>
      </c>
      <c r="AR55" s="42">
        <f t="shared" si="29"/>
        <v>0</v>
      </c>
      <c r="AS55" s="42">
        <f t="shared" si="29"/>
        <v>0.82</v>
      </c>
      <c r="AT55" s="42">
        <f t="shared" si="29"/>
        <v>1.1000000000000001</v>
      </c>
      <c r="AU55" s="42">
        <f t="shared" si="29"/>
        <v>1</v>
      </c>
      <c r="AV55" s="42">
        <f t="shared" si="29"/>
        <v>0.05</v>
      </c>
      <c r="AW55" s="42">
        <f t="shared" si="29"/>
        <v>0.15</v>
      </c>
      <c r="AX55" s="42">
        <f t="shared" si="29"/>
        <v>0.8</v>
      </c>
      <c r="AY55" s="42">
        <f t="shared" si="12"/>
        <v>1.3540000000000001</v>
      </c>
      <c r="AZ55" s="42">
        <f t="shared" si="13"/>
        <v>1.0760000000000001</v>
      </c>
      <c r="BA55" s="42">
        <f t="shared" si="2"/>
        <v>1.006</v>
      </c>
      <c r="BB55" s="42">
        <f t="shared" si="30"/>
        <v>0.57999999999999996</v>
      </c>
      <c r="BC55" s="42">
        <f t="shared" si="30"/>
        <v>0.38</v>
      </c>
      <c r="BD55" s="42">
        <f t="shared" si="30"/>
        <v>0.04</v>
      </c>
    </row>
    <row r="56" spans="1:56" x14ac:dyDescent="0.25">
      <c r="A56" s="34">
        <v>41</v>
      </c>
      <c r="B56" s="34">
        <f t="shared" si="3"/>
        <v>192.1188434</v>
      </c>
      <c r="C56" s="40">
        <f t="shared" si="4"/>
        <v>193.53893263342084</v>
      </c>
      <c r="D56" s="41">
        <f t="shared" si="5"/>
        <v>0.66054243219597553</v>
      </c>
      <c r="E56" s="41">
        <f t="shared" si="6"/>
        <v>0.81540000000000001</v>
      </c>
      <c r="F56" s="41">
        <f t="shared" si="7"/>
        <v>1.23444</v>
      </c>
      <c r="G56" s="42">
        <f t="shared" si="31"/>
        <v>0.62</v>
      </c>
      <c r="H56" s="42">
        <f t="shared" si="27"/>
        <v>0.88</v>
      </c>
      <c r="I56" s="42">
        <f t="shared" si="27"/>
        <v>1</v>
      </c>
      <c r="J56" s="42">
        <f t="shared" si="27"/>
        <v>0.3</v>
      </c>
      <c r="K56" s="42">
        <f t="shared" si="27"/>
        <v>0.6</v>
      </c>
      <c r="L56" s="42">
        <f t="shared" si="27"/>
        <v>0.1</v>
      </c>
      <c r="M56" s="42">
        <f t="shared" si="27"/>
        <v>0.62</v>
      </c>
      <c r="N56" s="42">
        <f t="shared" si="27"/>
        <v>0.88</v>
      </c>
      <c r="O56" s="42">
        <f t="shared" si="27"/>
        <v>1</v>
      </c>
      <c r="P56" s="42">
        <f t="shared" si="27"/>
        <v>0.3</v>
      </c>
      <c r="Q56" s="42">
        <f t="shared" si="27"/>
        <v>0.7</v>
      </c>
      <c r="R56" s="42">
        <f t="shared" si="27"/>
        <v>0</v>
      </c>
      <c r="S56" s="42">
        <f t="shared" si="27"/>
        <v>0.62</v>
      </c>
      <c r="T56" s="42">
        <f t="shared" si="27"/>
        <v>0.88</v>
      </c>
      <c r="U56" s="42">
        <f t="shared" si="27"/>
        <v>1</v>
      </c>
      <c r="V56" s="42">
        <f t="shared" si="27"/>
        <v>0.05</v>
      </c>
      <c r="W56" s="42">
        <f t="shared" si="27"/>
        <v>0.15</v>
      </c>
      <c r="X56" s="42">
        <f t="shared" si="27"/>
        <v>0.8</v>
      </c>
      <c r="Y56" s="42">
        <f t="shared" si="9"/>
        <v>0.81399999999999995</v>
      </c>
      <c r="Z56" s="42">
        <f t="shared" si="0"/>
        <v>0.80200000000000005</v>
      </c>
      <c r="AA56" s="42">
        <f t="shared" si="1"/>
        <v>0.96300000000000008</v>
      </c>
      <c r="AB56" s="42">
        <f t="shared" si="28"/>
        <v>0.57999999999999996</v>
      </c>
      <c r="AC56" s="42">
        <f t="shared" si="28"/>
        <v>0.38</v>
      </c>
      <c r="AD56" s="42">
        <f t="shared" si="28"/>
        <v>0.04</v>
      </c>
      <c r="AG56" s="42">
        <f t="shared" si="32"/>
        <v>1.1000000000000001</v>
      </c>
      <c r="AH56" s="42">
        <v>1.54</v>
      </c>
      <c r="AI56" s="42">
        <f t="shared" si="29"/>
        <v>1</v>
      </c>
      <c r="AJ56" s="42">
        <f t="shared" si="29"/>
        <v>0.3</v>
      </c>
      <c r="AK56" s="42">
        <f t="shared" si="29"/>
        <v>0.6</v>
      </c>
      <c r="AL56" s="42">
        <f t="shared" si="29"/>
        <v>0.1</v>
      </c>
      <c r="AM56" s="42">
        <v>1.02</v>
      </c>
      <c r="AN56" s="42">
        <f t="shared" si="29"/>
        <v>1.1000000000000001</v>
      </c>
      <c r="AO56" s="42">
        <f t="shared" si="29"/>
        <v>1</v>
      </c>
      <c r="AP56" s="42">
        <f t="shared" si="29"/>
        <v>0.3</v>
      </c>
      <c r="AQ56" s="42">
        <f t="shared" si="29"/>
        <v>0.7</v>
      </c>
      <c r="AR56" s="42">
        <f t="shared" si="29"/>
        <v>0</v>
      </c>
      <c r="AS56" s="42">
        <f t="shared" si="29"/>
        <v>0.82</v>
      </c>
      <c r="AT56" s="42">
        <f t="shared" si="29"/>
        <v>1.1000000000000001</v>
      </c>
      <c r="AU56" s="42">
        <f t="shared" si="29"/>
        <v>1</v>
      </c>
      <c r="AV56" s="42">
        <f t="shared" si="29"/>
        <v>0.05</v>
      </c>
      <c r="AW56" s="42">
        <f t="shared" si="29"/>
        <v>0.15</v>
      </c>
      <c r="AX56" s="42">
        <f t="shared" si="29"/>
        <v>0.8</v>
      </c>
      <c r="AY56" s="42">
        <f t="shared" si="12"/>
        <v>1.3540000000000001</v>
      </c>
      <c r="AZ56" s="42">
        <f t="shared" si="13"/>
        <v>1.0760000000000001</v>
      </c>
      <c r="BA56" s="42">
        <f t="shared" si="2"/>
        <v>1.006</v>
      </c>
      <c r="BB56" s="42">
        <f t="shared" si="30"/>
        <v>0.57999999999999996</v>
      </c>
      <c r="BC56" s="42">
        <f t="shared" si="30"/>
        <v>0.38</v>
      </c>
      <c r="BD56" s="42">
        <f t="shared" si="30"/>
        <v>0.04</v>
      </c>
    </row>
    <row r="57" spans="1:56" x14ac:dyDescent="0.25">
      <c r="A57" s="34">
        <v>42</v>
      </c>
      <c r="B57" s="34">
        <f t="shared" si="3"/>
        <v>190.46198239999998</v>
      </c>
      <c r="C57" s="40">
        <f t="shared" si="4"/>
        <v>193.53893263342084</v>
      </c>
      <c r="D57" s="41">
        <f t="shared" si="5"/>
        <v>0.66054243219597553</v>
      </c>
      <c r="E57" s="41">
        <f t="shared" si="6"/>
        <v>0.81540000000000001</v>
      </c>
      <c r="F57" s="41">
        <f t="shared" si="7"/>
        <v>1.23444</v>
      </c>
      <c r="G57" s="42">
        <f t="shared" si="31"/>
        <v>0.62</v>
      </c>
      <c r="H57" s="42">
        <f t="shared" si="27"/>
        <v>0.88</v>
      </c>
      <c r="I57" s="42">
        <f t="shared" si="27"/>
        <v>1</v>
      </c>
      <c r="J57" s="42">
        <f t="shared" si="27"/>
        <v>0.3</v>
      </c>
      <c r="K57" s="42">
        <f t="shared" si="27"/>
        <v>0.6</v>
      </c>
      <c r="L57" s="42">
        <f t="shared" si="27"/>
        <v>0.1</v>
      </c>
      <c r="M57" s="42">
        <f t="shared" si="27"/>
        <v>0.62</v>
      </c>
      <c r="N57" s="42">
        <f t="shared" si="27"/>
        <v>0.88</v>
      </c>
      <c r="O57" s="42">
        <f t="shared" si="27"/>
        <v>1</v>
      </c>
      <c r="P57" s="42">
        <f t="shared" si="27"/>
        <v>0.3</v>
      </c>
      <c r="Q57" s="42">
        <f t="shared" si="27"/>
        <v>0.7</v>
      </c>
      <c r="R57" s="42">
        <f t="shared" si="27"/>
        <v>0</v>
      </c>
      <c r="S57" s="42">
        <f t="shared" si="27"/>
        <v>0.62</v>
      </c>
      <c r="T57" s="42">
        <f t="shared" si="27"/>
        <v>0.88</v>
      </c>
      <c r="U57" s="42">
        <f t="shared" si="27"/>
        <v>1</v>
      </c>
      <c r="V57" s="42">
        <f t="shared" si="27"/>
        <v>0.05</v>
      </c>
      <c r="W57" s="42">
        <f t="shared" si="27"/>
        <v>0.15</v>
      </c>
      <c r="X57" s="42">
        <f t="shared" si="27"/>
        <v>0.8</v>
      </c>
      <c r="Y57" s="42">
        <f t="shared" si="9"/>
        <v>0.81399999999999995</v>
      </c>
      <c r="Z57" s="42">
        <f t="shared" si="0"/>
        <v>0.80200000000000005</v>
      </c>
      <c r="AA57" s="42">
        <f t="shared" si="1"/>
        <v>0.96300000000000008</v>
      </c>
      <c r="AB57" s="42">
        <f t="shared" si="28"/>
        <v>0.57999999999999996</v>
      </c>
      <c r="AC57" s="42">
        <f t="shared" si="28"/>
        <v>0.38</v>
      </c>
      <c r="AD57" s="42">
        <f t="shared" si="28"/>
        <v>0.04</v>
      </c>
      <c r="AG57" s="42">
        <f t="shared" si="32"/>
        <v>1.1000000000000001</v>
      </c>
      <c r="AH57" s="42">
        <v>1.54</v>
      </c>
      <c r="AI57" s="42">
        <f t="shared" si="29"/>
        <v>1</v>
      </c>
      <c r="AJ57" s="42">
        <f t="shared" si="29"/>
        <v>0.3</v>
      </c>
      <c r="AK57" s="42">
        <f t="shared" si="29"/>
        <v>0.6</v>
      </c>
      <c r="AL57" s="42">
        <f t="shared" si="29"/>
        <v>0.1</v>
      </c>
      <c r="AM57" s="42">
        <v>1.02</v>
      </c>
      <c r="AN57" s="42">
        <f t="shared" si="29"/>
        <v>1.1000000000000001</v>
      </c>
      <c r="AO57" s="42">
        <f t="shared" si="29"/>
        <v>1</v>
      </c>
      <c r="AP57" s="42">
        <f t="shared" si="29"/>
        <v>0.3</v>
      </c>
      <c r="AQ57" s="42">
        <f t="shared" si="29"/>
        <v>0.7</v>
      </c>
      <c r="AR57" s="42">
        <f t="shared" si="29"/>
        <v>0</v>
      </c>
      <c r="AS57" s="42">
        <f t="shared" si="29"/>
        <v>0.82</v>
      </c>
      <c r="AT57" s="42">
        <f t="shared" si="29"/>
        <v>1.1000000000000001</v>
      </c>
      <c r="AU57" s="42">
        <f t="shared" si="29"/>
        <v>1</v>
      </c>
      <c r="AV57" s="42">
        <f t="shared" si="29"/>
        <v>0.05</v>
      </c>
      <c r="AW57" s="42">
        <f t="shared" si="29"/>
        <v>0.15</v>
      </c>
      <c r="AX57" s="42">
        <f t="shared" si="29"/>
        <v>0.8</v>
      </c>
      <c r="AY57" s="42">
        <f t="shared" si="12"/>
        <v>1.3540000000000001</v>
      </c>
      <c r="AZ57" s="42">
        <f t="shared" si="13"/>
        <v>1.0760000000000001</v>
      </c>
      <c r="BA57" s="42">
        <f t="shared" si="2"/>
        <v>1.006</v>
      </c>
      <c r="BB57" s="42">
        <f t="shared" si="30"/>
        <v>0.57999999999999996</v>
      </c>
      <c r="BC57" s="42">
        <f t="shared" si="30"/>
        <v>0.38</v>
      </c>
      <c r="BD57" s="42">
        <f t="shared" si="30"/>
        <v>0.04</v>
      </c>
    </row>
    <row r="58" spans="1:56" x14ac:dyDescent="0.25">
      <c r="A58" s="34">
        <v>43</v>
      </c>
      <c r="B58" s="34">
        <f t="shared" si="3"/>
        <v>188.82121939999999</v>
      </c>
      <c r="C58" s="40">
        <f t="shared" si="4"/>
        <v>193.53893263342084</v>
      </c>
      <c r="D58" s="41">
        <f t="shared" si="5"/>
        <v>0.66054243219597553</v>
      </c>
      <c r="E58" s="41">
        <f t="shared" si="6"/>
        <v>0.81540000000000001</v>
      </c>
      <c r="F58" s="41">
        <f t="shared" si="7"/>
        <v>1.23444</v>
      </c>
      <c r="G58" s="42">
        <f t="shared" si="31"/>
        <v>0.62</v>
      </c>
      <c r="H58" s="42">
        <f t="shared" si="27"/>
        <v>0.88</v>
      </c>
      <c r="I58" s="42">
        <f t="shared" si="27"/>
        <v>1</v>
      </c>
      <c r="J58" s="42">
        <f t="shared" si="27"/>
        <v>0.3</v>
      </c>
      <c r="K58" s="42">
        <f t="shared" si="27"/>
        <v>0.6</v>
      </c>
      <c r="L58" s="42">
        <f t="shared" si="27"/>
        <v>0.1</v>
      </c>
      <c r="M58" s="42">
        <f t="shared" si="27"/>
        <v>0.62</v>
      </c>
      <c r="N58" s="42">
        <f t="shared" si="27"/>
        <v>0.88</v>
      </c>
      <c r="O58" s="42">
        <f t="shared" si="27"/>
        <v>1</v>
      </c>
      <c r="P58" s="42">
        <f t="shared" si="27"/>
        <v>0.3</v>
      </c>
      <c r="Q58" s="42">
        <f t="shared" si="27"/>
        <v>0.7</v>
      </c>
      <c r="R58" s="42">
        <f t="shared" si="27"/>
        <v>0</v>
      </c>
      <c r="S58" s="42">
        <f t="shared" si="27"/>
        <v>0.62</v>
      </c>
      <c r="T58" s="42">
        <f t="shared" si="27"/>
        <v>0.88</v>
      </c>
      <c r="U58" s="42">
        <f t="shared" si="27"/>
        <v>1</v>
      </c>
      <c r="V58" s="42">
        <f t="shared" si="27"/>
        <v>0.05</v>
      </c>
      <c r="W58" s="42">
        <f t="shared" si="27"/>
        <v>0.15</v>
      </c>
      <c r="X58" s="42">
        <f t="shared" si="27"/>
        <v>0.8</v>
      </c>
      <c r="Y58" s="42">
        <f t="shared" si="9"/>
        <v>0.81399999999999995</v>
      </c>
      <c r="Z58" s="42">
        <f t="shared" si="0"/>
        <v>0.80200000000000005</v>
      </c>
      <c r="AA58" s="42">
        <f t="shared" si="1"/>
        <v>0.96300000000000008</v>
      </c>
      <c r="AB58" s="42">
        <f t="shared" si="28"/>
        <v>0.57999999999999996</v>
      </c>
      <c r="AC58" s="42">
        <f t="shared" si="28"/>
        <v>0.38</v>
      </c>
      <c r="AD58" s="42">
        <f t="shared" si="28"/>
        <v>0.04</v>
      </c>
      <c r="AG58" s="42">
        <f t="shared" si="32"/>
        <v>1.1000000000000001</v>
      </c>
      <c r="AH58" s="42">
        <v>1.54</v>
      </c>
      <c r="AI58" s="42">
        <f t="shared" si="29"/>
        <v>1</v>
      </c>
      <c r="AJ58" s="42">
        <f t="shared" si="29"/>
        <v>0.3</v>
      </c>
      <c r="AK58" s="42">
        <f t="shared" si="29"/>
        <v>0.6</v>
      </c>
      <c r="AL58" s="42">
        <f t="shared" si="29"/>
        <v>0.1</v>
      </c>
      <c r="AM58" s="42">
        <v>1.02</v>
      </c>
      <c r="AN58" s="42">
        <f t="shared" si="29"/>
        <v>1.1000000000000001</v>
      </c>
      <c r="AO58" s="42">
        <f t="shared" si="29"/>
        <v>1</v>
      </c>
      <c r="AP58" s="42">
        <f t="shared" si="29"/>
        <v>0.3</v>
      </c>
      <c r="AQ58" s="42">
        <f t="shared" si="29"/>
        <v>0.7</v>
      </c>
      <c r="AR58" s="42">
        <f t="shared" si="29"/>
        <v>0</v>
      </c>
      <c r="AS58" s="42">
        <f t="shared" si="29"/>
        <v>0.82</v>
      </c>
      <c r="AT58" s="42">
        <f t="shared" si="29"/>
        <v>1.1000000000000001</v>
      </c>
      <c r="AU58" s="42">
        <f t="shared" si="29"/>
        <v>1</v>
      </c>
      <c r="AV58" s="42">
        <f t="shared" si="29"/>
        <v>0.05</v>
      </c>
      <c r="AW58" s="42">
        <f t="shared" si="29"/>
        <v>0.15</v>
      </c>
      <c r="AX58" s="42">
        <f t="shared" si="29"/>
        <v>0.8</v>
      </c>
      <c r="AY58" s="42">
        <f t="shared" si="12"/>
        <v>1.3540000000000001</v>
      </c>
      <c r="AZ58" s="42">
        <f t="shared" si="13"/>
        <v>1.0760000000000001</v>
      </c>
      <c r="BA58" s="42">
        <f t="shared" si="2"/>
        <v>1.006</v>
      </c>
      <c r="BB58" s="42">
        <f t="shared" si="30"/>
        <v>0.57999999999999996</v>
      </c>
      <c r="BC58" s="42">
        <f t="shared" si="30"/>
        <v>0.38</v>
      </c>
      <c r="BD58" s="42">
        <f t="shared" si="30"/>
        <v>0.04</v>
      </c>
    </row>
    <row r="59" spans="1:56" x14ac:dyDescent="0.25">
      <c r="A59" s="34">
        <v>44</v>
      </c>
      <c r="B59" s="34">
        <f t="shared" si="3"/>
        <v>187.1983424</v>
      </c>
      <c r="C59" s="40">
        <f t="shared" si="4"/>
        <v>193.53893263342084</v>
      </c>
      <c r="D59" s="41">
        <f t="shared" si="5"/>
        <v>0.66054243219597553</v>
      </c>
      <c r="E59" s="41">
        <f t="shared" si="6"/>
        <v>0.81540000000000001</v>
      </c>
      <c r="F59" s="41">
        <f t="shared" si="7"/>
        <v>1.23444</v>
      </c>
      <c r="G59" s="42">
        <f t="shared" si="31"/>
        <v>0.62</v>
      </c>
      <c r="H59" s="42">
        <f t="shared" si="27"/>
        <v>0.88</v>
      </c>
      <c r="I59" s="42">
        <f t="shared" si="27"/>
        <v>1</v>
      </c>
      <c r="J59" s="42">
        <f t="shared" si="27"/>
        <v>0.3</v>
      </c>
      <c r="K59" s="42">
        <f t="shared" si="27"/>
        <v>0.6</v>
      </c>
      <c r="L59" s="42">
        <f t="shared" si="27"/>
        <v>0.1</v>
      </c>
      <c r="M59" s="42">
        <f t="shared" si="27"/>
        <v>0.62</v>
      </c>
      <c r="N59" s="42">
        <f t="shared" si="27"/>
        <v>0.88</v>
      </c>
      <c r="O59" s="42">
        <f t="shared" si="27"/>
        <v>1</v>
      </c>
      <c r="P59" s="42">
        <f t="shared" si="27"/>
        <v>0.3</v>
      </c>
      <c r="Q59" s="42">
        <f t="shared" si="27"/>
        <v>0.7</v>
      </c>
      <c r="R59" s="42">
        <f t="shared" si="27"/>
        <v>0</v>
      </c>
      <c r="S59" s="42">
        <f t="shared" si="27"/>
        <v>0.62</v>
      </c>
      <c r="T59" s="42">
        <f t="shared" si="27"/>
        <v>0.88</v>
      </c>
      <c r="U59" s="42">
        <f t="shared" si="27"/>
        <v>1</v>
      </c>
      <c r="V59" s="42">
        <f t="shared" si="27"/>
        <v>0.05</v>
      </c>
      <c r="W59" s="42">
        <f t="shared" si="27"/>
        <v>0.15</v>
      </c>
      <c r="X59" s="42">
        <f t="shared" si="27"/>
        <v>0.8</v>
      </c>
      <c r="Y59" s="42">
        <f t="shared" si="9"/>
        <v>0.81399999999999995</v>
      </c>
      <c r="Z59" s="42">
        <f t="shared" si="0"/>
        <v>0.80200000000000005</v>
      </c>
      <c r="AA59" s="42">
        <f t="shared" si="1"/>
        <v>0.96300000000000008</v>
      </c>
      <c r="AB59" s="42">
        <f t="shared" si="28"/>
        <v>0.57999999999999996</v>
      </c>
      <c r="AC59" s="42">
        <f t="shared" si="28"/>
        <v>0.38</v>
      </c>
      <c r="AD59" s="42">
        <f t="shared" si="28"/>
        <v>0.04</v>
      </c>
      <c r="AG59" s="42">
        <f t="shared" si="32"/>
        <v>1.1000000000000001</v>
      </c>
      <c r="AH59" s="42">
        <v>1.54</v>
      </c>
      <c r="AI59" s="42">
        <f t="shared" si="29"/>
        <v>1</v>
      </c>
      <c r="AJ59" s="42">
        <f t="shared" si="29"/>
        <v>0.3</v>
      </c>
      <c r="AK59" s="42">
        <f t="shared" si="29"/>
        <v>0.6</v>
      </c>
      <c r="AL59" s="42">
        <f t="shared" si="29"/>
        <v>0.1</v>
      </c>
      <c r="AM59" s="42">
        <v>1.02</v>
      </c>
      <c r="AN59" s="42">
        <f t="shared" si="29"/>
        <v>1.1000000000000001</v>
      </c>
      <c r="AO59" s="42">
        <f t="shared" si="29"/>
        <v>1</v>
      </c>
      <c r="AP59" s="42">
        <f t="shared" si="29"/>
        <v>0.3</v>
      </c>
      <c r="AQ59" s="42">
        <f t="shared" si="29"/>
        <v>0.7</v>
      </c>
      <c r="AR59" s="42">
        <f t="shared" si="29"/>
        <v>0</v>
      </c>
      <c r="AS59" s="42">
        <f t="shared" si="29"/>
        <v>0.82</v>
      </c>
      <c r="AT59" s="42">
        <f t="shared" si="29"/>
        <v>1.1000000000000001</v>
      </c>
      <c r="AU59" s="42">
        <f t="shared" si="29"/>
        <v>1</v>
      </c>
      <c r="AV59" s="42">
        <f t="shared" si="29"/>
        <v>0.05</v>
      </c>
      <c r="AW59" s="42">
        <f t="shared" si="29"/>
        <v>0.15</v>
      </c>
      <c r="AX59" s="42">
        <f t="shared" si="29"/>
        <v>0.8</v>
      </c>
      <c r="AY59" s="42">
        <f t="shared" si="12"/>
        <v>1.3540000000000001</v>
      </c>
      <c r="AZ59" s="42">
        <f t="shared" si="13"/>
        <v>1.0760000000000001</v>
      </c>
      <c r="BA59" s="42">
        <f t="shared" si="2"/>
        <v>1.006</v>
      </c>
      <c r="BB59" s="42">
        <f t="shared" si="30"/>
        <v>0.57999999999999996</v>
      </c>
      <c r="BC59" s="42">
        <f t="shared" si="30"/>
        <v>0.38</v>
      </c>
      <c r="BD59" s="42">
        <f t="shared" si="30"/>
        <v>0.04</v>
      </c>
    </row>
    <row r="60" spans="1:56" x14ac:dyDescent="0.25">
      <c r="A60" s="34">
        <v>45</v>
      </c>
      <c r="B60" s="34">
        <f t="shared" si="3"/>
        <v>185.595125</v>
      </c>
      <c r="C60" s="40">
        <f t="shared" si="4"/>
        <v>193.53893263342084</v>
      </c>
      <c r="D60" s="41">
        <f t="shared" si="5"/>
        <v>0.66054243219597553</v>
      </c>
      <c r="E60" s="41">
        <f t="shared" si="6"/>
        <v>0.81540000000000001</v>
      </c>
      <c r="F60" s="41">
        <f t="shared" si="7"/>
        <v>1.23444</v>
      </c>
      <c r="G60" s="42">
        <f t="shared" si="31"/>
        <v>0.62</v>
      </c>
      <c r="H60" s="42">
        <f t="shared" si="27"/>
        <v>0.88</v>
      </c>
      <c r="I60" s="42">
        <f t="shared" si="27"/>
        <v>1</v>
      </c>
      <c r="J60" s="42">
        <f t="shared" si="27"/>
        <v>0.3</v>
      </c>
      <c r="K60" s="42">
        <f t="shared" si="27"/>
        <v>0.6</v>
      </c>
      <c r="L60" s="42">
        <f t="shared" si="27"/>
        <v>0.1</v>
      </c>
      <c r="M60" s="42">
        <f t="shared" si="27"/>
        <v>0.62</v>
      </c>
      <c r="N60" s="42">
        <f t="shared" si="27"/>
        <v>0.88</v>
      </c>
      <c r="O60" s="42">
        <f t="shared" si="27"/>
        <v>1</v>
      </c>
      <c r="P60" s="42">
        <f t="shared" si="27"/>
        <v>0.3</v>
      </c>
      <c r="Q60" s="42">
        <f t="shared" si="27"/>
        <v>0.7</v>
      </c>
      <c r="R60" s="42">
        <f t="shared" si="27"/>
        <v>0</v>
      </c>
      <c r="S60" s="42">
        <f t="shared" si="27"/>
        <v>0.62</v>
      </c>
      <c r="T60" s="42">
        <f t="shared" si="27"/>
        <v>0.88</v>
      </c>
      <c r="U60" s="42">
        <f t="shared" si="27"/>
        <v>1</v>
      </c>
      <c r="V60" s="42">
        <f t="shared" si="27"/>
        <v>0.05</v>
      </c>
      <c r="W60" s="42">
        <f t="shared" si="27"/>
        <v>0.15</v>
      </c>
      <c r="X60" s="42">
        <f t="shared" si="27"/>
        <v>0.8</v>
      </c>
      <c r="Y60" s="42">
        <f t="shared" si="9"/>
        <v>0.81399999999999995</v>
      </c>
      <c r="Z60" s="42">
        <f t="shared" si="0"/>
        <v>0.80200000000000005</v>
      </c>
      <c r="AA60" s="42">
        <f t="shared" si="1"/>
        <v>0.96300000000000008</v>
      </c>
      <c r="AB60" s="42">
        <f t="shared" si="28"/>
        <v>0.57999999999999996</v>
      </c>
      <c r="AC60" s="42">
        <f t="shared" si="28"/>
        <v>0.38</v>
      </c>
      <c r="AD60" s="42">
        <f t="shared" si="28"/>
        <v>0.04</v>
      </c>
      <c r="AG60" s="42">
        <f t="shared" si="32"/>
        <v>1.1000000000000001</v>
      </c>
      <c r="AH60" s="42">
        <v>1.54</v>
      </c>
      <c r="AI60" s="42">
        <f t="shared" si="29"/>
        <v>1</v>
      </c>
      <c r="AJ60" s="42">
        <f t="shared" si="29"/>
        <v>0.3</v>
      </c>
      <c r="AK60" s="42">
        <f t="shared" si="29"/>
        <v>0.6</v>
      </c>
      <c r="AL60" s="42">
        <f t="shared" si="29"/>
        <v>0.1</v>
      </c>
      <c r="AM60" s="42">
        <v>1.02</v>
      </c>
      <c r="AN60" s="42">
        <f t="shared" si="29"/>
        <v>1.1000000000000001</v>
      </c>
      <c r="AO60" s="42">
        <f t="shared" si="29"/>
        <v>1</v>
      </c>
      <c r="AP60" s="42">
        <f t="shared" si="29"/>
        <v>0.3</v>
      </c>
      <c r="AQ60" s="42">
        <f t="shared" si="29"/>
        <v>0.7</v>
      </c>
      <c r="AR60" s="42">
        <f t="shared" si="29"/>
        <v>0</v>
      </c>
      <c r="AS60" s="42">
        <f t="shared" si="29"/>
        <v>0.82</v>
      </c>
      <c r="AT60" s="42">
        <f t="shared" si="29"/>
        <v>1.1000000000000001</v>
      </c>
      <c r="AU60" s="42">
        <f t="shared" si="29"/>
        <v>1</v>
      </c>
      <c r="AV60" s="42">
        <f t="shared" si="29"/>
        <v>0.05</v>
      </c>
      <c r="AW60" s="42">
        <f t="shared" si="29"/>
        <v>0.15</v>
      </c>
      <c r="AX60" s="42">
        <f t="shared" si="29"/>
        <v>0.8</v>
      </c>
      <c r="AY60" s="42">
        <f t="shared" si="12"/>
        <v>1.3540000000000001</v>
      </c>
      <c r="AZ60" s="42">
        <f t="shared" si="13"/>
        <v>1.0760000000000001</v>
      </c>
      <c r="BA60" s="42">
        <f t="shared" si="2"/>
        <v>1.006</v>
      </c>
      <c r="BB60" s="42">
        <f t="shared" si="30"/>
        <v>0.57999999999999996</v>
      </c>
      <c r="BC60" s="42">
        <f t="shared" si="30"/>
        <v>0.38</v>
      </c>
      <c r="BD60" s="42">
        <f t="shared" si="30"/>
        <v>0.04</v>
      </c>
    </row>
    <row r="61" spans="1:56" x14ac:dyDescent="0.25">
      <c r="A61" s="34">
        <v>46</v>
      </c>
      <c r="B61" s="34">
        <f t="shared" si="3"/>
        <v>184.01332639999998</v>
      </c>
      <c r="C61" s="40">
        <f t="shared" si="4"/>
        <v>193.53893263342084</v>
      </c>
      <c r="D61" s="41">
        <f t="shared" si="5"/>
        <v>0.66054243219597553</v>
      </c>
      <c r="E61" s="41">
        <f t="shared" si="6"/>
        <v>0.81540000000000001</v>
      </c>
      <c r="F61" s="41">
        <f t="shared" si="7"/>
        <v>1.23444</v>
      </c>
      <c r="G61" s="42">
        <f t="shared" si="31"/>
        <v>0.62</v>
      </c>
      <c r="H61" s="42">
        <f t="shared" si="27"/>
        <v>0.88</v>
      </c>
      <c r="I61" s="42">
        <f t="shared" si="27"/>
        <v>1</v>
      </c>
      <c r="J61" s="42">
        <f t="shared" si="27"/>
        <v>0.3</v>
      </c>
      <c r="K61" s="42">
        <f t="shared" si="27"/>
        <v>0.6</v>
      </c>
      <c r="L61" s="42">
        <f t="shared" si="27"/>
        <v>0.1</v>
      </c>
      <c r="M61" s="42">
        <f t="shared" si="27"/>
        <v>0.62</v>
      </c>
      <c r="N61" s="42">
        <f t="shared" si="27"/>
        <v>0.88</v>
      </c>
      <c r="O61" s="42">
        <f t="shared" si="27"/>
        <v>1</v>
      </c>
      <c r="P61" s="42">
        <f t="shared" si="27"/>
        <v>0.3</v>
      </c>
      <c r="Q61" s="42">
        <f t="shared" si="27"/>
        <v>0.7</v>
      </c>
      <c r="R61" s="42">
        <f t="shared" si="27"/>
        <v>0</v>
      </c>
      <c r="S61" s="42">
        <f t="shared" si="27"/>
        <v>0.62</v>
      </c>
      <c r="T61" s="42">
        <f t="shared" si="27"/>
        <v>0.88</v>
      </c>
      <c r="U61" s="42">
        <f t="shared" si="27"/>
        <v>1</v>
      </c>
      <c r="V61" s="42">
        <f t="shared" si="27"/>
        <v>0.05</v>
      </c>
      <c r="W61" s="42">
        <f t="shared" si="27"/>
        <v>0.15</v>
      </c>
      <c r="X61" s="42">
        <f t="shared" si="27"/>
        <v>0.8</v>
      </c>
      <c r="Y61" s="42">
        <f t="shared" si="9"/>
        <v>0.81399999999999995</v>
      </c>
      <c r="Z61" s="42">
        <f t="shared" si="0"/>
        <v>0.80200000000000005</v>
      </c>
      <c r="AA61" s="42">
        <f t="shared" si="1"/>
        <v>0.96300000000000008</v>
      </c>
      <c r="AB61" s="42">
        <f t="shared" si="28"/>
        <v>0.57999999999999996</v>
      </c>
      <c r="AC61" s="42">
        <f t="shared" si="28"/>
        <v>0.38</v>
      </c>
      <c r="AD61" s="42">
        <f t="shared" si="28"/>
        <v>0.04</v>
      </c>
      <c r="AG61" s="42">
        <f t="shared" si="32"/>
        <v>1.1000000000000001</v>
      </c>
      <c r="AH61" s="42">
        <v>1.54</v>
      </c>
      <c r="AI61" s="42">
        <f t="shared" si="29"/>
        <v>1</v>
      </c>
      <c r="AJ61" s="42">
        <f t="shared" si="29"/>
        <v>0.3</v>
      </c>
      <c r="AK61" s="42">
        <f t="shared" si="29"/>
        <v>0.6</v>
      </c>
      <c r="AL61" s="42">
        <f t="shared" si="29"/>
        <v>0.1</v>
      </c>
      <c r="AM61" s="42">
        <v>1.02</v>
      </c>
      <c r="AN61" s="42">
        <f t="shared" si="29"/>
        <v>1.1000000000000001</v>
      </c>
      <c r="AO61" s="42">
        <f t="shared" si="29"/>
        <v>1</v>
      </c>
      <c r="AP61" s="42">
        <f t="shared" si="29"/>
        <v>0.3</v>
      </c>
      <c r="AQ61" s="42">
        <f t="shared" si="29"/>
        <v>0.7</v>
      </c>
      <c r="AR61" s="42">
        <f t="shared" si="29"/>
        <v>0</v>
      </c>
      <c r="AS61" s="42">
        <f t="shared" si="29"/>
        <v>0.82</v>
      </c>
      <c r="AT61" s="42">
        <f t="shared" si="29"/>
        <v>1.1000000000000001</v>
      </c>
      <c r="AU61" s="42">
        <f t="shared" si="29"/>
        <v>1</v>
      </c>
      <c r="AV61" s="42">
        <f t="shared" si="29"/>
        <v>0.05</v>
      </c>
      <c r="AW61" s="42">
        <f t="shared" si="29"/>
        <v>0.15</v>
      </c>
      <c r="AX61" s="42">
        <f t="shared" si="29"/>
        <v>0.8</v>
      </c>
      <c r="AY61" s="42">
        <f t="shared" si="12"/>
        <v>1.3540000000000001</v>
      </c>
      <c r="AZ61" s="42">
        <f t="shared" si="13"/>
        <v>1.0760000000000001</v>
      </c>
      <c r="BA61" s="42">
        <f t="shared" si="2"/>
        <v>1.006</v>
      </c>
      <c r="BB61" s="42">
        <f t="shared" si="30"/>
        <v>0.57999999999999996</v>
      </c>
      <c r="BC61" s="42">
        <f t="shared" si="30"/>
        <v>0.38</v>
      </c>
      <c r="BD61" s="42">
        <f t="shared" si="30"/>
        <v>0.04</v>
      </c>
    </row>
    <row r="62" spans="1:56" x14ac:dyDescent="0.25">
      <c r="A62" s="34">
        <v>47</v>
      </c>
      <c r="B62" s="34">
        <f t="shared" si="3"/>
        <v>182.4546914</v>
      </c>
      <c r="C62" s="40">
        <f t="shared" si="4"/>
        <v>193.53893263342084</v>
      </c>
      <c r="D62" s="41">
        <f t="shared" si="5"/>
        <v>0.66054243219597553</v>
      </c>
      <c r="E62" s="41">
        <f t="shared" si="6"/>
        <v>0.81540000000000001</v>
      </c>
      <c r="F62" s="41">
        <f t="shared" si="7"/>
        <v>1.23444</v>
      </c>
      <c r="G62" s="42">
        <f t="shared" si="31"/>
        <v>0.62</v>
      </c>
      <c r="H62" s="42">
        <f t="shared" si="27"/>
        <v>0.88</v>
      </c>
      <c r="I62" s="42">
        <f t="shared" si="27"/>
        <v>1</v>
      </c>
      <c r="J62" s="42">
        <f t="shared" si="27"/>
        <v>0.3</v>
      </c>
      <c r="K62" s="42">
        <f t="shared" si="27"/>
        <v>0.6</v>
      </c>
      <c r="L62" s="42">
        <f t="shared" si="27"/>
        <v>0.1</v>
      </c>
      <c r="M62" s="42">
        <f t="shared" si="27"/>
        <v>0.62</v>
      </c>
      <c r="N62" s="42">
        <f t="shared" si="27"/>
        <v>0.88</v>
      </c>
      <c r="O62" s="42">
        <f t="shared" si="27"/>
        <v>1</v>
      </c>
      <c r="P62" s="42">
        <f t="shared" si="27"/>
        <v>0.3</v>
      </c>
      <c r="Q62" s="42">
        <f t="shared" si="27"/>
        <v>0.7</v>
      </c>
      <c r="R62" s="42">
        <f t="shared" si="27"/>
        <v>0</v>
      </c>
      <c r="S62" s="42">
        <f t="shared" si="27"/>
        <v>0.62</v>
      </c>
      <c r="T62" s="42">
        <f t="shared" si="27"/>
        <v>0.88</v>
      </c>
      <c r="U62" s="42">
        <f t="shared" si="27"/>
        <v>1</v>
      </c>
      <c r="V62" s="42">
        <f t="shared" si="27"/>
        <v>0.05</v>
      </c>
      <c r="W62" s="42">
        <f t="shared" si="27"/>
        <v>0.15</v>
      </c>
      <c r="X62" s="42">
        <f t="shared" si="27"/>
        <v>0.8</v>
      </c>
      <c r="Y62" s="42">
        <f t="shared" si="9"/>
        <v>0.81399999999999995</v>
      </c>
      <c r="Z62" s="42">
        <f t="shared" si="0"/>
        <v>0.80200000000000005</v>
      </c>
      <c r="AA62" s="42">
        <f t="shared" si="1"/>
        <v>0.96300000000000008</v>
      </c>
      <c r="AB62" s="42">
        <f t="shared" si="28"/>
        <v>0.57999999999999996</v>
      </c>
      <c r="AC62" s="42">
        <f t="shared" si="28"/>
        <v>0.38</v>
      </c>
      <c r="AD62" s="42">
        <f t="shared" si="28"/>
        <v>0.04</v>
      </c>
      <c r="AG62" s="42">
        <f t="shared" si="32"/>
        <v>1.1000000000000001</v>
      </c>
      <c r="AH62" s="42">
        <v>1.54</v>
      </c>
      <c r="AI62" s="42">
        <f t="shared" si="29"/>
        <v>1</v>
      </c>
      <c r="AJ62" s="42">
        <f t="shared" si="29"/>
        <v>0.3</v>
      </c>
      <c r="AK62" s="42">
        <f t="shared" si="29"/>
        <v>0.6</v>
      </c>
      <c r="AL62" s="42">
        <f t="shared" si="29"/>
        <v>0.1</v>
      </c>
      <c r="AM62" s="42">
        <v>1.02</v>
      </c>
      <c r="AN62" s="42">
        <f t="shared" si="29"/>
        <v>1.1000000000000001</v>
      </c>
      <c r="AO62" s="42">
        <f t="shared" si="29"/>
        <v>1</v>
      </c>
      <c r="AP62" s="42">
        <f t="shared" si="29"/>
        <v>0.3</v>
      </c>
      <c r="AQ62" s="42">
        <f t="shared" si="29"/>
        <v>0.7</v>
      </c>
      <c r="AR62" s="42">
        <f t="shared" si="29"/>
        <v>0</v>
      </c>
      <c r="AS62" s="42">
        <f t="shared" si="29"/>
        <v>0.82</v>
      </c>
      <c r="AT62" s="42">
        <f t="shared" si="29"/>
        <v>1.1000000000000001</v>
      </c>
      <c r="AU62" s="42">
        <f t="shared" si="29"/>
        <v>1</v>
      </c>
      <c r="AV62" s="42">
        <f t="shared" si="29"/>
        <v>0.05</v>
      </c>
      <c r="AW62" s="42">
        <f t="shared" si="29"/>
        <v>0.15</v>
      </c>
      <c r="AX62" s="42">
        <f t="shared" si="29"/>
        <v>0.8</v>
      </c>
      <c r="AY62" s="42">
        <f t="shared" si="12"/>
        <v>1.3540000000000001</v>
      </c>
      <c r="AZ62" s="42">
        <f t="shared" si="13"/>
        <v>1.0760000000000001</v>
      </c>
      <c r="BA62" s="42">
        <f t="shared" si="2"/>
        <v>1.006</v>
      </c>
      <c r="BB62" s="42">
        <f t="shared" si="30"/>
        <v>0.57999999999999996</v>
      </c>
      <c r="BC62" s="42">
        <f t="shared" si="30"/>
        <v>0.38</v>
      </c>
      <c r="BD62" s="42">
        <f t="shared" si="30"/>
        <v>0.04</v>
      </c>
    </row>
    <row r="63" spans="1:56" x14ac:dyDescent="0.25">
      <c r="A63" s="34">
        <v>48</v>
      </c>
      <c r="B63" s="34">
        <f t="shared" si="3"/>
        <v>180.92095039999998</v>
      </c>
      <c r="C63" s="40">
        <f t="shared" si="4"/>
        <v>193.53893263342084</v>
      </c>
      <c r="D63" s="41">
        <f t="shared" si="5"/>
        <v>0.66054243219597553</v>
      </c>
      <c r="E63" s="41">
        <f t="shared" si="6"/>
        <v>0.81540000000000001</v>
      </c>
      <c r="F63" s="41">
        <f t="shared" si="7"/>
        <v>1.23444</v>
      </c>
      <c r="G63" s="42">
        <f t="shared" si="31"/>
        <v>0.62</v>
      </c>
      <c r="H63" s="42">
        <f t="shared" si="27"/>
        <v>0.88</v>
      </c>
      <c r="I63" s="42">
        <f t="shared" si="27"/>
        <v>1</v>
      </c>
      <c r="J63" s="42">
        <f t="shared" si="27"/>
        <v>0.3</v>
      </c>
      <c r="K63" s="42">
        <f t="shared" si="27"/>
        <v>0.6</v>
      </c>
      <c r="L63" s="42">
        <f t="shared" si="27"/>
        <v>0.1</v>
      </c>
      <c r="M63" s="42">
        <f t="shared" si="27"/>
        <v>0.62</v>
      </c>
      <c r="N63" s="42">
        <f t="shared" si="27"/>
        <v>0.88</v>
      </c>
      <c r="O63" s="42">
        <f t="shared" si="27"/>
        <v>1</v>
      </c>
      <c r="P63" s="42">
        <f t="shared" si="27"/>
        <v>0.3</v>
      </c>
      <c r="Q63" s="42">
        <f t="shared" si="27"/>
        <v>0.7</v>
      </c>
      <c r="R63" s="42">
        <f t="shared" si="27"/>
        <v>0</v>
      </c>
      <c r="S63" s="42">
        <f t="shared" si="27"/>
        <v>0.62</v>
      </c>
      <c r="T63" s="42">
        <f t="shared" si="27"/>
        <v>0.88</v>
      </c>
      <c r="U63" s="42">
        <f t="shared" si="27"/>
        <v>1</v>
      </c>
      <c r="V63" s="42">
        <f t="shared" si="27"/>
        <v>0.05</v>
      </c>
      <c r="W63" s="42">
        <f t="shared" si="27"/>
        <v>0.15</v>
      </c>
      <c r="X63" s="42">
        <f t="shared" si="27"/>
        <v>0.8</v>
      </c>
      <c r="Y63" s="42">
        <f t="shared" si="9"/>
        <v>0.81399999999999995</v>
      </c>
      <c r="Z63" s="42">
        <f t="shared" si="0"/>
        <v>0.80200000000000005</v>
      </c>
      <c r="AA63" s="42">
        <f t="shared" si="1"/>
        <v>0.96300000000000008</v>
      </c>
      <c r="AB63" s="42">
        <f t="shared" si="28"/>
        <v>0.57999999999999996</v>
      </c>
      <c r="AC63" s="42">
        <f t="shared" si="28"/>
        <v>0.38</v>
      </c>
      <c r="AD63" s="42">
        <f t="shared" si="28"/>
        <v>0.04</v>
      </c>
      <c r="AG63" s="42">
        <f t="shared" si="32"/>
        <v>1.1000000000000001</v>
      </c>
      <c r="AH63" s="42">
        <v>1.54</v>
      </c>
      <c r="AI63" s="42">
        <f t="shared" si="29"/>
        <v>1</v>
      </c>
      <c r="AJ63" s="42">
        <f t="shared" si="29"/>
        <v>0.3</v>
      </c>
      <c r="AK63" s="42">
        <f t="shared" si="29"/>
        <v>0.6</v>
      </c>
      <c r="AL63" s="42">
        <f t="shared" si="29"/>
        <v>0.1</v>
      </c>
      <c r="AM63" s="42">
        <v>1.02</v>
      </c>
      <c r="AN63" s="42">
        <f t="shared" si="29"/>
        <v>1.1000000000000001</v>
      </c>
      <c r="AO63" s="42">
        <f t="shared" si="29"/>
        <v>1</v>
      </c>
      <c r="AP63" s="42">
        <f t="shared" si="29"/>
        <v>0.3</v>
      </c>
      <c r="AQ63" s="42">
        <f t="shared" si="29"/>
        <v>0.7</v>
      </c>
      <c r="AR63" s="42">
        <f t="shared" si="29"/>
        <v>0</v>
      </c>
      <c r="AS63" s="42">
        <f t="shared" si="29"/>
        <v>0.82</v>
      </c>
      <c r="AT63" s="42">
        <f t="shared" si="29"/>
        <v>1.1000000000000001</v>
      </c>
      <c r="AU63" s="42">
        <f t="shared" si="29"/>
        <v>1</v>
      </c>
      <c r="AV63" s="42">
        <f t="shared" si="29"/>
        <v>0.05</v>
      </c>
      <c r="AW63" s="42">
        <f t="shared" si="29"/>
        <v>0.15</v>
      </c>
      <c r="AX63" s="42">
        <f t="shared" si="29"/>
        <v>0.8</v>
      </c>
      <c r="AY63" s="42">
        <f t="shared" si="12"/>
        <v>1.3540000000000001</v>
      </c>
      <c r="AZ63" s="42">
        <f t="shared" si="13"/>
        <v>1.0760000000000001</v>
      </c>
      <c r="BA63" s="42">
        <f t="shared" si="2"/>
        <v>1.006</v>
      </c>
      <c r="BB63" s="42">
        <f t="shared" si="30"/>
        <v>0.57999999999999996</v>
      </c>
      <c r="BC63" s="42">
        <f t="shared" si="30"/>
        <v>0.38</v>
      </c>
      <c r="BD63" s="42">
        <f t="shared" si="30"/>
        <v>0.04</v>
      </c>
    </row>
    <row r="64" spans="1:56" x14ac:dyDescent="0.25">
      <c r="A64" s="34">
        <v>49</v>
      </c>
      <c r="B64" s="34">
        <f t="shared" si="3"/>
        <v>179.41381939999999</v>
      </c>
      <c r="C64" s="40">
        <f t="shared" si="4"/>
        <v>193.53893263342084</v>
      </c>
      <c r="D64" s="41">
        <f t="shared" si="5"/>
        <v>0.66054243219597553</v>
      </c>
      <c r="E64" s="41">
        <f t="shared" si="6"/>
        <v>0.81540000000000001</v>
      </c>
      <c r="F64" s="41">
        <f t="shared" si="7"/>
        <v>1.23444</v>
      </c>
      <c r="G64" s="42">
        <f t="shared" si="31"/>
        <v>0.62</v>
      </c>
      <c r="H64" s="42">
        <f t="shared" si="27"/>
        <v>0.88</v>
      </c>
      <c r="I64" s="42">
        <f t="shared" si="27"/>
        <v>1</v>
      </c>
      <c r="J64" s="42">
        <f t="shared" si="27"/>
        <v>0.3</v>
      </c>
      <c r="K64" s="42">
        <f t="shared" si="27"/>
        <v>0.6</v>
      </c>
      <c r="L64" s="42">
        <f t="shared" si="27"/>
        <v>0.1</v>
      </c>
      <c r="M64" s="42">
        <f t="shared" si="27"/>
        <v>0.62</v>
      </c>
      <c r="N64" s="42">
        <f t="shared" si="27"/>
        <v>0.88</v>
      </c>
      <c r="O64" s="42">
        <f t="shared" si="27"/>
        <v>1</v>
      </c>
      <c r="P64" s="42">
        <f t="shared" si="27"/>
        <v>0.3</v>
      </c>
      <c r="Q64" s="42">
        <f t="shared" si="27"/>
        <v>0.7</v>
      </c>
      <c r="R64" s="42">
        <f t="shared" si="27"/>
        <v>0</v>
      </c>
      <c r="S64" s="42">
        <f t="shared" si="27"/>
        <v>0.62</v>
      </c>
      <c r="T64" s="42">
        <f t="shared" si="27"/>
        <v>0.88</v>
      </c>
      <c r="U64" s="42">
        <f t="shared" si="27"/>
        <v>1</v>
      </c>
      <c r="V64" s="42">
        <f t="shared" si="27"/>
        <v>0.05</v>
      </c>
      <c r="W64" s="42">
        <f t="shared" si="27"/>
        <v>0.15</v>
      </c>
      <c r="X64" s="42">
        <f t="shared" si="27"/>
        <v>0.8</v>
      </c>
      <c r="Y64" s="42">
        <f t="shared" si="9"/>
        <v>0.81399999999999995</v>
      </c>
      <c r="Z64" s="42">
        <f t="shared" si="0"/>
        <v>0.80200000000000005</v>
      </c>
      <c r="AA64" s="42">
        <f t="shared" si="1"/>
        <v>0.96300000000000008</v>
      </c>
      <c r="AB64" s="42">
        <f t="shared" si="28"/>
        <v>0.57999999999999996</v>
      </c>
      <c r="AC64" s="42">
        <f t="shared" si="28"/>
        <v>0.38</v>
      </c>
      <c r="AD64" s="42">
        <f t="shared" si="28"/>
        <v>0.04</v>
      </c>
      <c r="AG64" s="42">
        <f t="shared" si="32"/>
        <v>1.1000000000000001</v>
      </c>
      <c r="AH64" s="42">
        <v>1.54</v>
      </c>
      <c r="AI64" s="42">
        <f t="shared" si="29"/>
        <v>1</v>
      </c>
      <c r="AJ64" s="42">
        <f t="shared" si="29"/>
        <v>0.3</v>
      </c>
      <c r="AK64" s="42">
        <f t="shared" si="29"/>
        <v>0.6</v>
      </c>
      <c r="AL64" s="42">
        <f t="shared" si="29"/>
        <v>0.1</v>
      </c>
      <c r="AM64" s="42">
        <v>1.02</v>
      </c>
      <c r="AN64" s="42">
        <f t="shared" si="29"/>
        <v>1.1000000000000001</v>
      </c>
      <c r="AO64" s="42">
        <f t="shared" si="29"/>
        <v>1</v>
      </c>
      <c r="AP64" s="42">
        <f t="shared" si="29"/>
        <v>0.3</v>
      </c>
      <c r="AQ64" s="42">
        <f t="shared" si="29"/>
        <v>0.7</v>
      </c>
      <c r="AR64" s="42">
        <f t="shared" si="29"/>
        <v>0</v>
      </c>
      <c r="AS64" s="42">
        <f t="shared" si="29"/>
        <v>0.82</v>
      </c>
      <c r="AT64" s="42">
        <f t="shared" si="29"/>
        <v>1.1000000000000001</v>
      </c>
      <c r="AU64" s="42">
        <f t="shared" si="29"/>
        <v>1</v>
      </c>
      <c r="AV64" s="42">
        <f t="shared" si="29"/>
        <v>0.05</v>
      </c>
      <c r="AW64" s="42">
        <f t="shared" si="29"/>
        <v>0.15</v>
      </c>
      <c r="AX64" s="42">
        <f t="shared" si="29"/>
        <v>0.8</v>
      </c>
      <c r="AY64" s="42">
        <f t="shared" si="12"/>
        <v>1.3540000000000001</v>
      </c>
      <c r="AZ64" s="42">
        <f t="shared" si="13"/>
        <v>1.0760000000000001</v>
      </c>
      <c r="BA64" s="42">
        <f t="shared" si="2"/>
        <v>1.006</v>
      </c>
      <c r="BB64" s="42">
        <f t="shared" si="30"/>
        <v>0.57999999999999996</v>
      </c>
      <c r="BC64" s="42">
        <f t="shared" si="30"/>
        <v>0.38</v>
      </c>
      <c r="BD64" s="42">
        <f t="shared" si="30"/>
        <v>0.04</v>
      </c>
    </row>
    <row r="65" spans="1:56" x14ac:dyDescent="0.25">
      <c r="A65" s="34">
        <v>50</v>
      </c>
      <c r="B65" s="34">
        <f t="shared" si="3"/>
        <v>177.935</v>
      </c>
      <c r="C65" s="40">
        <f t="shared" si="4"/>
        <v>167.19755822218505</v>
      </c>
      <c r="D65" s="41">
        <f t="shared" si="5"/>
        <v>0.57064013045114348</v>
      </c>
      <c r="E65" s="41">
        <f t="shared" si="6"/>
        <v>0.68240000000000001</v>
      </c>
      <c r="F65" s="41">
        <f t="shared" si="7"/>
        <v>1.1958500000000001</v>
      </c>
      <c r="G65" s="42">
        <v>0.62</v>
      </c>
      <c r="H65" s="42">
        <v>0.88</v>
      </c>
      <c r="I65" s="42">
        <v>1</v>
      </c>
      <c r="J65" s="42">
        <v>0.8</v>
      </c>
      <c r="K65" s="42">
        <v>0.1</v>
      </c>
      <c r="L65" s="42">
        <v>0.1</v>
      </c>
      <c r="M65" s="42">
        <v>0.62</v>
      </c>
      <c r="N65" s="42">
        <v>0.88</v>
      </c>
      <c r="O65" s="42">
        <v>1</v>
      </c>
      <c r="P65" s="42">
        <v>0.9</v>
      </c>
      <c r="Q65" s="42">
        <v>0.1</v>
      </c>
      <c r="R65" s="42">
        <v>0</v>
      </c>
      <c r="S65" s="42">
        <v>0.62</v>
      </c>
      <c r="T65" s="42">
        <v>0.88</v>
      </c>
      <c r="U65" s="42">
        <v>1</v>
      </c>
      <c r="V65" s="42">
        <v>0.1</v>
      </c>
      <c r="W65" s="42">
        <v>0.05</v>
      </c>
      <c r="X65" s="42">
        <v>0.85</v>
      </c>
      <c r="Y65" s="42">
        <f t="shared" si="9"/>
        <v>0.68399999999999994</v>
      </c>
      <c r="Z65" s="42">
        <f t="shared" si="0"/>
        <v>0.64600000000000002</v>
      </c>
      <c r="AA65" s="42">
        <f t="shared" si="1"/>
        <v>0.95599999999999996</v>
      </c>
      <c r="AB65" s="42">
        <v>0.55000000000000004</v>
      </c>
      <c r="AC65" s="42">
        <v>0.4</v>
      </c>
      <c r="AD65" s="42">
        <v>0.05</v>
      </c>
      <c r="AG65" s="42">
        <v>1.3</v>
      </c>
      <c r="AH65" s="42">
        <v>2.1</v>
      </c>
      <c r="AI65" s="42">
        <v>1</v>
      </c>
      <c r="AJ65" s="42">
        <v>0.8</v>
      </c>
      <c r="AK65" s="42">
        <v>0.1</v>
      </c>
      <c r="AL65" s="42">
        <v>0.1</v>
      </c>
      <c r="AM65" s="42">
        <v>1</v>
      </c>
      <c r="AN65" s="42">
        <v>1.1000000000000001</v>
      </c>
      <c r="AO65" s="42">
        <v>1</v>
      </c>
      <c r="AP65" s="42">
        <v>0.9</v>
      </c>
      <c r="AQ65" s="42">
        <v>0.1</v>
      </c>
      <c r="AR65" s="42">
        <v>0</v>
      </c>
      <c r="AS65" s="42">
        <v>0.82</v>
      </c>
      <c r="AT65" s="42">
        <v>1.1000000000000001</v>
      </c>
      <c r="AU65" s="42">
        <v>1</v>
      </c>
      <c r="AV65" s="42">
        <v>0.1</v>
      </c>
      <c r="AW65" s="42">
        <v>0.05</v>
      </c>
      <c r="AX65" s="42">
        <v>0.85</v>
      </c>
      <c r="AY65" s="42">
        <f t="shared" si="12"/>
        <v>1.35</v>
      </c>
      <c r="AZ65" s="42">
        <f t="shared" si="13"/>
        <v>1.01</v>
      </c>
      <c r="BA65" s="42">
        <f t="shared" si="2"/>
        <v>0.98699999999999999</v>
      </c>
      <c r="BB65" s="42">
        <v>0.55000000000000004</v>
      </c>
      <c r="BC65" s="42">
        <v>0.4</v>
      </c>
      <c r="BD65" s="42">
        <v>0.05</v>
      </c>
    </row>
    <row r="66" spans="1:56" x14ac:dyDescent="0.25">
      <c r="A66" s="34">
        <v>51</v>
      </c>
      <c r="B66" s="34">
        <f t="shared" si="3"/>
        <v>176.4861794</v>
      </c>
      <c r="C66" s="40">
        <f t="shared" si="4"/>
        <v>164.23113885580517</v>
      </c>
      <c r="D66" s="41">
        <f t="shared" si="5"/>
        <v>0.56051583227237256</v>
      </c>
      <c r="E66" s="41">
        <f t="shared" si="6"/>
        <v>0.68240000000000001</v>
      </c>
      <c r="F66" s="41">
        <f t="shared" si="7"/>
        <v>1.2174500000000001</v>
      </c>
      <c r="G66" s="42">
        <f>G65</f>
        <v>0.62</v>
      </c>
      <c r="H66" s="42">
        <f t="shared" ref="H66:X79" si="33">H65</f>
        <v>0.88</v>
      </c>
      <c r="I66" s="42">
        <f t="shared" si="33"/>
        <v>1</v>
      </c>
      <c r="J66" s="42">
        <f t="shared" si="33"/>
        <v>0.8</v>
      </c>
      <c r="K66" s="42">
        <f t="shared" si="33"/>
        <v>0.1</v>
      </c>
      <c r="L66" s="42">
        <f t="shared" si="33"/>
        <v>0.1</v>
      </c>
      <c r="M66" s="42">
        <f t="shared" si="33"/>
        <v>0.62</v>
      </c>
      <c r="N66" s="42">
        <f t="shared" si="33"/>
        <v>0.88</v>
      </c>
      <c r="O66" s="42">
        <f t="shared" si="33"/>
        <v>1</v>
      </c>
      <c r="P66" s="42">
        <f t="shared" si="33"/>
        <v>0.9</v>
      </c>
      <c r="Q66" s="42">
        <f t="shared" si="33"/>
        <v>0.1</v>
      </c>
      <c r="R66" s="42">
        <f t="shared" si="33"/>
        <v>0</v>
      </c>
      <c r="S66" s="42">
        <f t="shared" si="33"/>
        <v>0.62</v>
      </c>
      <c r="T66" s="42">
        <f t="shared" si="33"/>
        <v>0.88</v>
      </c>
      <c r="U66" s="42">
        <f t="shared" si="33"/>
        <v>1</v>
      </c>
      <c r="V66" s="42">
        <f t="shared" si="33"/>
        <v>0.1</v>
      </c>
      <c r="W66" s="42">
        <f t="shared" si="33"/>
        <v>0.05</v>
      </c>
      <c r="X66" s="42">
        <f t="shared" si="33"/>
        <v>0.85</v>
      </c>
      <c r="Y66" s="42">
        <f t="shared" si="9"/>
        <v>0.68399999999999994</v>
      </c>
      <c r="Z66" s="42">
        <f t="shared" si="0"/>
        <v>0.64600000000000002</v>
      </c>
      <c r="AA66" s="42">
        <f t="shared" si="1"/>
        <v>0.95599999999999996</v>
      </c>
      <c r="AB66" s="42">
        <f t="shared" ref="AB66:AD79" si="34">AB65</f>
        <v>0.55000000000000004</v>
      </c>
      <c r="AC66" s="42">
        <f t="shared" si="34"/>
        <v>0.4</v>
      </c>
      <c r="AD66" s="42">
        <f t="shared" si="34"/>
        <v>0.05</v>
      </c>
      <c r="AG66" s="42">
        <f>AG65</f>
        <v>1.3</v>
      </c>
      <c r="AH66" s="42">
        <v>2.1</v>
      </c>
      <c r="AI66" s="42">
        <f t="shared" ref="AI66:AX79" si="35">AI65</f>
        <v>1</v>
      </c>
      <c r="AJ66" s="42">
        <f t="shared" si="35"/>
        <v>0.8</v>
      </c>
      <c r="AK66" s="42">
        <f t="shared" si="35"/>
        <v>0.1</v>
      </c>
      <c r="AL66" s="42">
        <f t="shared" si="35"/>
        <v>0.1</v>
      </c>
      <c r="AM66" s="42">
        <v>1.06</v>
      </c>
      <c r="AN66" s="42">
        <f t="shared" si="35"/>
        <v>1.1000000000000001</v>
      </c>
      <c r="AO66" s="42">
        <f t="shared" si="35"/>
        <v>1</v>
      </c>
      <c r="AP66" s="42">
        <f t="shared" si="35"/>
        <v>0.9</v>
      </c>
      <c r="AQ66" s="42">
        <f t="shared" si="35"/>
        <v>0.1</v>
      </c>
      <c r="AR66" s="42">
        <f t="shared" si="35"/>
        <v>0</v>
      </c>
      <c r="AS66" s="42">
        <f t="shared" si="35"/>
        <v>0.82</v>
      </c>
      <c r="AT66" s="42">
        <f t="shared" si="35"/>
        <v>1.1000000000000001</v>
      </c>
      <c r="AU66" s="42">
        <f t="shared" si="35"/>
        <v>1</v>
      </c>
      <c r="AV66" s="42">
        <f t="shared" si="35"/>
        <v>0.1</v>
      </c>
      <c r="AW66" s="42">
        <f t="shared" si="35"/>
        <v>0.05</v>
      </c>
      <c r="AX66" s="42">
        <f t="shared" si="35"/>
        <v>0.85</v>
      </c>
      <c r="AY66" s="42">
        <f t="shared" si="12"/>
        <v>1.35</v>
      </c>
      <c r="AZ66" s="42">
        <f t="shared" si="13"/>
        <v>1.0640000000000001</v>
      </c>
      <c r="BA66" s="42">
        <f t="shared" si="2"/>
        <v>0.98699999999999999</v>
      </c>
      <c r="BB66" s="42">
        <f t="shared" ref="BB66:BD79" si="36">BB65</f>
        <v>0.55000000000000004</v>
      </c>
      <c r="BC66" s="42">
        <f t="shared" si="36"/>
        <v>0.4</v>
      </c>
      <c r="BD66" s="42">
        <f t="shared" si="36"/>
        <v>0.05</v>
      </c>
    </row>
    <row r="67" spans="1:56" x14ac:dyDescent="0.25">
      <c r="A67" s="34">
        <v>52</v>
      </c>
      <c r="B67" s="34">
        <f t="shared" si="3"/>
        <v>175.06903039999997</v>
      </c>
      <c r="C67" s="40">
        <f t="shared" si="4"/>
        <v>164.23113885580517</v>
      </c>
      <c r="D67" s="41">
        <f t="shared" si="5"/>
        <v>0.56051583227237256</v>
      </c>
      <c r="E67" s="41">
        <f t="shared" si="6"/>
        <v>0.68240000000000001</v>
      </c>
      <c r="F67" s="41">
        <f t="shared" si="7"/>
        <v>1.2174500000000001</v>
      </c>
      <c r="G67" s="42">
        <f t="shared" ref="G67:G79" si="37">G66</f>
        <v>0.62</v>
      </c>
      <c r="H67" s="42">
        <f t="shared" si="33"/>
        <v>0.88</v>
      </c>
      <c r="I67" s="42">
        <f t="shared" si="33"/>
        <v>1</v>
      </c>
      <c r="J67" s="42">
        <f t="shared" si="33"/>
        <v>0.8</v>
      </c>
      <c r="K67" s="42">
        <f t="shared" si="33"/>
        <v>0.1</v>
      </c>
      <c r="L67" s="42">
        <f t="shared" si="33"/>
        <v>0.1</v>
      </c>
      <c r="M67" s="42">
        <f t="shared" si="33"/>
        <v>0.62</v>
      </c>
      <c r="N67" s="42">
        <f t="shared" si="33"/>
        <v>0.88</v>
      </c>
      <c r="O67" s="42">
        <f t="shared" si="33"/>
        <v>1</v>
      </c>
      <c r="P67" s="42">
        <f t="shared" si="33"/>
        <v>0.9</v>
      </c>
      <c r="Q67" s="42">
        <f t="shared" si="33"/>
        <v>0.1</v>
      </c>
      <c r="R67" s="42">
        <f t="shared" si="33"/>
        <v>0</v>
      </c>
      <c r="S67" s="42">
        <f t="shared" si="33"/>
        <v>0.62</v>
      </c>
      <c r="T67" s="42">
        <f t="shared" si="33"/>
        <v>0.88</v>
      </c>
      <c r="U67" s="42">
        <f t="shared" si="33"/>
        <v>1</v>
      </c>
      <c r="V67" s="42">
        <f t="shared" si="33"/>
        <v>0.1</v>
      </c>
      <c r="W67" s="42">
        <f t="shared" si="33"/>
        <v>0.05</v>
      </c>
      <c r="X67" s="42">
        <f t="shared" si="33"/>
        <v>0.85</v>
      </c>
      <c r="Y67" s="42">
        <f t="shared" si="9"/>
        <v>0.68399999999999994</v>
      </c>
      <c r="Z67" s="42">
        <f t="shared" si="0"/>
        <v>0.64600000000000002</v>
      </c>
      <c r="AA67" s="42">
        <f t="shared" si="1"/>
        <v>0.95599999999999996</v>
      </c>
      <c r="AB67" s="42">
        <f t="shared" si="34"/>
        <v>0.55000000000000004</v>
      </c>
      <c r="AC67" s="42">
        <f t="shared" si="34"/>
        <v>0.4</v>
      </c>
      <c r="AD67" s="42">
        <f t="shared" si="34"/>
        <v>0.05</v>
      </c>
      <c r="AG67" s="42">
        <f t="shared" ref="AG67:AG79" si="38">AG66</f>
        <v>1.3</v>
      </c>
      <c r="AH67" s="42">
        <v>2.1</v>
      </c>
      <c r="AI67" s="42">
        <f t="shared" si="35"/>
        <v>1</v>
      </c>
      <c r="AJ67" s="42">
        <f t="shared" si="35"/>
        <v>0.8</v>
      </c>
      <c r="AK67" s="42">
        <f t="shared" si="35"/>
        <v>0.1</v>
      </c>
      <c r="AL67" s="42">
        <f t="shared" si="35"/>
        <v>0.1</v>
      </c>
      <c r="AM67" s="42">
        <v>1.06</v>
      </c>
      <c r="AN67" s="42">
        <f t="shared" si="35"/>
        <v>1.1000000000000001</v>
      </c>
      <c r="AO67" s="42">
        <f t="shared" si="35"/>
        <v>1</v>
      </c>
      <c r="AP67" s="42">
        <f t="shared" si="35"/>
        <v>0.9</v>
      </c>
      <c r="AQ67" s="42">
        <f t="shared" si="35"/>
        <v>0.1</v>
      </c>
      <c r="AR67" s="42">
        <f t="shared" si="35"/>
        <v>0</v>
      </c>
      <c r="AS67" s="42">
        <f t="shared" si="35"/>
        <v>0.82</v>
      </c>
      <c r="AT67" s="42">
        <f t="shared" si="35"/>
        <v>1.1000000000000001</v>
      </c>
      <c r="AU67" s="42">
        <f t="shared" si="35"/>
        <v>1</v>
      </c>
      <c r="AV67" s="42">
        <f t="shared" si="35"/>
        <v>0.1</v>
      </c>
      <c r="AW67" s="42">
        <f t="shared" si="35"/>
        <v>0.05</v>
      </c>
      <c r="AX67" s="42">
        <f t="shared" si="35"/>
        <v>0.85</v>
      </c>
      <c r="AY67" s="42">
        <f t="shared" si="12"/>
        <v>1.35</v>
      </c>
      <c r="AZ67" s="42">
        <f t="shared" si="13"/>
        <v>1.0640000000000001</v>
      </c>
      <c r="BA67" s="42">
        <f t="shared" si="2"/>
        <v>0.98699999999999999</v>
      </c>
      <c r="BB67" s="42">
        <f t="shared" si="36"/>
        <v>0.55000000000000004</v>
      </c>
      <c r="BC67" s="42">
        <f t="shared" si="36"/>
        <v>0.4</v>
      </c>
      <c r="BD67" s="42">
        <f t="shared" si="36"/>
        <v>0.05</v>
      </c>
    </row>
    <row r="68" spans="1:56" x14ac:dyDescent="0.25">
      <c r="A68" s="34">
        <v>53</v>
      </c>
      <c r="B68" s="34">
        <f t="shared" si="3"/>
        <v>173.68521139999999</v>
      </c>
      <c r="C68" s="40">
        <f t="shared" si="4"/>
        <v>164.23113885580517</v>
      </c>
      <c r="D68" s="41">
        <f t="shared" si="5"/>
        <v>0.56051583227237256</v>
      </c>
      <c r="E68" s="41">
        <f t="shared" si="6"/>
        <v>0.68240000000000001</v>
      </c>
      <c r="F68" s="41">
        <f t="shared" si="7"/>
        <v>1.2174500000000001</v>
      </c>
      <c r="G68" s="42">
        <f t="shared" si="37"/>
        <v>0.62</v>
      </c>
      <c r="H68" s="42">
        <f t="shared" si="33"/>
        <v>0.88</v>
      </c>
      <c r="I68" s="42">
        <f t="shared" si="33"/>
        <v>1</v>
      </c>
      <c r="J68" s="42">
        <f t="shared" si="33"/>
        <v>0.8</v>
      </c>
      <c r="K68" s="42">
        <f t="shared" si="33"/>
        <v>0.1</v>
      </c>
      <c r="L68" s="42">
        <f t="shared" si="33"/>
        <v>0.1</v>
      </c>
      <c r="M68" s="42">
        <f t="shared" si="33"/>
        <v>0.62</v>
      </c>
      <c r="N68" s="42">
        <f t="shared" si="33"/>
        <v>0.88</v>
      </c>
      <c r="O68" s="42">
        <f t="shared" si="33"/>
        <v>1</v>
      </c>
      <c r="P68" s="42">
        <f t="shared" si="33"/>
        <v>0.9</v>
      </c>
      <c r="Q68" s="42">
        <f t="shared" si="33"/>
        <v>0.1</v>
      </c>
      <c r="R68" s="42">
        <f t="shared" si="33"/>
        <v>0</v>
      </c>
      <c r="S68" s="42">
        <f t="shared" si="33"/>
        <v>0.62</v>
      </c>
      <c r="T68" s="42">
        <f t="shared" si="33"/>
        <v>0.88</v>
      </c>
      <c r="U68" s="42">
        <f t="shared" si="33"/>
        <v>1</v>
      </c>
      <c r="V68" s="42">
        <f t="shared" si="33"/>
        <v>0.1</v>
      </c>
      <c r="W68" s="42">
        <f t="shared" si="33"/>
        <v>0.05</v>
      </c>
      <c r="X68" s="42">
        <f t="shared" si="33"/>
        <v>0.85</v>
      </c>
      <c r="Y68" s="42">
        <f t="shared" si="9"/>
        <v>0.68399999999999994</v>
      </c>
      <c r="Z68" s="42">
        <f t="shared" si="0"/>
        <v>0.64600000000000002</v>
      </c>
      <c r="AA68" s="42">
        <f t="shared" si="1"/>
        <v>0.95599999999999996</v>
      </c>
      <c r="AB68" s="42">
        <f t="shared" si="34"/>
        <v>0.55000000000000004</v>
      </c>
      <c r="AC68" s="42">
        <f t="shared" si="34"/>
        <v>0.4</v>
      </c>
      <c r="AD68" s="42">
        <f t="shared" si="34"/>
        <v>0.05</v>
      </c>
      <c r="AG68" s="42">
        <f t="shared" si="38"/>
        <v>1.3</v>
      </c>
      <c r="AH68" s="42">
        <v>2.1</v>
      </c>
      <c r="AI68" s="42">
        <f t="shared" si="35"/>
        <v>1</v>
      </c>
      <c r="AJ68" s="42">
        <f t="shared" si="35"/>
        <v>0.8</v>
      </c>
      <c r="AK68" s="42">
        <f t="shared" si="35"/>
        <v>0.1</v>
      </c>
      <c r="AL68" s="42">
        <f t="shared" si="35"/>
        <v>0.1</v>
      </c>
      <c r="AM68" s="42">
        <v>1.06</v>
      </c>
      <c r="AN68" s="42">
        <f t="shared" si="35"/>
        <v>1.1000000000000001</v>
      </c>
      <c r="AO68" s="42">
        <f t="shared" si="35"/>
        <v>1</v>
      </c>
      <c r="AP68" s="42">
        <f t="shared" si="35"/>
        <v>0.9</v>
      </c>
      <c r="AQ68" s="42">
        <f t="shared" si="35"/>
        <v>0.1</v>
      </c>
      <c r="AR68" s="42">
        <f t="shared" si="35"/>
        <v>0</v>
      </c>
      <c r="AS68" s="42">
        <f t="shared" si="35"/>
        <v>0.82</v>
      </c>
      <c r="AT68" s="42">
        <f t="shared" si="35"/>
        <v>1.1000000000000001</v>
      </c>
      <c r="AU68" s="42">
        <f t="shared" si="35"/>
        <v>1</v>
      </c>
      <c r="AV68" s="42">
        <f t="shared" si="35"/>
        <v>0.1</v>
      </c>
      <c r="AW68" s="42">
        <f t="shared" si="35"/>
        <v>0.05</v>
      </c>
      <c r="AX68" s="42">
        <f t="shared" si="35"/>
        <v>0.85</v>
      </c>
      <c r="AY68" s="42">
        <f t="shared" si="12"/>
        <v>1.35</v>
      </c>
      <c r="AZ68" s="42">
        <f t="shared" si="13"/>
        <v>1.0640000000000001</v>
      </c>
      <c r="BA68" s="42">
        <f t="shared" si="2"/>
        <v>0.98699999999999999</v>
      </c>
      <c r="BB68" s="42">
        <f t="shared" si="36"/>
        <v>0.55000000000000004</v>
      </c>
      <c r="BC68" s="42">
        <f t="shared" si="36"/>
        <v>0.4</v>
      </c>
      <c r="BD68" s="42">
        <f t="shared" si="36"/>
        <v>0.05</v>
      </c>
    </row>
    <row r="69" spans="1:56" x14ac:dyDescent="0.25">
      <c r="A69" s="34">
        <v>54</v>
      </c>
      <c r="B69" s="34">
        <f t="shared" si="3"/>
        <v>172.33636639999997</v>
      </c>
      <c r="C69" s="40">
        <f t="shared" si="4"/>
        <v>164.23113885580517</v>
      </c>
      <c r="D69" s="41">
        <f t="shared" si="5"/>
        <v>0.56051583227237256</v>
      </c>
      <c r="E69" s="41">
        <f t="shared" si="6"/>
        <v>0.68240000000000001</v>
      </c>
      <c r="F69" s="41">
        <f t="shared" si="7"/>
        <v>1.2174500000000001</v>
      </c>
      <c r="G69" s="42">
        <f t="shared" si="37"/>
        <v>0.62</v>
      </c>
      <c r="H69" s="42">
        <f t="shared" si="33"/>
        <v>0.88</v>
      </c>
      <c r="I69" s="42">
        <f t="shared" si="33"/>
        <v>1</v>
      </c>
      <c r="J69" s="42">
        <f t="shared" si="33"/>
        <v>0.8</v>
      </c>
      <c r="K69" s="42">
        <f t="shared" si="33"/>
        <v>0.1</v>
      </c>
      <c r="L69" s="42">
        <f t="shared" si="33"/>
        <v>0.1</v>
      </c>
      <c r="M69" s="42">
        <f t="shared" si="33"/>
        <v>0.62</v>
      </c>
      <c r="N69" s="42">
        <f t="shared" si="33"/>
        <v>0.88</v>
      </c>
      <c r="O69" s="42">
        <f t="shared" si="33"/>
        <v>1</v>
      </c>
      <c r="P69" s="42">
        <f t="shared" si="33"/>
        <v>0.9</v>
      </c>
      <c r="Q69" s="42">
        <f t="shared" si="33"/>
        <v>0.1</v>
      </c>
      <c r="R69" s="42">
        <f t="shared" si="33"/>
        <v>0</v>
      </c>
      <c r="S69" s="42">
        <f t="shared" si="33"/>
        <v>0.62</v>
      </c>
      <c r="T69" s="42">
        <f t="shared" si="33"/>
        <v>0.88</v>
      </c>
      <c r="U69" s="42">
        <f t="shared" si="33"/>
        <v>1</v>
      </c>
      <c r="V69" s="42">
        <f t="shared" si="33"/>
        <v>0.1</v>
      </c>
      <c r="W69" s="42">
        <f t="shared" si="33"/>
        <v>0.05</v>
      </c>
      <c r="X69" s="42">
        <f t="shared" si="33"/>
        <v>0.85</v>
      </c>
      <c r="Y69" s="42">
        <f t="shared" si="9"/>
        <v>0.68399999999999994</v>
      </c>
      <c r="Z69" s="42">
        <f t="shared" ref="Z69:Z79" si="39">SUMPRODUCT(M69:O69,P69:R69)</f>
        <v>0.64600000000000002</v>
      </c>
      <c r="AA69" s="42">
        <f t="shared" ref="AA69:AA79" si="40">SUMPRODUCT(S69:U69,V69:X69)</f>
        <v>0.95599999999999996</v>
      </c>
      <c r="AB69" s="42">
        <f t="shared" si="34"/>
        <v>0.55000000000000004</v>
      </c>
      <c r="AC69" s="42">
        <f t="shared" si="34"/>
        <v>0.4</v>
      </c>
      <c r="AD69" s="42">
        <f t="shared" si="34"/>
        <v>0.05</v>
      </c>
      <c r="AG69" s="42">
        <f t="shared" si="38"/>
        <v>1.3</v>
      </c>
      <c r="AH69" s="42">
        <v>2.1</v>
      </c>
      <c r="AI69" s="42">
        <f t="shared" si="35"/>
        <v>1</v>
      </c>
      <c r="AJ69" s="42">
        <f t="shared" si="35"/>
        <v>0.8</v>
      </c>
      <c r="AK69" s="42">
        <f t="shared" si="35"/>
        <v>0.1</v>
      </c>
      <c r="AL69" s="42">
        <f t="shared" si="35"/>
        <v>0.1</v>
      </c>
      <c r="AM69" s="42">
        <v>1.06</v>
      </c>
      <c r="AN69" s="42">
        <f t="shared" si="35"/>
        <v>1.1000000000000001</v>
      </c>
      <c r="AO69" s="42">
        <f t="shared" si="35"/>
        <v>1</v>
      </c>
      <c r="AP69" s="42">
        <f t="shared" si="35"/>
        <v>0.9</v>
      </c>
      <c r="AQ69" s="42">
        <f t="shared" si="35"/>
        <v>0.1</v>
      </c>
      <c r="AR69" s="42">
        <f t="shared" si="35"/>
        <v>0</v>
      </c>
      <c r="AS69" s="42">
        <f t="shared" si="35"/>
        <v>0.82</v>
      </c>
      <c r="AT69" s="42">
        <f t="shared" si="35"/>
        <v>1.1000000000000001</v>
      </c>
      <c r="AU69" s="42">
        <f t="shared" si="35"/>
        <v>1</v>
      </c>
      <c r="AV69" s="42">
        <f t="shared" si="35"/>
        <v>0.1</v>
      </c>
      <c r="AW69" s="42">
        <f t="shared" si="35"/>
        <v>0.05</v>
      </c>
      <c r="AX69" s="42">
        <f t="shared" si="35"/>
        <v>0.85</v>
      </c>
      <c r="AY69" s="42">
        <f t="shared" si="12"/>
        <v>1.35</v>
      </c>
      <c r="AZ69" s="42">
        <f t="shared" si="13"/>
        <v>1.0640000000000001</v>
      </c>
      <c r="BA69" s="42">
        <f t="shared" ref="BA69:BA79" si="41">SUMPRODUCT(AS69:AU69,AV69:AX69)</f>
        <v>0.98699999999999999</v>
      </c>
      <c r="BB69" s="42">
        <f t="shared" si="36"/>
        <v>0.55000000000000004</v>
      </c>
      <c r="BC69" s="42">
        <f t="shared" si="36"/>
        <v>0.4</v>
      </c>
      <c r="BD69" s="42">
        <f t="shared" si="36"/>
        <v>0.05</v>
      </c>
    </row>
    <row r="70" spans="1:56" x14ac:dyDescent="0.25">
      <c r="A70" s="34">
        <v>55</v>
      </c>
      <c r="B70" s="34">
        <f t="shared" ref="B70:B105" si="42">(-0.0000006*A70^4)+(0.0004*A70^3)-(0.036*A70^2)-(0.5641*A70)+249.89</f>
        <v>171.024125</v>
      </c>
      <c r="C70" s="40">
        <f t="shared" ref="C70:C105" si="43">29.3*D70*10</f>
        <v>164.23113885580517</v>
      </c>
      <c r="D70" s="41">
        <f t="shared" ref="D70:D105" si="44">E70/F70</f>
        <v>0.56051583227237256</v>
      </c>
      <c r="E70" s="41">
        <f t="shared" ref="E70:E105" si="45">SUMPRODUCT(Y70:AA70,AB70:AD70)</f>
        <v>0.68240000000000001</v>
      </c>
      <c r="F70" s="41">
        <f t="shared" ref="F70:F105" si="46">SUMPRODUCT(AY70:BA70,BB70:BD70)</f>
        <v>1.2174500000000001</v>
      </c>
      <c r="G70" s="42">
        <f t="shared" si="37"/>
        <v>0.62</v>
      </c>
      <c r="H70" s="42">
        <f t="shared" si="33"/>
        <v>0.88</v>
      </c>
      <c r="I70" s="42">
        <f t="shared" si="33"/>
        <v>1</v>
      </c>
      <c r="J70" s="42">
        <f t="shared" si="33"/>
        <v>0.8</v>
      </c>
      <c r="K70" s="42">
        <f t="shared" si="33"/>
        <v>0.1</v>
      </c>
      <c r="L70" s="42">
        <f t="shared" si="33"/>
        <v>0.1</v>
      </c>
      <c r="M70" s="42">
        <f t="shared" si="33"/>
        <v>0.62</v>
      </c>
      <c r="N70" s="42">
        <f t="shared" si="33"/>
        <v>0.88</v>
      </c>
      <c r="O70" s="42">
        <f t="shared" si="33"/>
        <v>1</v>
      </c>
      <c r="P70" s="42">
        <f t="shared" si="33"/>
        <v>0.9</v>
      </c>
      <c r="Q70" s="42">
        <f t="shared" si="33"/>
        <v>0.1</v>
      </c>
      <c r="R70" s="42">
        <f t="shared" si="33"/>
        <v>0</v>
      </c>
      <c r="S70" s="42">
        <f t="shared" si="33"/>
        <v>0.62</v>
      </c>
      <c r="T70" s="42">
        <f t="shared" si="33"/>
        <v>0.88</v>
      </c>
      <c r="U70" s="42">
        <f t="shared" si="33"/>
        <v>1</v>
      </c>
      <c r="V70" s="42">
        <f t="shared" si="33"/>
        <v>0.1</v>
      </c>
      <c r="W70" s="42">
        <f t="shared" si="33"/>
        <v>0.05</v>
      </c>
      <c r="X70" s="42">
        <f t="shared" si="33"/>
        <v>0.85</v>
      </c>
      <c r="Y70" s="42">
        <f t="shared" ref="Y70:Y79" si="47">SUMPRODUCT(G70:I70,J70:L70)</f>
        <v>0.68399999999999994</v>
      </c>
      <c r="Z70" s="42">
        <f t="shared" si="39"/>
        <v>0.64600000000000002</v>
      </c>
      <c r="AA70" s="42">
        <f t="shared" si="40"/>
        <v>0.95599999999999996</v>
      </c>
      <c r="AB70" s="42">
        <f t="shared" si="34"/>
        <v>0.55000000000000004</v>
      </c>
      <c r="AC70" s="42">
        <f t="shared" si="34"/>
        <v>0.4</v>
      </c>
      <c r="AD70" s="42">
        <f t="shared" si="34"/>
        <v>0.05</v>
      </c>
      <c r="AG70" s="42">
        <f t="shared" si="38"/>
        <v>1.3</v>
      </c>
      <c r="AH70" s="42">
        <v>2.1</v>
      </c>
      <c r="AI70" s="42">
        <f t="shared" si="35"/>
        <v>1</v>
      </c>
      <c r="AJ70" s="42">
        <f t="shared" si="35"/>
        <v>0.8</v>
      </c>
      <c r="AK70" s="42">
        <f t="shared" si="35"/>
        <v>0.1</v>
      </c>
      <c r="AL70" s="42">
        <f t="shared" si="35"/>
        <v>0.1</v>
      </c>
      <c r="AM70" s="42">
        <v>1.06</v>
      </c>
      <c r="AN70" s="42">
        <f t="shared" si="35"/>
        <v>1.1000000000000001</v>
      </c>
      <c r="AO70" s="42">
        <f t="shared" si="35"/>
        <v>1</v>
      </c>
      <c r="AP70" s="42">
        <f t="shared" si="35"/>
        <v>0.9</v>
      </c>
      <c r="AQ70" s="42">
        <f t="shared" si="35"/>
        <v>0.1</v>
      </c>
      <c r="AR70" s="42">
        <f t="shared" si="35"/>
        <v>0</v>
      </c>
      <c r="AS70" s="42">
        <f t="shared" si="35"/>
        <v>0.82</v>
      </c>
      <c r="AT70" s="42">
        <f t="shared" si="35"/>
        <v>1.1000000000000001</v>
      </c>
      <c r="AU70" s="42">
        <f t="shared" si="35"/>
        <v>1</v>
      </c>
      <c r="AV70" s="42">
        <f t="shared" si="35"/>
        <v>0.1</v>
      </c>
      <c r="AW70" s="42">
        <f t="shared" si="35"/>
        <v>0.05</v>
      </c>
      <c r="AX70" s="42">
        <f t="shared" si="35"/>
        <v>0.85</v>
      </c>
      <c r="AY70" s="42">
        <f t="shared" ref="AY70:AY79" si="48">SUMPRODUCT(AG70:AI70,AJ70:AL70)</f>
        <v>1.35</v>
      </c>
      <c r="AZ70" s="42">
        <f t="shared" ref="AZ70:AZ79" si="49">SUMPRODUCT(AM70:AO70,AP70:AR70)</f>
        <v>1.0640000000000001</v>
      </c>
      <c r="BA70" s="42">
        <f t="shared" si="41"/>
        <v>0.98699999999999999</v>
      </c>
      <c r="BB70" s="42">
        <f t="shared" si="36"/>
        <v>0.55000000000000004</v>
      </c>
      <c r="BC70" s="42">
        <f t="shared" si="36"/>
        <v>0.4</v>
      </c>
      <c r="BD70" s="42">
        <f t="shared" si="36"/>
        <v>0.05</v>
      </c>
    </row>
    <row r="71" spans="1:56" x14ac:dyDescent="0.25">
      <c r="A71" s="34">
        <v>56</v>
      </c>
      <c r="B71" s="34">
        <f t="shared" si="42"/>
        <v>169.7501024</v>
      </c>
      <c r="C71" s="40">
        <f t="shared" si="43"/>
        <v>164.23113885580517</v>
      </c>
      <c r="D71" s="41">
        <f t="shared" si="44"/>
        <v>0.56051583227237256</v>
      </c>
      <c r="E71" s="41">
        <f t="shared" si="45"/>
        <v>0.68240000000000001</v>
      </c>
      <c r="F71" s="41">
        <f t="shared" si="46"/>
        <v>1.2174500000000001</v>
      </c>
      <c r="G71" s="42">
        <f t="shared" si="37"/>
        <v>0.62</v>
      </c>
      <c r="H71" s="42">
        <f t="shared" si="33"/>
        <v>0.88</v>
      </c>
      <c r="I71" s="42">
        <f t="shared" si="33"/>
        <v>1</v>
      </c>
      <c r="J71" s="42">
        <f t="shared" si="33"/>
        <v>0.8</v>
      </c>
      <c r="K71" s="42">
        <f t="shared" si="33"/>
        <v>0.1</v>
      </c>
      <c r="L71" s="42">
        <f t="shared" si="33"/>
        <v>0.1</v>
      </c>
      <c r="M71" s="42">
        <f t="shared" si="33"/>
        <v>0.62</v>
      </c>
      <c r="N71" s="42">
        <f t="shared" si="33"/>
        <v>0.88</v>
      </c>
      <c r="O71" s="42">
        <f t="shared" si="33"/>
        <v>1</v>
      </c>
      <c r="P71" s="42">
        <f t="shared" si="33"/>
        <v>0.9</v>
      </c>
      <c r="Q71" s="42">
        <f t="shared" si="33"/>
        <v>0.1</v>
      </c>
      <c r="R71" s="42">
        <f t="shared" si="33"/>
        <v>0</v>
      </c>
      <c r="S71" s="42">
        <f t="shared" si="33"/>
        <v>0.62</v>
      </c>
      <c r="T71" s="42">
        <f t="shared" si="33"/>
        <v>0.88</v>
      </c>
      <c r="U71" s="42">
        <f t="shared" si="33"/>
        <v>1</v>
      </c>
      <c r="V71" s="42">
        <f t="shared" si="33"/>
        <v>0.1</v>
      </c>
      <c r="W71" s="42">
        <f t="shared" si="33"/>
        <v>0.05</v>
      </c>
      <c r="X71" s="42">
        <f t="shared" si="33"/>
        <v>0.85</v>
      </c>
      <c r="Y71" s="42">
        <f t="shared" si="47"/>
        <v>0.68399999999999994</v>
      </c>
      <c r="Z71" s="42">
        <f t="shared" si="39"/>
        <v>0.64600000000000002</v>
      </c>
      <c r="AA71" s="42">
        <f t="shared" si="40"/>
        <v>0.95599999999999996</v>
      </c>
      <c r="AB71" s="42">
        <f t="shared" si="34"/>
        <v>0.55000000000000004</v>
      </c>
      <c r="AC71" s="42">
        <f t="shared" si="34"/>
        <v>0.4</v>
      </c>
      <c r="AD71" s="42">
        <f t="shared" si="34"/>
        <v>0.05</v>
      </c>
      <c r="AG71" s="42">
        <f t="shared" si="38"/>
        <v>1.3</v>
      </c>
      <c r="AH71" s="42">
        <v>2.1</v>
      </c>
      <c r="AI71" s="42">
        <f t="shared" si="35"/>
        <v>1</v>
      </c>
      <c r="AJ71" s="42">
        <f t="shared" si="35"/>
        <v>0.8</v>
      </c>
      <c r="AK71" s="42">
        <f t="shared" si="35"/>
        <v>0.1</v>
      </c>
      <c r="AL71" s="42">
        <f t="shared" si="35"/>
        <v>0.1</v>
      </c>
      <c r="AM71" s="42">
        <v>1.06</v>
      </c>
      <c r="AN71" s="42">
        <f t="shared" si="35"/>
        <v>1.1000000000000001</v>
      </c>
      <c r="AO71" s="42">
        <f t="shared" si="35"/>
        <v>1</v>
      </c>
      <c r="AP71" s="42">
        <f t="shared" si="35"/>
        <v>0.9</v>
      </c>
      <c r="AQ71" s="42">
        <f t="shared" si="35"/>
        <v>0.1</v>
      </c>
      <c r="AR71" s="42">
        <f t="shared" si="35"/>
        <v>0</v>
      </c>
      <c r="AS71" s="42">
        <f t="shared" si="35"/>
        <v>0.82</v>
      </c>
      <c r="AT71" s="42">
        <f t="shared" si="35"/>
        <v>1.1000000000000001</v>
      </c>
      <c r="AU71" s="42">
        <f t="shared" si="35"/>
        <v>1</v>
      </c>
      <c r="AV71" s="42">
        <f t="shared" si="35"/>
        <v>0.1</v>
      </c>
      <c r="AW71" s="42">
        <f t="shared" si="35"/>
        <v>0.05</v>
      </c>
      <c r="AX71" s="42">
        <f t="shared" si="35"/>
        <v>0.85</v>
      </c>
      <c r="AY71" s="42">
        <f t="shared" si="48"/>
        <v>1.35</v>
      </c>
      <c r="AZ71" s="42">
        <f t="shared" si="49"/>
        <v>1.0640000000000001</v>
      </c>
      <c r="BA71" s="42">
        <f t="shared" si="41"/>
        <v>0.98699999999999999</v>
      </c>
      <c r="BB71" s="42">
        <f t="shared" si="36"/>
        <v>0.55000000000000004</v>
      </c>
      <c r="BC71" s="42">
        <f t="shared" si="36"/>
        <v>0.4</v>
      </c>
      <c r="BD71" s="42">
        <f t="shared" si="36"/>
        <v>0.05</v>
      </c>
    </row>
    <row r="72" spans="1:56" x14ac:dyDescent="0.25">
      <c r="A72" s="34">
        <v>57</v>
      </c>
      <c r="B72" s="34">
        <f t="shared" si="42"/>
        <v>168.51589940000002</v>
      </c>
      <c r="C72" s="40">
        <f t="shared" si="43"/>
        <v>164.23113885580517</v>
      </c>
      <c r="D72" s="41">
        <f t="shared" si="44"/>
        <v>0.56051583227237256</v>
      </c>
      <c r="E72" s="41">
        <f t="shared" si="45"/>
        <v>0.68240000000000001</v>
      </c>
      <c r="F72" s="41">
        <f t="shared" si="46"/>
        <v>1.2174500000000001</v>
      </c>
      <c r="G72" s="42">
        <f t="shared" si="37"/>
        <v>0.62</v>
      </c>
      <c r="H72" s="42">
        <f t="shared" si="33"/>
        <v>0.88</v>
      </c>
      <c r="I72" s="42">
        <f t="shared" si="33"/>
        <v>1</v>
      </c>
      <c r="J72" s="42">
        <f t="shared" si="33"/>
        <v>0.8</v>
      </c>
      <c r="K72" s="42">
        <f t="shared" si="33"/>
        <v>0.1</v>
      </c>
      <c r="L72" s="42">
        <f t="shared" si="33"/>
        <v>0.1</v>
      </c>
      <c r="M72" s="42">
        <f t="shared" si="33"/>
        <v>0.62</v>
      </c>
      <c r="N72" s="42">
        <f t="shared" si="33"/>
        <v>0.88</v>
      </c>
      <c r="O72" s="42">
        <f t="shared" si="33"/>
        <v>1</v>
      </c>
      <c r="P72" s="42">
        <f t="shared" si="33"/>
        <v>0.9</v>
      </c>
      <c r="Q72" s="42">
        <f t="shared" si="33"/>
        <v>0.1</v>
      </c>
      <c r="R72" s="42">
        <f t="shared" si="33"/>
        <v>0</v>
      </c>
      <c r="S72" s="42">
        <f t="shared" si="33"/>
        <v>0.62</v>
      </c>
      <c r="T72" s="42">
        <f t="shared" si="33"/>
        <v>0.88</v>
      </c>
      <c r="U72" s="42">
        <f t="shared" si="33"/>
        <v>1</v>
      </c>
      <c r="V72" s="42">
        <f t="shared" si="33"/>
        <v>0.1</v>
      </c>
      <c r="W72" s="42">
        <f t="shared" si="33"/>
        <v>0.05</v>
      </c>
      <c r="X72" s="42">
        <f t="shared" si="33"/>
        <v>0.85</v>
      </c>
      <c r="Y72" s="42">
        <f t="shared" si="47"/>
        <v>0.68399999999999994</v>
      </c>
      <c r="Z72" s="42">
        <f t="shared" si="39"/>
        <v>0.64600000000000002</v>
      </c>
      <c r="AA72" s="42">
        <f t="shared" si="40"/>
        <v>0.95599999999999996</v>
      </c>
      <c r="AB72" s="42">
        <f t="shared" si="34"/>
        <v>0.55000000000000004</v>
      </c>
      <c r="AC72" s="42">
        <f t="shared" si="34"/>
        <v>0.4</v>
      </c>
      <c r="AD72" s="42">
        <f t="shared" si="34"/>
        <v>0.05</v>
      </c>
      <c r="AG72" s="42">
        <f t="shared" si="38"/>
        <v>1.3</v>
      </c>
      <c r="AH72" s="42">
        <v>2.1</v>
      </c>
      <c r="AI72" s="42">
        <f t="shared" si="35"/>
        <v>1</v>
      </c>
      <c r="AJ72" s="42">
        <f t="shared" si="35"/>
        <v>0.8</v>
      </c>
      <c r="AK72" s="42">
        <f t="shared" si="35"/>
        <v>0.1</v>
      </c>
      <c r="AL72" s="42">
        <f t="shared" si="35"/>
        <v>0.1</v>
      </c>
      <c r="AM72" s="42">
        <v>1.06</v>
      </c>
      <c r="AN72" s="42">
        <f t="shared" si="35"/>
        <v>1.1000000000000001</v>
      </c>
      <c r="AO72" s="42">
        <f t="shared" si="35"/>
        <v>1</v>
      </c>
      <c r="AP72" s="42">
        <f t="shared" si="35"/>
        <v>0.9</v>
      </c>
      <c r="AQ72" s="42">
        <f t="shared" si="35"/>
        <v>0.1</v>
      </c>
      <c r="AR72" s="42">
        <f t="shared" si="35"/>
        <v>0</v>
      </c>
      <c r="AS72" s="42">
        <f t="shared" si="35"/>
        <v>0.82</v>
      </c>
      <c r="AT72" s="42">
        <f t="shared" si="35"/>
        <v>1.1000000000000001</v>
      </c>
      <c r="AU72" s="42">
        <f t="shared" si="35"/>
        <v>1</v>
      </c>
      <c r="AV72" s="42">
        <f t="shared" si="35"/>
        <v>0.1</v>
      </c>
      <c r="AW72" s="42">
        <f t="shared" si="35"/>
        <v>0.05</v>
      </c>
      <c r="AX72" s="42">
        <f t="shared" si="35"/>
        <v>0.85</v>
      </c>
      <c r="AY72" s="42">
        <f t="shared" si="48"/>
        <v>1.35</v>
      </c>
      <c r="AZ72" s="42">
        <f t="shared" si="49"/>
        <v>1.0640000000000001</v>
      </c>
      <c r="BA72" s="42">
        <f t="shared" si="41"/>
        <v>0.98699999999999999</v>
      </c>
      <c r="BB72" s="42">
        <f t="shared" si="36"/>
        <v>0.55000000000000004</v>
      </c>
      <c r="BC72" s="42">
        <f t="shared" si="36"/>
        <v>0.4</v>
      </c>
      <c r="BD72" s="42">
        <f t="shared" si="36"/>
        <v>0.05</v>
      </c>
    </row>
    <row r="73" spans="1:56" x14ac:dyDescent="0.25">
      <c r="A73" s="34">
        <v>58</v>
      </c>
      <c r="B73" s="34">
        <f t="shared" si="42"/>
        <v>167.32310240000001</v>
      </c>
      <c r="C73" s="40">
        <f t="shared" si="43"/>
        <v>164.23113885580517</v>
      </c>
      <c r="D73" s="41">
        <f t="shared" si="44"/>
        <v>0.56051583227237256</v>
      </c>
      <c r="E73" s="41">
        <f t="shared" si="45"/>
        <v>0.68240000000000001</v>
      </c>
      <c r="F73" s="41">
        <f t="shared" si="46"/>
        <v>1.2174500000000001</v>
      </c>
      <c r="G73" s="42">
        <f t="shared" si="37"/>
        <v>0.62</v>
      </c>
      <c r="H73" s="42">
        <f t="shared" si="33"/>
        <v>0.88</v>
      </c>
      <c r="I73" s="42">
        <f t="shared" si="33"/>
        <v>1</v>
      </c>
      <c r="J73" s="42">
        <f t="shared" si="33"/>
        <v>0.8</v>
      </c>
      <c r="K73" s="42">
        <f t="shared" si="33"/>
        <v>0.1</v>
      </c>
      <c r="L73" s="42">
        <f t="shared" si="33"/>
        <v>0.1</v>
      </c>
      <c r="M73" s="42">
        <f t="shared" si="33"/>
        <v>0.62</v>
      </c>
      <c r="N73" s="42">
        <f t="shared" si="33"/>
        <v>0.88</v>
      </c>
      <c r="O73" s="42">
        <f t="shared" si="33"/>
        <v>1</v>
      </c>
      <c r="P73" s="42">
        <f t="shared" si="33"/>
        <v>0.9</v>
      </c>
      <c r="Q73" s="42">
        <f t="shared" si="33"/>
        <v>0.1</v>
      </c>
      <c r="R73" s="42">
        <f t="shared" si="33"/>
        <v>0</v>
      </c>
      <c r="S73" s="42">
        <f t="shared" si="33"/>
        <v>0.62</v>
      </c>
      <c r="T73" s="42">
        <f t="shared" si="33"/>
        <v>0.88</v>
      </c>
      <c r="U73" s="42">
        <f t="shared" si="33"/>
        <v>1</v>
      </c>
      <c r="V73" s="42">
        <f t="shared" si="33"/>
        <v>0.1</v>
      </c>
      <c r="W73" s="42">
        <f t="shared" si="33"/>
        <v>0.05</v>
      </c>
      <c r="X73" s="42">
        <f t="shared" si="33"/>
        <v>0.85</v>
      </c>
      <c r="Y73" s="42">
        <f t="shared" si="47"/>
        <v>0.68399999999999994</v>
      </c>
      <c r="Z73" s="42">
        <f t="shared" si="39"/>
        <v>0.64600000000000002</v>
      </c>
      <c r="AA73" s="42">
        <f t="shared" si="40"/>
        <v>0.95599999999999996</v>
      </c>
      <c r="AB73" s="42">
        <f t="shared" si="34"/>
        <v>0.55000000000000004</v>
      </c>
      <c r="AC73" s="42">
        <f t="shared" si="34"/>
        <v>0.4</v>
      </c>
      <c r="AD73" s="42">
        <f t="shared" si="34"/>
        <v>0.05</v>
      </c>
      <c r="AG73" s="42">
        <f t="shared" si="38"/>
        <v>1.3</v>
      </c>
      <c r="AH73" s="42">
        <v>2.1</v>
      </c>
      <c r="AI73" s="42">
        <f t="shared" si="35"/>
        <v>1</v>
      </c>
      <c r="AJ73" s="42">
        <f t="shared" si="35"/>
        <v>0.8</v>
      </c>
      <c r="AK73" s="42">
        <f t="shared" si="35"/>
        <v>0.1</v>
      </c>
      <c r="AL73" s="42">
        <f t="shared" si="35"/>
        <v>0.1</v>
      </c>
      <c r="AM73" s="42">
        <v>1.06</v>
      </c>
      <c r="AN73" s="42">
        <f t="shared" si="35"/>
        <v>1.1000000000000001</v>
      </c>
      <c r="AO73" s="42">
        <f t="shared" si="35"/>
        <v>1</v>
      </c>
      <c r="AP73" s="42">
        <f t="shared" si="35"/>
        <v>0.9</v>
      </c>
      <c r="AQ73" s="42">
        <f t="shared" si="35"/>
        <v>0.1</v>
      </c>
      <c r="AR73" s="42">
        <f t="shared" si="35"/>
        <v>0</v>
      </c>
      <c r="AS73" s="42">
        <f t="shared" si="35"/>
        <v>0.82</v>
      </c>
      <c r="AT73" s="42">
        <f t="shared" si="35"/>
        <v>1.1000000000000001</v>
      </c>
      <c r="AU73" s="42">
        <f t="shared" si="35"/>
        <v>1</v>
      </c>
      <c r="AV73" s="42">
        <f t="shared" si="35"/>
        <v>0.1</v>
      </c>
      <c r="AW73" s="42">
        <f t="shared" si="35"/>
        <v>0.05</v>
      </c>
      <c r="AX73" s="42">
        <f t="shared" si="35"/>
        <v>0.85</v>
      </c>
      <c r="AY73" s="42">
        <f t="shared" si="48"/>
        <v>1.35</v>
      </c>
      <c r="AZ73" s="42">
        <f t="shared" si="49"/>
        <v>1.0640000000000001</v>
      </c>
      <c r="BA73" s="42">
        <f t="shared" si="41"/>
        <v>0.98699999999999999</v>
      </c>
      <c r="BB73" s="42">
        <f t="shared" si="36"/>
        <v>0.55000000000000004</v>
      </c>
      <c r="BC73" s="42">
        <f t="shared" si="36"/>
        <v>0.4</v>
      </c>
      <c r="BD73" s="42">
        <f t="shared" si="36"/>
        <v>0.05</v>
      </c>
    </row>
    <row r="74" spans="1:56" x14ac:dyDescent="0.25">
      <c r="A74" s="34">
        <v>59</v>
      </c>
      <c r="B74" s="34">
        <f t="shared" si="42"/>
        <v>166.1732834</v>
      </c>
      <c r="C74" s="40">
        <f t="shared" si="43"/>
        <v>164.23113885580517</v>
      </c>
      <c r="D74" s="41">
        <f t="shared" si="44"/>
        <v>0.56051583227237256</v>
      </c>
      <c r="E74" s="41">
        <f t="shared" si="45"/>
        <v>0.68240000000000001</v>
      </c>
      <c r="F74" s="41">
        <f t="shared" si="46"/>
        <v>1.2174500000000001</v>
      </c>
      <c r="G74" s="42">
        <f t="shared" si="37"/>
        <v>0.62</v>
      </c>
      <c r="H74" s="42">
        <f t="shared" si="33"/>
        <v>0.88</v>
      </c>
      <c r="I74" s="42">
        <f t="shared" si="33"/>
        <v>1</v>
      </c>
      <c r="J74" s="42">
        <f t="shared" si="33"/>
        <v>0.8</v>
      </c>
      <c r="K74" s="42">
        <f t="shared" si="33"/>
        <v>0.1</v>
      </c>
      <c r="L74" s="42">
        <f t="shared" si="33"/>
        <v>0.1</v>
      </c>
      <c r="M74" s="42">
        <f t="shared" si="33"/>
        <v>0.62</v>
      </c>
      <c r="N74" s="42">
        <f t="shared" si="33"/>
        <v>0.88</v>
      </c>
      <c r="O74" s="42">
        <f t="shared" si="33"/>
        <v>1</v>
      </c>
      <c r="P74" s="42">
        <f t="shared" si="33"/>
        <v>0.9</v>
      </c>
      <c r="Q74" s="42">
        <f t="shared" si="33"/>
        <v>0.1</v>
      </c>
      <c r="R74" s="42">
        <f t="shared" si="33"/>
        <v>0</v>
      </c>
      <c r="S74" s="42">
        <f t="shared" si="33"/>
        <v>0.62</v>
      </c>
      <c r="T74" s="42">
        <f t="shared" si="33"/>
        <v>0.88</v>
      </c>
      <c r="U74" s="42">
        <f t="shared" si="33"/>
        <v>1</v>
      </c>
      <c r="V74" s="42">
        <f t="shared" si="33"/>
        <v>0.1</v>
      </c>
      <c r="W74" s="42">
        <f t="shared" si="33"/>
        <v>0.05</v>
      </c>
      <c r="X74" s="42">
        <f t="shared" si="33"/>
        <v>0.85</v>
      </c>
      <c r="Y74" s="42">
        <f t="shared" si="47"/>
        <v>0.68399999999999994</v>
      </c>
      <c r="Z74" s="42">
        <f t="shared" si="39"/>
        <v>0.64600000000000002</v>
      </c>
      <c r="AA74" s="42">
        <f t="shared" si="40"/>
        <v>0.95599999999999996</v>
      </c>
      <c r="AB74" s="42">
        <f t="shared" si="34"/>
        <v>0.55000000000000004</v>
      </c>
      <c r="AC74" s="42">
        <f t="shared" si="34"/>
        <v>0.4</v>
      </c>
      <c r="AD74" s="42">
        <f t="shared" si="34"/>
        <v>0.05</v>
      </c>
      <c r="AG74" s="42">
        <f t="shared" si="38"/>
        <v>1.3</v>
      </c>
      <c r="AH74" s="42">
        <v>2.1</v>
      </c>
      <c r="AI74" s="42">
        <f t="shared" si="35"/>
        <v>1</v>
      </c>
      <c r="AJ74" s="42">
        <f t="shared" si="35"/>
        <v>0.8</v>
      </c>
      <c r="AK74" s="42">
        <f t="shared" si="35"/>
        <v>0.1</v>
      </c>
      <c r="AL74" s="42">
        <f t="shared" si="35"/>
        <v>0.1</v>
      </c>
      <c r="AM74" s="42">
        <v>1.06</v>
      </c>
      <c r="AN74" s="42">
        <f t="shared" si="35"/>
        <v>1.1000000000000001</v>
      </c>
      <c r="AO74" s="42">
        <f t="shared" si="35"/>
        <v>1</v>
      </c>
      <c r="AP74" s="42">
        <f t="shared" si="35"/>
        <v>0.9</v>
      </c>
      <c r="AQ74" s="42">
        <f t="shared" si="35"/>
        <v>0.1</v>
      </c>
      <c r="AR74" s="42">
        <f t="shared" si="35"/>
        <v>0</v>
      </c>
      <c r="AS74" s="42">
        <f t="shared" si="35"/>
        <v>0.82</v>
      </c>
      <c r="AT74" s="42">
        <f t="shared" si="35"/>
        <v>1.1000000000000001</v>
      </c>
      <c r="AU74" s="42">
        <f t="shared" si="35"/>
        <v>1</v>
      </c>
      <c r="AV74" s="42">
        <f t="shared" si="35"/>
        <v>0.1</v>
      </c>
      <c r="AW74" s="42">
        <f t="shared" si="35"/>
        <v>0.05</v>
      </c>
      <c r="AX74" s="42">
        <f t="shared" si="35"/>
        <v>0.85</v>
      </c>
      <c r="AY74" s="42">
        <f t="shared" si="48"/>
        <v>1.35</v>
      </c>
      <c r="AZ74" s="42">
        <f t="shared" si="49"/>
        <v>1.0640000000000001</v>
      </c>
      <c r="BA74" s="42">
        <f t="shared" si="41"/>
        <v>0.98699999999999999</v>
      </c>
      <c r="BB74" s="42">
        <f t="shared" si="36"/>
        <v>0.55000000000000004</v>
      </c>
      <c r="BC74" s="42">
        <f t="shared" si="36"/>
        <v>0.4</v>
      </c>
      <c r="BD74" s="42">
        <f t="shared" si="36"/>
        <v>0.05</v>
      </c>
    </row>
    <row r="75" spans="1:56" x14ac:dyDescent="0.25">
      <c r="A75" s="34">
        <v>60</v>
      </c>
      <c r="B75" s="34">
        <f t="shared" si="42"/>
        <v>165.06799999999998</v>
      </c>
      <c r="C75" s="40">
        <f t="shared" si="43"/>
        <v>164.23113885580517</v>
      </c>
      <c r="D75" s="41">
        <f t="shared" si="44"/>
        <v>0.56051583227237256</v>
      </c>
      <c r="E75" s="41">
        <f t="shared" si="45"/>
        <v>0.68240000000000001</v>
      </c>
      <c r="F75" s="41">
        <f t="shared" si="46"/>
        <v>1.2174500000000001</v>
      </c>
      <c r="G75" s="42">
        <f t="shared" si="37"/>
        <v>0.62</v>
      </c>
      <c r="H75" s="42">
        <f t="shared" si="33"/>
        <v>0.88</v>
      </c>
      <c r="I75" s="42">
        <f t="shared" si="33"/>
        <v>1</v>
      </c>
      <c r="J75" s="42">
        <f t="shared" si="33"/>
        <v>0.8</v>
      </c>
      <c r="K75" s="42">
        <f t="shared" si="33"/>
        <v>0.1</v>
      </c>
      <c r="L75" s="42">
        <f t="shared" si="33"/>
        <v>0.1</v>
      </c>
      <c r="M75" s="42">
        <f t="shared" si="33"/>
        <v>0.62</v>
      </c>
      <c r="N75" s="42">
        <f t="shared" si="33"/>
        <v>0.88</v>
      </c>
      <c r="O75" s="42">
        <f t="shared" si="33"/>
        <v>1</v>
      </c>
      <c r="P75" s="42">
        <f t="shared" si="33"/>
        <v>0.9</v>
      </c>
      <c r="Q75" s="42">
        <f t="shared" si="33"/>
        <v>0.1</v>
      </c>
      <c r="R75" s="42">
        <f t="shared" si="33"/>
        <v>0</v>
      </c>
      <c r="S75" s="42">
        <f t="shared" si="33"/>
        <v>0.62</v>
      </c>
      <c r="T75" s="42">
        <f t="shared" si="33"/>
        <v>0.88</v>
      </c>
      <c r="U75" s="42">
        <f t="shared" si="33"/>
        <v>1</v>
      </c>
      <c r="V75" s="42">
        <f t="shared" si="33"/>
        <v>0.1</v>
      </c>
      <c r="W75" s="42">
        <f t="shared" si="33"/>
        <v>0.05</v>
      </c>
      <c r="X75" s="42">
        <f t="shared" si="33"/>
        <v>0.85</v>
      </c>
      <c r="Y75" s="42">
        <f t="shared" si="47"/>
        <v>0.68399999999999994</v>
      </c>
      <c r="Z75" s="42">
        <f t="shared" si="39"/>
        <v>0.64600000000000002</v>
      </c>
      <c r="AA75" s="42">
        <f t="shared" si="40"/>
        <v>0.95599999999999996</v>
      </c>
      <c r="AB75" s="42">
        <f t="shared" si="34"/>
        <v>0.55000000000000004</v>
      </c>
      <c r="AC75" s="42">
        <f t="shared" si="34"/>
        <v>0.4</v>
      </c>
      <c r="AD75" s="42">
        <f t="shared" si="34"/>
        <v>0.05</v>
      </c>
      <c r="AG75" s="42">
        <f t="shared" si="38"/>
        <v>1.3</v>
      </c>
      <c r="AH75" s="42">
        <v>2.1</v>
      </c>
      <c r="AI75" s="42">
        <f t="shared" si="35"/>
        <v>1</v>
      </c>
      <c r="AJ75" s="42">
        <f t="shared" si="35"/>
        <v>0.8</v>
      </c>
      <c r="AK75" s="42">
        <f t="shared" si="35"/>
        <v>0.1</v>
      </c>
      <c r="AL75" s="42">
        <f t="shared" si="35"/>
        <v>0.1</v>
      </c>
      <c r="AM75" s="42">
        <v>1.06</v>
      </c>
      <c r="AN75" s="42">
        <f t="shared" si="35"/>
        <v>1.1000000000000001</v>
      </c>
      <c r="AO75" s="42">
        <f t="shared" si="35"/>
        <v>1</v>
      </c>
      <c r="AP75" s="42">
        <f t="shared" si="35"/>
        <v>0.9</v>
      </c>
      <c r="AQ75" s="42">
        <f t="shared" si="35"/>
        <v>0.1</v>
      </c>
      <c r="AR75" s="42">
        <f t="shared" si="35"/>
        <v>0</v>
      </c>
      <c r="AS75" s="42">
        <f t="shared" si="35"/>
        <v>0.82</v>
      </c>
      <c r="AT75" s="42">
        <f t="shared" si="35"/>
        <v>1.1000000000000001</v>
      </c>
      <c r="AU75" s="42">
        <f t="shared" si="35"/>
        <v>1</v>
      </c>
      <c r="AV75" s="42">
        <f t="shared" si="35"/>
        <v>0.1</v>
      </c>
      <c r="AW75" s="42">
        <f t="shared" si="35"/>
        <v>0.05</v>
      </c>
      <c r="AX75" s="42">
        <f t="shared" si="35"/>
        <v>0.85</v>
      </c>
      <c r="AY75" s="42">
        <f t="shared" si="48"/>
        <v>1.35</v>
      </c>
      <c r="AZ75" s="42">
        <f t="shared" si="49"/>
        <v>1.0640000000000001</v>
      </c>
      <c r="BA75" s="42">
        <f t="shared" si="41"/>
        <v>0.98699999999999999</v>
      </c>
      <c r="BB75" s="42">
        <f t="shared" si="36"/>
        <v>0.55000000000000004</v>
      </c>
      <c r="BC75" s="42">
        <f t="shared" si="36"/>
        <v>0.4</v>
      </c>
      <c r="BD75" s="42">
        <f t="shared" si="36"/>
        <v>0.05</v>
      </c>
    </row>
    <row r="76" spans="1:56" x14ac:dyDescent="0.25">
      <c r="A76" s="34">
        <v>61</v>
      </c>
      <c r="B76" s="34">
        <f t="shared" si="42"/>
        <v>164.0087954</v>
      </c>
      <c r="C76" s="40">
        <f t="shared" si="43"/>
        <v>164.23113885580517</v>
      </c>
      <c r="D76" s="41">
        <f t="shared" si="44"/>
        <v>0.56051583227237256</v>
      </c>
      <c r="E76" s="41">
        <f t="shared" si="45"/>
        <v>0.68240000000000001</v>
      </c>
      <c r="F76" s="41">
        <f t="shared" si="46"/>
        <v>1.2174500000000001</v>
      </c>
      <c r="G76" s="42">
        <f t="shared" si="37"/>
        <v>0.62</v>
      </c>
      <c r="H76" s="42">
        <f t="shared" si="33"/>
        <v>0.88</v>
      </c>
      <c r="I76" s="42">
        <f t="shared" si="33"/>
        <v>1</v>
      </c>
      <c r="J76" s="42">
        <f t="shared" si="33"/>
        <v>0.8</v>
      </c>
      <c r="K76" s="42">
        <f t="shared" si="33"/>
        <v>0.1</v>
      </c>
      <c r="L76" s="42">
        <f t="shared" si="33"/>
        <v>0.1</v>
      </c>
      <c r="M76" s="42">
        <f t="shared" si="33"/>
        <v>0.62</v>
      </c>
      <c r="N76" s="42">
        <f t="shared" si="33"/>
        <v>0.88</v>
      </c>
      <c r="O76" s="42">
        <f t="shared" si="33"/>
        <v>1</v>
      </c>
      <c r="P76" s="42">
        <f t="shared" si="33"/>
        <v>0.9</v>
      </c>
      <c r="Q76" s="42">
        <f t="shared" si="33"/>
        <v>0.1</v>
      </c>
      <c r="R76" s="42">
        <f t="shared" si="33"/>
        <v>0</v>
      </c>
      <c r="S76" s="42">
        <f t="shared" si="33"/>
        <v>0.62</v>
      </c>
      <c r="T76" s="42">
        <f t="shared" si="33"/>
        <v>0.88</v>
      </c>
      <c r="U76" s="42">
        <f t="shared" si="33"/>
        <v>1</v>
      </c>
      <c r="V76" s="42">
        <f t="shared" si="33"/>
        <v>0.1</v>
      </c>
      <c r="W76" s="42">
        <f t="shared" si="33"/>
        <v>0.05</v>
      </c>
      <c r="X76" s="42">
        <f t="shared" si="33"/>
        <v>0.85</v>
      </c>
      <c r="Y76" s="42">
        <f t="shared" si="47"/>
        <v>0.68399999999999994</v>
      </c>
      <c r="Z76" s="42">
        <f t="shared" si="39"/>
        <v>0.64600000000000002</v>
      </c>
      <c r="AA76" s="42">
        <f t="shared" si="40"/>
        <v>0.95599999999999996</v>
      </c>
      <c r="AB76" s="42">
        <f t="shared" si="34"/>
        <v>0.55000000000000004</v>
      </c>
      <c r="AC76" s="42">
        <f t="shared" si="34"/>
        <v>0.4</v>
      </c>
      <c r="AD76" s="42">
        <f t="shared" si="34"/>
        <v>0.05</v>
      </c>
      <c r="AG76" s="42">
        <f t="shared" si="38"/>
        <v>1.3</v>
      </c>
      <c r="AH76" s="42">
        <v>2.1</v>
      </c>
      <c r="AI76" s="42">
        <f t="shared" si="35"/>
        <v>1</v>
      </c>
      <c r="AJ76" s="42">
        <f t="shared" si="35"/>
        <v>0.8</v>
      </c>
      <c r="AK76" s="42">
        <f t="shared" si="35"/>
        <v>0.1</v>
      </c>
      <c r="AL76" s="42">
        <f t="shared" si="35"/>
        <v>0.1</v>
      </c>
      <c r="AM76" s="42">
        <v>1.06</v>
      </c>
      <c r="AN76" s="42">
        <f t="shared" si="35"/>
        <v>1.1000000000000001</v>
      </c>
      <c r="AO76" s="42">
        <f t="shared" si="35"/>
        <v>1</v>
      </c>
      <c r="AP76" s="42">
        <f t="shared" si="35"/>
        <v>0.9</v>
      </c>
      <c r="AQ76" s="42">
        <f t="shared" si="35"/>
        <v>0.1</v>
      </c>
      <c r="AR76" s="42">
        <f t="shared" si="35"/>
        <v>0</v>
      </c>
      <c r="AS76" s="42">
        <f t="shared" si="35"/>
        <v>0.82</v>
      </c>
      <c r="AT76" s="42">
        <f t="shared" si="35"/>
        <v>1.1000000000000001</v>
      </c>
      <c r="AU76" s="42">
        <f t="shared" si="35"/>
        <v>1</v>
      </c>
      <c r="AV76" s="42">
        <f t="shared" si="35"/>
        <v>0.1</v>
      </c>
      <c r="AW76" s="42">
        <f t="shared" si="35"/>
        <v>0.05</v>
      </c>
      <c r="AX76" s="42">
        <f t="shared" si="35"/>
        <v>0.85</v>
      </c>
      <c r="AY76" s="42">
        <f t="shared" si="48"/>
        <v>1.35</v>
      </c>
      <c r="AZ76" s="42">
        <f t="shared" si="49"/>
        <v>1.0640000000000001</v>
      </c>
      <c r="BA76" s="42">
        <f t="shared" si="41"/>
        <v>0.98699999999999999</v>
      </c>
      <c r="BB76" s="42">
        <f t="shared" si="36"/>
        <v>0.55000000000000004</v>
      </c>
      <c r="BC76" s="42">
        <f t="shared" si="36"/>
        <v>0.4</v>
      </c>
      <c r="BD76" s="42">
        <f t="shared" si="36"/>
        <v>0.05</v>
      </c>
    </row>
    <row r="77" spans="1:56" x14ac:dyDescent="0.25">
      <c r="A77" s="34">
        <v>62</v>
      </c>
      <c r="B77" s="34">
        <f t="shared" si="42"/>
        <v>162.9971984</v>
      </c>
      <c r="C77" s="40">
        <f t="shared" si="43"/>
        <v>164.23113885580517</v>
      </c>
      <c r="D77" s="41">
        <f t="shared" si="44"/>
        <v>0.56051583227237256</v>
      </c>
      <c r="E77" s="41">
        <f t="shared" si="45"/>
        <v>0.68240000000000001</v>
      </c>
      <c r="F77" s="41">
        <f t="shared" si="46"/>
        <v>1.2174500000000001</v>
      </c>
      <c r="G77" s="42">
        <f t="shared" si="37"/>
        <v>0.62</v>
      </c>
      <c r="H77" s="42">
        <f t="shared" si="33"/>
        <v>0.88</v>
      </c>
      <c r="I77" s="42">
        <f t="shared" si="33"/>
        <v>1</v>
      </c>
      <c r="J77" s="42">
        <f t="shared" si="33"/>
        <v>0.8</v>
      </c>
      <c r="K77" s="42">
        <f t="shared" si="33"/>
        <v>0.1</v>
      </c>
      <c r="L77" s="42">
        <f t="shared" si="33"/>
        <v>0.1</v>
      </c>
      <c r="M77" s="42">
        <f t="shared" si="33"/>
        <v>0.62</v>
      </c>
      <c r="N77" s="42">
        <f t="shared" si="33"/>
        <v>0.88</v>
      </c>
      <c r="O77" s="42">
        <f t="shared" si="33"/>
        <v>1</v>
      </c>
      <c r="P77" s="42">
        <f t="shared" si="33"/>
        <v>0.9</v>
      </c>
      <c r="Q77" s="42">
        <f t="shared" si="33"/>
        <v>0.1</v>
      </c>
      <c r="R77" s="42">
        <f t="shared" si="33"/>
        <v>0</v>
      </c>
      <c r="S77" s="42">
        <f t="shared" si="33"/>
        <v>0.62</v>
      </c>
      <c r="T77" s="42">
        <f t="shared" si="33"/>
        <v>0.88</v>
      </c>
      <c r="U77" s="42">
        <f t="shared" si="33"/>
        <v>1</v>
      </c>
      <c r="V77" s="42">
        <f t="shared" si="33"/>
        <v>0.1</v>
      </c>
      <c r="W77" s="42">
        <f t="shared" si="33"/>
        <v>0.05</v>
      </c>
      <c r="X77" s="42">
        <f t="shared" si="33"/>
        <v>0.85</v>
      </c>
      <c r="Y77" s="42">
        <f t="shared" si="47"/>
        <v>0.68399999999999994</v>
      </c>
      <c r="Z77" s="42">
        <f t="shared" si="39"/>
        <v>0.64600000000000002</v>
      </c>
      <c r="AA77" s="42">
        <f t="shared" si="40"/>
        <v>0.95599999999999996</v>
      </c>
      <c r="AB77" s="42">
        <f t="shared" si="34"/>
        <v>0.55000000000000004</v>
      </c>
      <c r="AC77" s="42">
        <f t="shared" si="34"/>
        <v>0.4</v>
      </c>
      <c r="AD77" s="42">
        <f t="shared" si="34"/>
        <v>0.05</v>
      </c>
      <c r="AG77" s="42">
        <f t="shared" si="38"/>
        <v>1.3</v>
      </c>
      <c r="AH77" s="42">
        <v>2.1</v>
      </c>
      <c r="AI77" s="42">
        <f t="shared" si="35"/>
        <v>1</v>
      </c>
      <c r="AJ77" s="42">
        <f t="shared" si="35"/>
        <v>0.8</v>
      </c>
      <c r="AK77" s="42">
        <f t="shared" si="35"/>
        <v>0.1</v>
      </c>
      <c r="AL77" s="42">
        <f t="shared" si="35"/>
        <v>0.1</v>
      </c>
      <c r="AM77" s="42">
        <v>1.06</v>
      </c>
      <c r="AN77" s="42">
        <f t="shared" si="35"/>
        <v>1.1000000000000001</v>
      </c>
      <c r="AO77" s="42">
        <f t="shared" si="35"/>
        <v>1</v>
      </c>
      <c r="AP77" s="42">
        <f t="shared" si="35"/>
        <v>0.9</v>
      </c>
      <c r="AQ77" s="42">
        <f t="shared" si="35"/>
        <v>0.1</v>
      </c>
      <c r="AR77" s="42">
        <f t="shared" si="35"/>
        <v>0</v>
      </c>
      <c r="AS77" s="42">
        <f t="shared" si="35"/>
        <v>0.82</v>
      </c>
      <c r="AT77" s="42">
        <f t="shared" si="35"/>
        <v>1.1000000000000001</v>
      </c>
      <c r="AU77" s="42">
        <f t="shared" si="35"/>
        <v>1</v>
      </c>
      <c r="AV77" s="42">
        <f t="shared" si="35"/>
        <v>0.1</v>
      </c>
      <c r="AW77" s="42">
        <f t="shared" si="35"/>
        <v>0.05</v>
      </c>
      <c r="AX77" s="42">
        <f t="shared" si="35"/>
        <v>0.85</v>
      </c>
      <c r="AY77" s="42">
        <f t="shared" si="48"/>
        <v>1.35</v>
      </c>
      <c r="AZ77" s="42">
        <f t="shared" si="49"/>
        <v>1.0640000000000001</v>
      </c>
      <c r="BA77" s="42">
        <f t="shared" si="41"/>
        <v>0.98699999999999999</v>
      </c>
      <c r="BB77" s="42">
        <f t="shared" si="36"/>
        <v>0.55000000000000004</v>
      </c>
      <c r="BC77" s="42">
        <f t="shared" si="36"/>
        <v>0.4</v>
      </c>
      <c r="BD77" s="42">
        <f t="shared" si="36"/>
        <v>0.05</v>
      </c>
    </row>
    <row r="78" spans="1:56" x14ac:dyDescent="0.25">
      <c r="A78" s="34">
        <v>63</v>
      </c>
      <c r="B78" s="34">
        <f t="shared" si="42"/>
        <v>162.03472339999999</v>
      </c>
      <c r="C78" s="40">
        <f t="shared" si="43"/>
        <v>164.23113885580517</v>
      </c>
      <c r="D78" s="41">
        <f t="shared" si="44"/>
        <v>0.56051583227237256</v>
      </c>
      <c r="E78" s="41">
        <f t="shared" si="45"/>
        <v>0.68240000000000001</v>
      </c>
      <c r="F78" s="41">
        <f t="shared" si="46"/>
        <v>1.2174500000000001</v>
      </c>
      <c r="G78" s="42">
        <f t="shared" si="37"/>
        <v>0.62</v>
      </c>
      <c r="H78" s="42">
        <f t="shared" si="33"/>
        <v>0.88</v>
      </c>
      <c r="I78" s="42">
        <f t="shared" si="33"/>
        <v>1</v>
      </c>
      <c r="J78" s="42">
        <f t="shared" si="33"/>
        <v>0.8</v>
      </c>
      <c r="K78" s="42">
        <f t="shared" si="33"/>
        <v>0.1</v>
      </c>
      <c r="L78" s="42">
        <f t="shared" si="33"/>
        <v>0.1</v>
      </c>
      <c r="M78" s="42">
        <f t="shared" si="33"/>
        <v>0.62</v>
      </c>
      <c r="N78" s="42">
        <f t="shared" si="33"/>
        <v>0.88</v>
      </c>
      <c r="O78" s="42">
        <f t="shared" si="33"/>
        <v>1</v>
      </c>
      <c r="P78" s="42">
        <f t="shared" si="33"/>
        <v>0.9</v>
      </c>
      <c r="Q78" s="42">
        <f t="shared" si="33"/>
        <v>0.1</v>
      </c>
      <c r="R78" s="42">
        <f t="shared" si="33"/>
        <v>0</v>
      </c>
      <c r="S78" s="42">
        <f t="shared" si="33"/>
        <v>0.62</v>
      </c>
      <c r="T78" s="42">
        <f t="shared" si="33"/>
        <v>0.88</v>
      </c>
      <c r="U78" s="42">
        <f t="shared" si="33"/>
        <v>1</v>
      </c>
      <c r="V78" s="42">
        <f t="shared" si="33"/>
        <v>0.1</v>
      </c>
      <c r="W78" s="42">
        <f t="shared" si="33"/>
        <v>0.05</v>
      </c>
      <c r="X78" s="42">
        <f t="shared" si="33"/>
        <v>0.85</v>
      </c>
      <c r="Y78" s="42">
        <f t="shared" si="47"/>
        <v>0.68399999999999994</v>
      </c>
      <c r="Z78" s="42">
        <f t="shared" si="39"/>
        <v>0.64600000000000002</v>
      </c>
      <c r="AA78" s="42">
        <f t="shared" si="40"/>
        <v>0.95599999999999996</v>
      </c>
      <c r="AB78" s="42">
        <f t="shared" si="34"/>
        <v>0.55000000000000004</v>
      </c>
      <c r="AC78" s="42">
        <f t="shared" si="34"/>
        <v>0.4</v>
      </c>
      <c r="AD78" s="42">
        <f t="shared" si="34"/>
        <v>0.05</v>
      </c>
      <c r="AG78" s="42">
        <f t="shared" si="38"/>
        <v>1.3</v>
      </c>
      <c r="AH78" s="42">
        <v>2.1</v>
      </c>
      <c r="AI78" s="42">
        <f t="shared" si="35"/>
        <v>1</v>
      </c>
      <c r="AJ78" s="42">
        <f t="shared" si="35"/>
        <v>0.8</v>
      </c>
      <c r="AK78" s="42">
        <f t="shared" si="35"/>
        <v>0.1</v>
      </c>
      <c r="AL78" s="42">
        <f t="shared" si="35"/>
        <v>0.1</v>
      </c>
      <c r="AM78" s="42">
        <v>1.06</v>
      </c>
      <c r="AN78" s="42">
        <f t="shared" si="35"/>
        <v>1.1000000000000001</v>
      </c>
      <c r="AO78" s="42">
        <f t="shared" si="35"/>
        <v>1</v>
      </c>
      <c r="AP78" s="42">
        <f t="shared" si="35"/>
        <v>0.9</v>
      </c>
      <c r="AQ78" s="42">
        <f t="shared" si="35"/>
        <v>0.1</v>
      </c>
      <c r="AR78" s="42">
        <f t="shared" si="35"/>
        <v>0</v>
      </c>
      <c r="AS78" s="42">
        <f t="shared" si="35"/>
        <v>0.82</v>
      </c>
      <c r="AT78" s="42">
        <f t="shared" si="35"/>
        <v>1.1000000000000001</v>
      </c>
      <c r="AU78" s="42">
        <f t="shared" si="35"/>
        <v>1</v>
      </c>
      <c r="AV78" s="42">
        <f t="shared" si="35"/>
        <v>0.1</v>
      </c>
      <c r="AW78" s="42">
        <f t="shared" si="35"/>
        <v>0.05</v>
      </c>
      <c r="AX78" s="42">
        <f t="shared" si="35"/>
        <v>0.85</v>
      </c>
      <c r="AY78" s="42">
        <f t="shared" si="48"/>
        <v>1.35</v>
      </c>
      <c r="AZ78" s="42">
        <f t="shared" si="49"/>
        <v>1.0640000000000001</v>
      </c>
      <c r="BA78" s="42">
        <f t="shared" si="41"/>
        <v>0.98699999999999999</v>
      </c>
      <c r="BB78" s="42">
        <f t="shared" si="36"/>
        <v>0.55000000000000004</v>
      </c>
      <c r="BC78" s="42">
        <f t="shared" si="36"/>
        <v>0.4</v>
      </c>
      <c r="BD78" s="42">
        <f t="shared" si="36"/>
        <v>0.05</v>
      </c>
    </row>
    <row r="79" spans="1:56" x14ac:dyDescent="0.25">
      <c r="A79" s="34">
        <v>64</v>
      </c>
      <c r="B79" s="34">
        <f t="shared" si="42"/>
        <v>161.12287040000001</v>
      </c>
      <c r="C79" s="40">
        <f t="shared" si="43"/>
        <v>164.23113885580517</v>
      </c>
      <c r="D79" s="41">
        <f t="shared" si="44"/>
        <v>0.56051583227237256</v>
      </c>
      <c r="E79" s="41">
        <f t="shared" si="45"/>
        <v>0.68240000000000001</v>
      </c>
      <c r="F79" s="41">
        <f t="shared" si="46"/>
        <v>1.2174500000000001</v>
      </c>
      <c r="G79" s="42">
        <f t="shared" si="37"/>
        <v>0.62</v>
      </c>
      <c r="H79" s="42">
        <f t="shared" si="33"/>
        <v>0.88</v>
      </c>
      <c r="I79" s="42">
        <f t="shared" si="33"/>
        <v>1</v>
      </c>
      <c r="J79" s="42">
        <f t="shared" si="33"/>
        <v>0.8</v>
      </c>
      <c r="K79" s="42">
        <f t="shared" si="33"/>
        <v>0.1</v>
      </c>
      <c r="L79" s="42">
        <f t="shared" si="33"/>
        <v>0.1</v>
      </c>
      <c r="M79" s="42">
        <f t="shared" si="33"/>
        <v>0.62</v>
      </c>
      <c r="N79" s="42">
        <f t="shared" si="33"/>
        <v>0.88</v>
      </c>
      <c r="O79" s="42">
        <f t="shared" si="33"/>
        <v>1</v>
      </c>
      <c r="P79" s="42">
        <f t="shared" si="33"/>
        <v>0.9</v>
      </c>
      <c r="Q79" s="42">
        <f t="shared" si="33"/>
        <v>0.1</v>
      </c>
      <c r="R79" s="42">
        <f t="shared" si="33"/>
        <v>0</v>
      </c>
      <c r="S79" s="42">
        <f t="shared" si="33"/>
        <v>0.62</v>
      </c>
      <c r="T79" s="42">
        <f t="shared" si="33"/>
        <v>0.88</v>
      </c>
      <c r="U79" s="42">
        <f t="shared" si="33"/>
        <v>1</v>
      </c>
      <c r="V79" s="42">
        <f t="shared" si="33"/>
        <v>0.1</v>
      </c>
      <c r="W79" s="42">
        <f t="shared" si="33"/>
        <v>0.05</v>
      </c>
      <c r="X79" s="42">
        <f t="shared" si="33"/>
        <v>0.85</v>
      </c>
      <c r="Y79" s="42">
        <f t="shared" si="47"/>
        <v>0.68399999999999994</v>
      </c>
      <c r="Z79" s="42">
        <f t="shared" si="39"/>
        <v>0.64600000000000002</v>
      </c>
      <c r="AA79" s="42">
        <f t="shared" si="40"/>
        <v>0.95599999999999996</v>
      </c>
      <c r="AB79" s="42">
        <f t="shared" si="34"/>
        <v>0.55000000000000004</v>
      </c>
      <c r="AC79" s="42">
        <f t="shared" si="34"/>
        <v>0.4</v>
      </c>
      <c r="AD79" s="42">
        <f t="shared" si="34"/>
        <v>0.05</v>
      </c>
      <c r="AG79" s="42">
        <f t="shared" si="38"/>
        <v>1.3</v>
      </c>
      <c r="AH79" s="42">
        <v>2.1</v>
      </c>
      <c r="AI79" s="42">
        <f t="shared" si="35"/>
        <v>1</v>
      </c>
      <c r="AJ79" s="42">
        <f t="shared" si="35"/>
        <v>0.8</v>
      </c>
      <c r="AK79" s="42">
        <f t="shared" si="35"/>
        <v>0.1</v>
      </c>
      <c r="AL79" s="42">
        <f t="shared" si="35"/>
        <v>0.1</v>
      </c>
      <c r="AM79" s="42">
        <v>1.06</v>
      </c>
      <c r="AN79" s="42">
        <f t="shared" si="35"/>
        <v>1.1000000000000001</v>
      </c>
      <c r="AO79" s="42">
        <f t="shared" si="35"/>
        <v>1</v>
      </c>
      <c r="AP79" s="42">
        <f t="shared" si="35"/>
        <v>0.9</v>
      </c>
      <c r="AQ79" s="42">
        <f t="shared" si="35"/>
        <v>0.1</v>
      </c>
      <c r="AR79" s="42">
        <f t="shared" si="35"/>
        <v>0</v>
      </c>
      <c r="AS79" s="42">
        <f t="shared" si="35"/>
        <v>0.82</v>
      </c>
      <c r="AT79" s="42">
        <f t="shared" si="35"/>
        <v>1.1000000000000001</v>
      </c>
      <c r="AU79" s="42">
        <f t="shared" si="35"/>
        <v>1</v>
      </c>
      <c r="AV79" s="42">
        <f t="shared" si="35"/>
        <v>0.1</v>
      </c>
      <c r="AW79" s="42">
        <f t="shared" si="35"/>
        <v>0.05</v>
      </c>
      <c r="AX79" s="42">
        <f t="shared" si="35"/>
        <v>0.85</v>
      </c>
      <c r="AY79" s="42">
        <f t="shared" si="48"/>
        <v>1.35</v>
      </c>
      <c r="AZ79" s="42">
        <f t="shared" si="49"/>
        <v>1.0640000000000001</v>
      </c>
      <c r="BA79" s="42">
        <f t="shared" si="41"/>
        <v>0.98699999999999999</v>
      </c>
      <c r="BB79" s="42">
        <f t="shared" si="36"/>
        <v>0.55000000000000004</v>
      </c>
      <c r="BC79" s="42">
        <f t="shared" si="36"/>
        <v>0.4</v>
      </c>
      <c r="BD79" s="42">
        <f t="shared" si="36"/>
        <v>0.05</v>
      </c>
    </row>
    <row r="80" spans="1:56" x14ac:dyDescent="0.25">
      <c r="A80" s="34">
        <v>65</v>
      </c>
      <c r="B80" s="34">
        <f t="shared" si="42"/>
        <v>160.263125</v>
      </c>
      <c r="C80" s="40">
        <f t="shared" si="43"/>
        <v>157.04378727228172</v>
      </c>
      <c r="D80" s="41">
        <f t="shared" si="44"/>
        <v>0.53598562208969869</v>
      </c>
      <c r="E80" s="41">
        <f t="shared" si="45"/>
        <v>0.65610000000000013</v>
      </c>
      <c r="F80" s="41">
        <f t="shared" si="46"/>
        <v>1.2241</v>
      </c>
      <c r="G80" s="42">
        <v>0.62</v>
      </c>
      <c r="H80" s="42">
        <v>0.88</v>
      </c>
      <c r="I80" s="42">
        <v>1</v>
      </c>
      <c r="J80" s="42">
        <v>0.9</v>
      </c>
      <c r="K80" s="42">
        <v>0</v>
      </c>
      <c r="L80" s="42">
        <v>0.1</v>
      </c>
      <c r="M80" s="42">
        <v>0.62</v>
      </c>
      <c r="N80" s="42">
        <v>0.88</v>
      </c>
      <c r="O80" s="42">
        <v>1</v>
      </c>
      <c r="P80" s="42">
        <v>1</v>
      </c>
      <c r="Q80" s="42">
        <v>0</v>
      </c>
      <c r="R80" s="42">
        <v>0</v>
      </c>
      <c r="S80" s="42">
        <v>0.62</v>
      </c>
      <c r="T80" s="42">
        <v>0.88</v>
      </c>
      <c r="U80" s="42">
        <v>1</v>
      </c>
      <c r="V80" s="42">
        <v>0.1</v>
      </c>
      <c r="W80" s="42">
        <v>0</v>
      </c>
      <c r="X80" s="42">
        <v>0.9</v>
      </c>
      <c r="Y80" s="42">
        <f>SUMPRODUCT(G80:I80,J80:L80)</f>
        <v>0.65800000000000003</v>
      </c>
      <c r="Z80" s="42">
        <f>SUMPRODUCT(M80:O80,P80:R80)</f>
        <v>0.62</v>
      </c>
      <c r="AA80" s="42">
        <f>SUMPRODUCT(S80:U80,V80:X80)</f>
        <v>0.96199999999999997</v>
      </c>
      <c r="AB80" s="42">
        <v>0.5</v>
      </c>
      <c r="AC80" s="42">
        <v>0.45</v>
      </c>
      <c r="AD80" s="42">
        <v>0.05</v>
      </c>
      <c r="AG80" s="42">
        <v>1.4</v>
      </c>
      <c r="AH80" s="42">
        <v>2.1</v>
      </c>
      <c r="AI80" s="42">
        <v>1</v>
      </c>
      <c r="AJ80" s="42">
        <v>0.9</v>
      </c>
      <c r="AK80" s="42">
        <v>0</v>
      </c>
      <c r="AL80" s="42">
        <v>0.1</v>
      </c>
      <c r="AM80" s="42">
        <v>1.1000000000000001</v>
      </c>
      <c r="AN80" s="42">
        <v>1.1000000000000001</v>
      </c>
      <c r="AO80" s="42">
        <v>1</v>
      </c>
      <c r="AP80" s="42">
        <v>1</v>
      </c>
      <c r="AQ80" s="42">
        <v>0</v>
      </c>
      <c r="AR80" s="42">
        <v>0</v>
      </c>
      <c r="AS80" s="42">
        <v>0.82</v>
      </c>
      <c r="AT80" s="42">
        <v>1.1000000000000001</v>
      </c>
      <c r="AU80" s="42">
        <v>1</v>
      </c>
      <c r="AV80" s="42">
        <v>0.1</v>
      </c>
      <c r="AW80" s="42">
        <v>0</v>
      </c>
      <c r="AX80" s="42">
        <v>0.9</v>
      </c>
      <c r="AY80" s="42">
        <f>SUMPRODUCT(AG80:AI80,AJ80:AL80)</f>
        <v>1.36</v>
      </c>
      <c r="AZ80" s="42">
        <f>SUMPRODUCT(AM80:AO80,AP80:AR80)</f>
        <v>1.1000000000000001</v>
      </c>
      <c r="BA80" s="42">
        <f>SUMPRODUCT(AS80:AU80,AV80:AX80)</f>
        <v>0.98199999999999998</v>
      </c>
      <c r="BB80" s="42">
        <v>0.5</v>
      </c>
      <c r="BC80" s="42">
        <v>0.45</v>
      </c>
      <c r="BD80" s="42">
        <v>0.05</v>
      </c>
    </row>
    <row r="81" spans="1:56" x14ac:dyDescent="0.25">
      <c r="A81" s="34">
        <v>66</v>
      </c>
      <c r="B81" s="34">
        <f t="shared" si="42"/>
        <v>159.45695840000002</v>
      </c>
      <c r="C81" s="40">
        <f t="shared" si="43"/>
        <v>157.04378727228172</v>
      </c>
      <c r="D81" s="41">
        <f t="shared" si="44"/>
        <v>0.53598562208969869</v>
      </c>
      <c r="E81" s="41">
        <f t="shared" si="45"/>
        <v>0.65610000000000013</v>
      </c>
      <c r="F81" s="41">
        <f t="shared" si="46"/>
        <v>1.2241</v>
      </c>
      <c r="G81" s="43">
        <f>G80</f>
        <v>0.62</v>
      </c>
      <c r="H81" s="43">
        <f t="shared" ref="H81:X95" si="50">H80</f>
        <v>0.88</v>
      </c>
      <c r="I81" s="43">
        <f t="shared" si="50"/>
        <v>1</v>
      </c>
      <c r="J81" s="43">
        <f t="shared" si="50"/>
        <v>0.9</v>
      </c>
      <c r="K81" s="43">
        <f t="shared" si="50"/>
        <v>0</v>
      </c>
      <c r="L81" s="43">
        <f t="shared" si="50"/>
        <v>0.1</v>
      </c>
      <c r="M81" s="43">
        <f t="shared" si="50"/>
        <v>0.62</v>
      </c>
      <c r="N81" s="43">
        <f t="shared" si="50"/>
        <v>0.88</v>
      </c>
      <c r="O81" s="43">
        <f t="shared" si="50"/>
        <v>1</v>
      </c>
      <c r="P81" s="43">
        <f t="shared" si="50"/>
        <v>1</v>
      </c>
      <c r="Q81" s="43">
        <f t="shared" si="50"/>
        <v>0</v>
      </c>
      <c r="R81" s="43">
        <f t="shared" si="50"/>
        <v>0</v>
      </c>
      <c r="S81" s="43">
        <f t="shared" si="50"/>
        <v>0.62</v>
      </c>
      <c r="T81" s="43">
        <f t="shared" si="50"/>
        <v>0.88</v>
      </c>
      <c r="U81" s="43">
        <f t="shared" si="50"/>
        <v>1</v>
      </c>
      <c r="V81" s="43">
        <f t="shared" si="50"/>
        <v>0.1</v>
      </c>
      <c r="W81" s="43">
        <f t="shared" si="50"/>
        <v>0</v>
      </c>
      <c r="X81" s="43">
        <f t="shared" si="50"/>
        <v>0.9</v>
      </c>
      <c r="Y81" s="42">
        <f t="shared" ref="Y81:Y105" si="51">SUMPRODUCT(G81:I81,J81:L81)</f>
        <v>0.65800000000000003</v>
      </c>
      <c r="Z81" s="42">
        <f t="shared" ref="Z81:Z105" si="52">SUMPRODUCT(M81:O81,P81:R81)</f>
        <v>0.62</v>
      </c>
      <c r="AA81" s="42">
        <f t="shared" ref="AA81:AA105" si="53">SUMPRODUCT(S81:U81,V81:X81)</f>
        <v>0.96199999999999997</v>
      </c>
      <c r="AB81" s="42">
        <f t="shared" ref="AB81:AD96" si="54">AB80</f>
        <v>0.5</v>
      </c>
      <c r="AC81" s="42">
        <f t="shared" si="54"/>
        <v>0.45</v>
      </c>
      <c r="AD81" s="42">
        <f t="shared" si="54"/>
        <v>0.05</v>
      </c>
      <c r="AG81" s="43">
        <f>AG80</f>
        <v>1.4</v>
      </c>
      <c r="AH81" s="42">
        <v>2.1</v>
      </c>
      <c r="AI81" s="43">
        <f t="shared" ref="AI81:AX96" si="55">AI80</f>
        <v>1</v>
      </c>
      <c r="AJ81" s="43">
        <f t="shared" si="55"/>
        <v>0.9</v>
      </c>
      <c r="AK81" s="43">
        <f t="shared" si="55"/>
        <v>0</v>
      </c>
      <c r="AL81" s="43">
        <f t="shared" si="55"/>
        <v>0.1</v>
      </c>
      <c r="AM81" s="43">
        <v>1.1000000000000001</v>
      </c>
      <c r="AN81" s="43">
        <f t="shared" si="55"/>
        <v>1.1000000000000001</v>
      </c>
      <c r="AO81" s="43">
        <f t="shared" si="55"/>
        <v>1</v>
      </c>
      <c r="AP81" s="43">
        <f t="shared" si="55"/>
        <v>1</v>
      </c>
      <c r="AQ81" s="43">
        <f t="shared" si="55"/>
        <v>0</v>
      </c>
      <c r="AR81" s="43">
        <f t="shared" si="55"/>
        <v>0</v>
      </c>
      <c r="AS81" s="43">
        <f t="shared" si="55"/>
        <v>0.82</v>
      </c>
      <c r="AT81" s="43">
        <f t="shared" si="55"/>
        <v>1.1000000000000001</v>
      </c>
      <c r="AU81" s="43">
        <f t="shared" si="55"/>
        <v>1</v>
      </c>
      <c r="AV81" s="43">
        <f t="shared" si="55"/>
        <v>0.1</v>
      </c>
      <c r="AW81" s="43">
        <f t="shared" si="55"/>
        <v>0</v>
      </c>
      <c r="AX81" s="43">
        <f t="shared" si="55"/>
        <v>0.9</v>
      </c>
      <c r="AY81" s="42">
        <f t="shared" ref="AY81:AY105" si="56">SUMPRODUCT(AG81:AI81,AJ81:AL81)</f>
        <v>1.36</v>
      </c>
      <c r="AZ81" s="42">
        <f t="shared" ref="AZ81:AZ105" si="57">SUMPRODUCT(AM81:AO81,AP81:AR81)</f>
        <v>1.1000000000000001</v>
      </c>
      <c r="BA81" s="42">
        <f t="shared" ref="BA81:BA105" si="58">SUMPRODUCT(AS81:AU81,AV81:AX81)</f>
        <v>0.98199999999999998</v>
      </c>
      <c r="BB81" s="42">
        <f t="shared" ref="BB81:BD96" si="59">BB80</f>
        <v>0.5</v>
      </c>
      <c r="BC81" s="42">
        <f t="shared" si="59"/>
        <v>0.45</v>
      </c>
      <c r="BD81" s="42">
        <f t="shared" si="59"/>
        <v>0.05</v>
      </c>
    </row>
    <row r="82" spans="1:56" x14ac:dyDescent="0.25">
      <c r="A82" s="34">
        <v>67</v>
      </c>
      <c r="B82" s="34">
        <f t="shared" si="42"/>
        <v>158.70582739999998</v>
      </c>
      <c r="C82" s="40">
        <f t="shared" si="43"/>
        <v>157.04378727228172</v>
      </c>
      <c r="D82" s="41">
        <f t="shared" si="44"/>
        <v>0.53598562208969869</v>
      </c>
      <c r="E82" s="41">
        <f t="shared" si="45"/>
        <v>0.65610000000000013</v>
      </c>
      <c r="F82" s="41">
        <f t="shared" si="46"/>
        <v>1.2241</v>
      </c>
      <c r="G82" s="43">
        <f t="shared" ref="G82:V97" si="60">G81</f>
        <v>0.62</v>
      </c>
      <c r="H82" s="43">
        <f t="shared" si="50"/>
        <v>0.88</v>
      </c>
      <c r="I82" s="43">
        <f t="shared" si="50"/>
        <v>1</v>
      </c>
      <c r="J82" s="43">
        <f t="shared" si="50"/>
        <v>0.9</v>
      </c>
      <c r="K82" s="43">
        <f t="shared" si="50"/>
        <v>0</v>
      </c>
      <c r="L82" s="43">
        <f t="shared" si="50"/>
        <v>0.1</v>
      </c>
      <c r="M82" s="43">
        <f t="shared" si="50"/>
        <v>0.62</v>
      </c>
      <c r="N82" s="43">
        <f t="shared" si="50"/>
        <v>0.88</v>
      </c>
      <c r="O82" s="43">
        <f t="shared" si="50"/>
        <v>1</v>
      </c>
      <c r="P82" s="43">
        <f t="shared" si="50"/>
        <v>1</v>
      </c>
      <c r="Q82" s="43">
        <f t="shared" si="50"/>
        <v>0</v>
      </c>
      <c r="R82" s="43">
        <f t="shared" si="50"/>
        <v>0</v>
      </c>
      <c r="S82" s="43">
        <f t="shared" si="50"/>
        <v>0.62</v>
      </c>
      <c r="T82" s="43">
        <f t="shared" si="50"/>
        <v>0.88</v>
      </c>
      <c r="U82" s="43">
        <f t="shared" si="50"/>
        <v>1</v>
      </c>
      <c r="V82" s="43">
        <f t="shared" si="50"/>
        <v>0.1</v>
      </c>
      <c r="W82" s="43">
        <f t="shared" si="50"/>
        <v>0</v>
      </c>
      <c r="X82" s="43">
        <f t="shared" si="50"/>
        <v>0.9</v>
      </c>
      <c r="Y82" s="42">
        <f t="shared" si="51"/>
        <v>0.65800000000000003</v>
      </c>
      <c r="Z82" s="42">
        <f t="shared" si="52"/>
        <v>0.62</v>
      </c>
      <c r="AA82" s="42">
        <f t="shared" si="53"/>
        <v>0.96199999999999997</v>
      </c>
      <c r="AB82" s="42">
        <f t="shared" si="54"/>
        <v>0.5</v>
      </c>
      <c r="AC82" s="42">
        <f t="shared" si="54"/>
        <v>0.45</v>
      </c>
      <c r="AD82" s="42">
        <f t="shared" si="54"/>
        <v>0.05</v>
      </c>
      <c r="AG82" s="43">
        <f t="shared" ref="AG82:AV97" si="61">AG81</f>
        <v>1.4</v>
      </c>
      <c r="AH82" s="42">
        <v>2.1</v>
      </c>
      <c r="AI82" s="43">
        <f t="shared" si="55"/>
        <v>1</v>
      </c>
      <c r="AJ82" s="43">
        <f t="shared" si="55"/>
        <v>0.9</v>
      </c>
      <c r="AK82" s="43">
        <f t="shared" si="55"/>
        <v>0</v>
      </c>
      <c r="AL82" s="43">
        <f t="shared" si="55"/>
        <v>0.1</v>
      </c>
      <c r="AM82" s="43">
        <v>1.1000000000000001</v>
      </c>
      <c r="AN82" s="43">
        <f t="shared" si="55"/>
        <v>1.1000000000000001</v>
      </c>
      <c r="AO82" s="43">
        <f t="shared" si="55"/>
        <v>1</v>
      </c>
      <c r="AP82" s="43">
        <f t="shared" si="55"/>
        <v>1</v>
      </c>
      <c r="AQ82" s="43">
        <f t="shared" si="55"/>
        <v>0</v>
      </c>
      <c r="AR82" s="43">
        <f t="shared" si="55"/>
        <v>0</v>
      </c>
      <c r="AS82" s="43">
        <f t="shared" si="55"/>
        <v>0.82</v>
      </c>
      <c r="AT82" s="43">
        <f t="shared" si="55"/>
        <v>1.1000000000000001</v>
      </c>
      <c r="AU82" s="43">
        <f t="shared" si="55"/>
        <v>1</v>
      </c>
      <c r="AV82" s="43">
        <f t="shared" si="55"/>
        <v>0.1</v>
      </c>
      <c r="AW82" s="43">
        <f t="shared" si="55"/>
        <v>0</v>
      </c>
      <c r="AX82" s="43">
        <f t="shared" si="55"/>
        <v>0.9</v>
      </c>
      <c r="AY82" s="42">
        <f t="shared" si="56"/>
        <v>1.36</v>
      </c>
      <c r="AZ82" s="42">
        <f t="shared" si="57"/>
        <v>1.1000000000000001</v>
      </c>
      <c r="BA82" s="42">
        <f t="shared" si="58"/>
        <v>0.98199999999999998</v>
      </c>
      <c r="BB82" s="42">
        <f t="shared" si="59"/>
        <v>0.5</v>
      </c>
      <c r="BC82" s="42">
        <f t="shared" si="59"/>
        <v>0.45</v>
      </c>
      <c r="BD82" s="42">
        <f t="shared" si="59"/>
        <v>0.05</v>
      </c>
    </row>
    <row r="83" spans="1:56" x14ac:dyDescent="0.25">
      <c r="A83" s="34">
        <v>68</v>
      </c>
      <c r="B83" s="34">
        <f t="shared" si="42"/>
        <v>158.01117439999999</v>
      </c>
      <c r="C83" s="40">
        <f t="shared" si="43"/>
        <v>157.04378727228172</v>
      </c>
      <c r="D83" s="41">
        <f t="shared" si="44"/>
        <v>0.53598562208969869</v>
      </c>
      <c r="E83" s="41">
        <f t="shared" si="45"/>
        <v>0.65610000000000013</v>
      </c>
      <c r="F83" s="41">
        <f t="shared" si="46"/>
        <v>1.2241</v>
      </c>
      <c r="G83" s="43">
        <f t="shared" si="60"/>
        <v>0.62</v>
      </c>
      <c r="H83" s="43">
        <f t="shared" si="50"/>
        <v>0.88</v>
      </c>
      <c r="I83" s="43">
        <f t="shared" si="50"/>
        <v>1</v>
      </c>
      <c r="J83" s="43">
        <f t="shared" si="50"/>
        <v>0.9</v>
      </c>
      <c r="K83" s="43">
        <f t="shared" si="50"/>
        <v>0</v>
      </c>
      <c r="L83" s="43">
        <f t="shared" si="50"/>
        <v>0.1</v>
      </c>
      <c r="M83" s="43">
        <f t="shared" si="50"/>
        <v>0.62</v>
      </c>
      <c r="N83" s="43">
        <f t="shared" si="50"/>
        <v>0.88</v>
      </c>
      <c r="O83" s="43">
        <f t="shared" si="50"/>
        <v>1</v>
      </c>
      <c r="P83" s="43">
        <f t="shared" si="50"/>
        <v>1</v>
      </c>
      <c r="Q83" s="43">
        <f t="shared" si="50"/>
        <v>0</v>
      </c>
      <c r="R83" s="43">
        <f t="shared" si="50"/>
        <v>0</v>
      </c>
      <c r="S83" s="43">
        <f t="shared" si="50"/>
        <v>0.62</v>
      </c>
      <c r="T83" s="43">
        <f t="shared" si="50"/>
        <v>0.88</v>
      </c>
      <c r="U83" s="43">
        <f t="shared" si="50"/>
        <v>1</v>
      </c>
      <c r="V83" s="43">
        <f t="shared" si="50"/>
        <v>0.1</v>
      </c>
      <c r="W83" s="43">
        <f t="shared" si="50"/>
        <v>0</v>
      </c>
      <c r="X83" s="43">
        <f t="shared" si="50"/>
        <v>0.9</v>
      </c>
      <c r="Y83" s="42">
        <f t="shared" si="51"/>
        <v>0.65800000000000003</v>
      </c>
      <c r="Z83" s="42">
        <f t="shared" si="52"/>
        <v>0.62</v>
      </c>
      <c r="AA83" s="42">
        <f t="shared" si="53"/>
        <v>0.96199999999999997</v>
      </c>
      <c r="AB83" s="42">
        <f t="shared" si="54"/>
        <v>0.5</v>
      </c>
      <c r="AC83" s="42">
        <f t="shared" si="54"/>
        <v>0.45</v>
      </c>
      <c r="AD83" s="42">
        <f t="shared" si="54"/>
        <v>0.05</v>
      </c>
      <c r="AG83" s="43">
        <f t="shared" si="61"/>
        <v>1.4</v>
      </c>
      <c r="AH83" s="42">
        <v>2.1</v>
      </c>
      <c r="AI83" s="43">
        <f t="shared" si="55"/>
        <v>1</v>
      </c>
      <c r="AJ83" s="43">
        <f t="shared" si="55"/>
        <v>0.9</v>
      </c>
      <c r="AK83" s="43">
        <f t="shared" si="55"/>
        <v>0</v>
      </c>
      <c r="AL83" s="43">
        <f t="shared" si="55"/>
        <v>0.1</v>
      </c>
      <c r="AM83" s="43">
        <v>1.1000000000000001</v>
      </c>
      <c r="AN83" s="43">
        <f t="shared" si="55"/>
        <v>1.1000000000000001</v>
      </c>
      <c r="AO83" s="43">
        <f t="shared" si="55"/>
        <v>1</v>
      </c>
      <c r="AP83" s="43">
        <f t="shared" si="55"/>
        <v>1</v>
      </c>
      <c r="AQ83" s="43">
        <f t="shared" si="55"/>
        <v>0</v>
      </c>
      <c r="AR83" s="43">
        <f t="shared" si="55"/>
        <v>0</v>
      </c>
      <c r="AS83" s="43">
        <f t="shared" si="55"/>
        <v>0.82</v>
      </c>
      <c r="AT83" s="43">
        <f t="shared" si="55"/>
        <v>1.1000000000000001</v>
      </c>
      <c r="AU83" s="43">
        <f t="shared" si="55"/>
        <v>1</v>
      </c>
      <c r="AV83" s="43">
        <f t="shared" si="55"/>
        <v>0.1</v>
      </c>
      <c r="AW83" s="43">
        <f t="shared" si="55"/>
        <v>0</v>
      </c>
      <c r="AX83" s="43">
        <f t="shared" si="55"/>
        <v>0.9</v>
      </c>
      <c r="AY83" s="42">
        <f t="shared" si="56"/>
        <v>1.36</v>
      </c>
      <c r="AZ83" s="42">
        <f t="shared" si="57"/>
        <v>1.1000000000000001</v>
      </c>
      <c r="BA83" s="42">
        <f t="shared" si="58"/>
        <v>0.98199999999999998</v>
      </c>
      <c r="BB83" s="42">
        <f t="shared" si="59"/>
        <v>0.5</v>
      </c>
      <c r="BC83" s="42">
        <f t="shared" si="59"/>
        <v>0.45</v>
      </c>
      <c r="BD83" s="42">
        <f t="shared" si="59"/>
        <v>0.05</v>
      </c>
    </row>
    <row r="84" spans="1:56" x14ac:dyDescent="0.25">
      <c r="A84" s="34">
        <v>69</v>
      </c>
      <c r="B84" s="34">
        <f t="shared" si="42"/>
        <v>157.3744274</v>
      </c>
      <c r="C84" s="40">
        <f t="shared" si="43"/>
        <v>157.04378727228172</v>
      </c>
      <c r="D84" s="41">
        <f t="shared" si="44"/>
        <v>0.53598562208969869</v>
      </c>
      <c r="E84" s="41">
        <f t="shared" si="45"/>
        <v>0.65610000000000013</v>
      </c>
      <c r="F84" s="41">
        <f t="shared" si="46"/>
        <v>1.2241</v>
      </c>
      <c r="G84" s="43">
        <f t="shared" si="60"/>
        <v>0.62</v>
      </c>
      <c r="H84" s="43">
        <f t="shared" si="50"/>
        <v>0.88</v>
      </c>
      <c r="I84" s="43">
        <f t="shared" si="50"/>
        <v>1</v>
      </c>
      <c r="J84" s="43">
        <f t="shared" si="50"/>
        <v>0.9</v>
      </c>
      <c r="K84" s="43">
        <f t="shared" si="50"/>
        <v>0</v>
      </c>
      <c r="L84" s="43">
        <f t="shared" si="50"/>
        <v>0.1</v>
      </c>
      <c r="M84" s="43">
        <f t="shared" si="50"/>
        <v>0.62</v>
      </c>
      <c r="N84" s="43">
        <f t="shared" si="50"/>
        <v>0.88</v>
      </c>
      <c r="O84" s="43">
        <f t="shared" si="50"/>
        <v>1</v>
      </c>
      <c r="P84" s="43">
        <f t="shared" si="50"/>
        <v>1</v>
      </c>
      <c r="Q84" s="43">
        <f t="shared" si="50"/>
        <v>0</v>
      </c>
      <c r="R84" s="43">
        <f t="shared" si="50"/>
        <v>0</v>
      </c>
      <c r="S84" s="43">
        <f t="shared" si="50"/>
        <v>0.62</v>
      </c>
      <c r="T84" s="43">
        <f t="shared" si="50"/>
        <v>0.88</v>
      </c>
      <c r="U84" s="43">
        <f t="shared" si="50"/>
        <v>1</v>
      </c>
      <c r="V84" s="43">
        <f t="shared" si="50"/>
        <v>0.1</v>
      </c>
      <c r="W84" s="43">
        <f t="shared" si="50"/>
        <v>0</v>
      </c>
      <c r="X84" s="43">
        <f t="shared" si="50"/>
        <v>0.9</v>
      </c>
      <c r="Y84" s="42">
        <f t="shared" si="51"/>
        <v>0.65800000000000003</v>
      </c>
      <c r="Z84" s="42">
        <f t="shared" si="52"/>
        <v>0.62</v>
      </c>
      <c r="AA84" s="42">
        <f t="shared" si="53"/>
        <v>0.96199999999999997</v>
      </c>
      <c r="AB84" s="42">
        <f t="shared" si="54"/>
        <v>0.5</v>
      </c>
      <c r="AC84" s="42">
        <f t="shared" si="54"/>
        <v>0.45</v>
      </c>
      <c r="AD84" s="42">
        <f t="shared" si="54"/>
        <v>0.05</v>
      </c>
      <c r="AG84" s="43">
        <f t="shared" si="61"/>
        <v>1.4</v>
      </c>
      <c r="AH84" s="42">
        <v>2.1</v>
      </c>
      <c r="AI84" s="43">
        <f t="shared" si="55"/>
        <v>1</v>
      </c>
      <c r="AJ84" s="43">
        <f t="shared" si="55"/>
        <v>0.9</v>
      </c>
      <c r="AK84" s="43">
        <f t="shared" si="55"/>
        <v>0</v>
      </c>
      <c r="AL84" s="43">
        <f t="shared" si="55"/>
        <v>0.1</v>
      </c>
      <c r="AM84" s="43">
        <v>1.1000000000000001</v>
      </c>
      <c r="AN84" s="43">
        <f t="shared" si="55"/>
        <v>1.1000000000000001</v>
      </c>
      <c r="AO84" s="43">
        <f t="shared" si="55"/>
        <v>1</v>
      </c>
      <c r="AP84" s="43">
        <f t="shared" si="55"/>
        <v>1</v>
      </c>
      <c r="AQ84" s="43">
        <f t="shared" si="55"/>
        <v>0</v>
      </c>
      <c r="AR84" s="43">
        <f t="shared" si="55"/>
        <v>0</v>
      </c>
      <c r="AS84" s="43">
        <f t="shared" si="55"/>
        <v>0.82</v>
      </c>
      <c r="AT84" s="43">
        <f t="shared" si="55"/>
        <v>1.1000000000000001</v>
      </c>
      <c r="AU84" s="43">
        <f t="shared" si="55"/>
        <v>1</v>
      </c>
      <c r="AV84" s="43">
        <f t="shared" si="55"/>
        <v>0.1</v>
      </c>
      <c r="AW84" s="43">
        <f t="shared" si="55"/>
        <v>0</v>
      </c>
      <c r="AX84" s="43">
        <f t="shared" si="55"/>
        <v>0.9</v>
      </c>
      <c r="AY84" s="42">
        <f t="shared" si="56"/>
        <v>1.36</v>
      </c>
      <c r="AZ84" s="42">
        <f t="shared" si="57"/>
        <v>1.1000000000000001</v>
      </c>
      <c r="BA84" s="42">
        <f t="shared" si="58"/>
        <v>0.98199999999999998</v>
      </c>
      <c r="BB84" s="42">
        <f t="shared" si="59"/>
        <v>0.5</v>
      </c>
      <c r="BC84" s="42">
        <f t="shared" si="59"/>
        <v>0.45</v>
      </c>
      <c r="BD84" s="42">
        <f t="shared" si="59"/>
        <v>0.05</v>
      </c>
    </row>
    <row r="85" spans="1:56" x14ac:dyDescent="0.25">
      <c r="A85" s="34">
        <v>70</v>
      </c>
      <c r="B85" s="34">
        <f t="shared" si="42"/>
        <v>156.79700000000003</v>
      </c>
      <c r="C85" s="40">
        <f t="shared" si="43"/>
        <v>157.04378727228172</v>
      </c>
      <c r="D85" s="41">
        <f t="shared" si="44"/>
        <v>0.53598562208969869</v>
      </c>
      <c r="E85" s="41">
        <f t="shared" si="45"/>
        <v>0.65610000000000013</v>
      </c>
      <c r="F85" s="41">
        <f t="shared" si="46"/>
        <v>1.2241</v>
      </c>
      <c r="G85" s="43">
        <f t="shared" si="60"/>
        <v>0.62</v>
      </c>
      <c r="H85" s="43">
        <f t="shared" si="50"/>
        <v>0.88</v>
      </c>
      <c r="I85" s="43">
        <f t="shared" si="50"/>
        <v>1</v>
      </c>
      <c r="J85" s="43">
        <f t="shared" si="50"/>
        <v>0.9</v>
      </c>
      <c r="K85" s="43">
        <f t="shared" si="50"/>
        <v>0</v>
      </c>
      <c r="L85" s="43">
        <f t="shared" si="50"/>
        <v>0.1</v>
      </c>
      <c r="M85" s="43">
        <f t="shared" si="50"/>
        <v>0.62</v>
      </c>
      <c r="N85" s="43">
        <f t="shared" si="50"/>
        <v>0.88</v>
      </c>
      <c r="O85" s="43">
        <f t="shared" si="50"/>
        <v>1</v>
      </c>
      <c r="P85" s="43">
        <f t="shared" si="50"/>
        <v>1</v>
      </c>
      <c r="Q85" s="43">
        <f t="shared" si="50"/>
        <v>0</v>
      </c>
      <c r="R85" s="43">
        <f t="shared" si="50"/>
        <v>0</v>
      </c>
      <c r="S85" s="43">
        <f t="shared" si="50"/>
        <v>0.62</v>
      </c>
      <c r="T85" s="43">
        <f t="shared" si="50"/>
        <v>0.88</v>
      </c>
      <c r="U85" s="43">
        <f t="shared" si="50"/>
        <v>1</v>
      </c>
      <c r="V85" s="43">
        <f t="shared" si="50"/>
        <v>0.1</v>
      </c>
      <c r="W85" s="43">
        <f t="shared" si="50"/>
        <v>0</v>
      </c>
      <c r="X85" s="43">
        <f t="shared" si="50"/>
        <v>0.9</v>
      </c>
      <c r="Y85" s="42">
        <f t="shared" si="51"/>
        <v>0.65800000000000003</v>
      </c>
      <c r="Z85" s="42">
        <f t="shared" si="52"/>
        <v>0.62</v>
      </c>
      <c r="AA85" s="42">
        <f t="shared" si="53"/>
        <v>0.96199999999999997</v>
      </c>
      <c r="AB85" s="42">
        <f t="shared" si="54"/>
        <v>0.5</v>
      </c>
      <c r="AC85" s="42">
        <f t="shared" si="54"/>
        <v>0.45</v>
      </c>
      <c r="AD85" s="42">
        <f t="shared" si="54"/>
        <v>0.05</v>
      </c>
      <c r="AG85" s="43">
        <f t="shared" si="61"/>
        <v>1.4</v>
      </c>
      <c r="AH85" s="42">
        <v>2.1</v>
      </c>
      <c r="AI85" s="43">
        <f t="shared" si="55"/>
        <v>1</v>
      </c>
      <c r="AJ85" s="43">
        <f t="shared" si="55"/>
        <v>0.9</v>
      </c>
      <c r="AK85" s="43">
        <f t="shared" si="55"/>
        <v>0</v>
      </c>
      <c r="AL85" s="43">
        <f t="shared" si="55"/>
        <v>0.1</v>
      </c>
      <c r="AM85" s="43">
        <v>1.1000000000000001</v>
      </c>
      <c r="AN85" s="43">
        <f t="shared" si="55"/>
        <v>1.1000000000000001</v>
      </c>
      <c r="AO85" s="43">
        <f t="shared" si="55"/>
        <v>1</v>
      </c>
      <c r="AP85" s="43">
        <f t="shared" si="55"/>
        <v>1</v>
      </c>
      <c r="AQ85" s="43">
        <f t="shared" si="55"/>
        <v>0</v>
      </c>
      <c r="AR85" s="43">
        <f t="shared" si="55"/>
        <v>0</v>
      </c>
      <c r="AS85" s="43">
        <f t="shared" si="55"/>
        <v>0.82</v>
      </c>
      <c r="AT85" s="43">
        <f t="shared" si="55"/>
        <v>1.1000000000000001</v>
      </c>
      <c r="AU85" s="43">
        <f t="shared" si="55"/>
        <v>1</v>
      </c>
      <c r="AV85" s="43">
        <f t="shared" si="55"/>
        <v>0.1</v>
      </c>
      <c r="AW85" s="43">
        <f t="shared" si="55"/>
        <v>0</v>
      </c>
      <c r="AX85" s="43">
        <f t="shared" si="55"/>
        <v>0.9</v>
      </c>
      <c r="AY85" s="42">
        <f t="shared" si="56"/>
        <v>1.36</v>
      </c>
      <c r="AZ85" s="42">
        <f t="shared" si="57"/>
        <v>1.1000000000000001</v>
      </c>
      <c r="BA85" s="42">
        <f t="shared" si="58"/>
        <v>0.98199999999999998</v>
      </c>
      <c r="BB85" s="42">
        <f t="shared" si="59"/>
        <v>0.5</v>
      </c>
      <c r="BC85" s="42">
        <f t="shared" si="59"/>
        <v>0.45</v>
      </c>
      <c r="BD85" s="42">
        <f t="shared" si="59"/>
        <v>0.05</v>
      </c>
    </row>
    <row r="86" spans="1:56" x14ac:dyDescent="0.25">
      <c r="A86" s="34">
        <v>71</v>
      </c>
      <c r="B86" s="34">
        <f t="shared" si="42"/>
        <v>156.28029139999998</v>
      </c>
      <c r="C86" s="40">
        <f t="shared" si="43"/>
        <v>157.04378727228172</v>
      </c>
      <c r="D86" s="41">
        <f t="shared" si="44"/>
        <v>0.53598562208969869</v>
      </c>
      <c r="E86" s="41">
        <f t="shared" si="45"/>
        <v>0.65610000000000013</v>
      </c>
      <c r="F86" s="41">
        <f t="shared" si="46"/>
        <v>1.2241</v>
      </c>
      <c r="G86" s="43">
        <f t="shared" si="60"/>
        <v>0.62</v>
      </c>
      <c r="H86" s="43">
        <f t="shared" si="50"/>
        <v>0.88</v>
      </c>
      <c r="I86" s="43">
        <f t="shared" si="50"/>
        <v>1</v>
      </c>
      <c r="J86" s="43">
        <f t="shared" si="50"/>
        <v>0.9</v>
      </c>
      <c r="K86" s="43">
        <f t="shared" si="50"/>
        <v>0</v>
      </c>
      <c r="L86" s="43">
        <f t="shared" si="50"/>
        <v>0.1</v>
      </c>
      <c r="M86" s="43">
        <f t="shared" si="50"/>
        <v>0.62</v>
      </c>
      <c r="N86" s="43">
        <f t="shared" si="50"/>
        <v>0.88</v>
      </c>
      <c r="O86" s="43">
        <f t="shared" si="50"/>
        <v>1</v>
      </c>
      <c r="P86" s="43">
        <f t="shared" si="50"/>
        <v>1</v>
      </c>
      <c r="Q86" s="43">
        <f t="shared" si="50"/>
        <v>0</v>
      </c>
      <c r="R86" s="43">
        <f t="shared" si="50"/>
        <v>0</v>
      </c>
      <c r="S86" s="43">
        <f t="shared" si="50"/>
        <v>0.62</v>
      </c>
      <c r="T86" s="43">
        <f t="shared" si="50"/>
        <v>0.88</v>
      </c>
      <c r="U86" s="43">
        <f t="shared" si="50"/>
        <v>1</v>
      </c>
      <c r="V86" s="43">
        <f t="shared" si="50"/>
        <v>0.1</v>
      </c>
      <c r="W86" s="43">
        <f t="shared" si="50"/>
        <v>0</v>
      </c>
      <c r="X86" s="43">
        <f t="shared" si="50"/>
        <v>0.9</v>
      </c>
      <c r="Y86" s="42">
        <f t="shared" si="51"/>
        <v>0.65800000000000003</v>
      </c>
      <c r="Z86" s="42">
        <f t="shared" si="52"/>
        <v>0.62</v>
      </c>
      <c r="AA86" s="42">
        <f t="shared" si="53"/>
        <v>0.96199999999999997</v>
      </c>
      <c r="AB86" s="42">
        <f t="shared" si="54"/>
        <v>0.5</v>
      </c>
      <c r="AC86" s="42">
        <f t="shared" si="54"/>
        <v>0.45</v>
      </c>
      <c r="AD86" s="42">
        <f t="shared" si="54"/>
        <v>0.05</v>
      </c>
      <c r="AG86" s="43">
        <f t="shared" si="61"/>
        <v>1.4</v>
      </c>
      <c r="AH86" s="42">
        <v>2.1</v>
      </c>
      <c r="AI86" s="43">
        <f t="shared" si="55"/>
        <v>1</v>
      </c>
      <c r="AJ86" s="43">
        <f t="shared" si="55"/>
        <v>0.9</v>
      </c>
      <c r="AK86" s="43">
        <f t="shared" si="55"/>
        <v>0</v>
      </c>
      <c r="AL86" s="43">
        <f t="shared" si="55"/>
        <v>0.1</v>
      </c>
      <c r="AM86" s="43">
        <v>1.1000000000000001</v>
      </c>
      <c r="AN86" s="43">
        <f t="shared" si="55"/>
        <v>1.1000000000000001</v>
      </c>
      <c r="AO86" s="43">
        <f t="shared" si="55"/>
        <v>1</v>
      </c>
      <c r="AP86" s="43">
        <f t="shared" si="55"/>
        <v>1</v>
      </c>
      <c r="AQ86" s="43">
        <f t="shared" si="55"/>
        <v>0</v>
      </c>
      <c r="AR86" s="43">
        <f t="shared" si="55"/>
        <v>0</v>
      </c>
      <c r="AS86" s="43">
        <f t="shared" si="55"/>
        <v>0.82</v>
      </c>
      <c r="AT86" s="43">
        <f t="shared" si="55"/>
        <v>1.1000000000000001</v>
      </c>
      <c r="AU86" s="43">
        <f t="shared" si="55"/>
        <v>1</v>
      </c>
      <c r="AV86" s="43">
        <f t="shared" si="55"/>
        <v>0.1</v>
      </c>
      <c r="AW86" s="43">
        <f t="shared" si="55"/>
        <v>0</v>
      </c>
      <c r="AX86" s="43">
        <f t="shared" si="55"/>
        <v>0.9</v>
      </c>
      <c r="AY86" s="42">
        <f t="shared" si="56"/>
        <v>1.36</v>
      </c>
      <c r="AZ86" s="42">
        <f t="shared" si="57"/>
        <v>1.1000000000000001</v>
      </c>
      <c r="BA86" s="42">
        <f t="shared" si="58"/>
        <v>0.98199999999999998</v>
      </c>
      <c r="BB86" s="42">
        <f t="shared" si="59"/>
        <v>0.5</v>
      </c>
      <c r="BC86" s="42">
        <f t="shared" si="59"/>
        <v>0.45</v>
      </c>
      <c r="BD86" s="42">
        <f t="shared" si="59"/>
        <v>0.05</v>
      </c>
    </row>
    <row r="87" spans="1:56" x14ac:dyDescent="0.25">
      <c r="A87" s="34">
        <v>72</v>
      </c>
      <c r="B87" s="34">
        <f t="shared" si="42"/>
        <v>155.8256864</v>
      </c>
      <c r="C87" s="40">
        <f t="shared" si="43"/>
        <v>157.04378727228172</v>
      </c>
      <c r="D87" s="41">
        <f t="shared" si="44"/>
        <v>0.53598562208969869</v>
      </c>
      <c r="E87" s="41">
        <f t="shared" si="45"/>
        <v>0.65610000000000013</v>
      </c>
      <c r="F87" s="41">
        <f t="shared" si="46"/>
        <v>1.2241</v>
      </c>
      <c r="G87" s="43">
        <f t="shared" si="60"/>
        <v>0.62</v>
      </c>
      <c r="H87" s="43">
        <f t="shared" si="50"/>
        <v>0.88</v>
      </c>
      <c r="I87" s="43">
        <f t="shared" si="50"/>
        <v>1</v>
      </c>
      <c r="J87" s="43">
        <f t="shared" si="50"/>
        <v>0.9</v>
      </c>
      <c r="K87" s="43">
        <f t="shared" si="50"/>
        <v>0</v>
      </c>
      <c r="L87" s="43">
        <f t="shared" si="50"/>
        <v>0.1</v>
      </c>
      <c r="M87" s="43">
        <f t="shared" si="50"/>
        <v>0.62</v>
      </c>
      <c r="N87" s="43">
        <f t="shared" si="50"/>
        <v>0.88</v>
      </c>
      <c r="O87" s="43">
        <f t="shared" si="50"/>
        <v>1</v>
      </c>
      <c r="P87" s="43">
        <f t="shared" si="50"/>
        <v>1</v>
      </c>
      <c r="Q87" s="43">
        <f t="shared" si="50"/>
        <v>0</v>
      </c>
      <c r="R87" s="43">
        <f t="shared" si="50"/>
        <v>0</v>
      </c>
      <c r="S87" s="43">
        <f t="shared" si="50"/>
        <v>0.62</v>
      </c>
      <c r="T87" s="43">
        <f t="shared" si="50"/>
        <v>0.88</v>
      </c>
      <c r="U87" s="43">
        <f t="shared" si="50"/>
        <v>1</v>
      </c>
      <c r="V87" s="43">
        <f t="shared" si="50"/>
        <v>0.1</v>
      </c>
      <c r="W87" s="43">
        <f t="shared" si="50"/>
        <v>0</v>
      </c>
      <c r="X87" s="43">
        <f t="shared" si="50"/>
        <v>0.9</v>
      </c>
      <c r="Y87" s="42">
        <f t="shared" si="51"/>
        <v>0.65800000000000003</v>
      </c>
      <c r="Z87" s="42">
        <f t="shared" si="52"/>
        <v>0.62</v>
      </c>
      <c r="AA87" s="42">
        <f t="shared" si="53"/>
        <v>0.96199999999999997</v>
      </c>
      <c r="AB87" s="42">
        <f t="shared" si="54"/>
        <v>0.5</v>
      </c>
      <c r="AC87" s="42">
        <f t="shared" si="54"/>
        <v>0.45</v>
      </c>
      <c r="AD87" s="42">
        <f t="shared" si="54"/>
        <v>0.05</v>
      </c>
      <c r="AG87" s="43">
        <f t="shared" si="61"/>
        <v>1.4</v>
      </c>
      <c r="AH87" s="42">
        <v>2.1</v>
      </c>
      <c r="AI87" s="43">
        <f t="shared" si="55"/>
        <v>1</v>
      </c>
      <c r="AJ87" s="43">
        <f t="shared" si="55"/>
        <v>0.9</v>
      </c>
      <c r="AK87" s="43">
        <f t="shared" si="55"/>
        <v>0</v>
      </c>
      <c r="AL87" s="43">
        <f t="shared" si="55"/>
        <v>0.1</v>
      </c>
      <c r="AM87" s="43">
        <v>1.1000000000000001</v>
      </c>
      <c r="AN87" s="43">
        <f t="shared" si="55"/>
        <v>1.1000000000000001</v>
      </c>
      <c r="AO87" s="43">
        <f t="shared" si="55"/>
        <v>1</v>
      </c>
      <c r="AP87" s="43">
        <f t="shared" si="55"/>
        <v>1</v>
      </c>
      <c r="AQ87" s="43">
        <f t="shared" si="55"/>
        <v>0</v>
      </c>
      <c r="AR87" s="43">
        <f t="shared" si="55"/>
        <v>0</v>
      </c>
      <c r="AS87" s="43">
        <f t="shared" si="55"/>
        <v>0.82</v>
      </c>
      <c r="AT87" s="43">
        <f t="shared" si="55"/>
        <v>1.1000000000000001</v>
      </c>
      <c r="AU87" s="43">
        <f t="shared" si="55"/>
        <v>1</v>
      </c>
      <c r="AV87" s="43">
        <f t="shared" si="55"/>
        <v>0.1</v>
      </c>
      <c r="AW87" s="43">
        <f t="shared" si="55"/>
        <v>0</v>
      </c>
      <c r="AX87" s="43">
        <f t="shared" si="55"/>
        <v>0.9</v>
      </c>
      <c r="AY87" s="42">
        <f t="shared" si="56"/>
        <v>1.36</v>
      </c>
      <c r="AZ87" s="42">
        <f t="shared" si="57"/>
        <v>1.1000000000000001</v>
      </c>
      <c r="BA87" s="42">
        <f t="shared" si="58"/>
        <v>0.98199999999999998</v>
      </c>
      <c r="BB87" s="42">
        <f t="shared" si="59"/>
        <v>0.5</v>
      </c>
      <c r="BC87" s="42">
        <f t="shared" si="59"/>
        <v>0.45</v>
      </c>
      <c r="BD87" s="42">
        <f t="shared" si="59"/>
        <v>0.05</v>
      </c>
    </row>
    <row r="88" spans="1:56" x14ac:dyDescent="0.25">
      <c r="A88" s="34">
        <v>73</v>
      </c>
      <c r="B88" s="34">
        <f t="shared" si="42"/>
        <v>155.43455539999999</v>
      </c>
      <c r="C88" s="40">
        <f t="shared" si="43"/>
        <v>157.04378727228172</v>
      </c>
      <c r="D88" s="41">
        <f t="shared" si="44"/>
        <v>0.53598562208969869</v>
      </c>
      <c r="E88" s="41">
        <f t="shared" si="45"/>
        <v>0.65610000000000013</v>
      </c>
      <c r="F88" s="41">
        <f t="shared" si="46"/>
        <v>1.2241</v>
      </c>
      <c r="G88" s="43">
        <f t="shared" si="60"/>
        <v>0.62</v>
      </c>
      <c r="H88" s="43">
        <f t="shared" si="50"/>
        <v>0.88</v>
      </c>
      <c r="I88" s="43">
        <f t="shared" si="50"/>
        <v>1</v>
      </c>
      <c r="J88" s="43">
        <f t="shared" si="50"/>
        <v>0.9</v>
      </c>
      <c r="K88" s="43">
        <f t="shared" si="50"/>
        <v>0</v>
      </c>
      <c r="L88" s="43">
        <f t="shared" si="50"/>
        <v>0.1</v>
      </c>
      <c r="M88" s="43">
        <f t="shared" si="50"/>
        <v>0.62</v>
      </c>
      <c r="N88" s="43">
        <f t="shared" si="50"/>
        <v>0.88</v>
      </c>
      <c r="O88" s="43">
        <f t="shared" si="50"/>
        <v>1</v>
      </c>
      <c r="P88" s="43">
        <f t="shared" si="50"/>
        <v>1</v>
      </c>
      <c r="Q88" s="43">
        <f t="shared" si="50"/>
        <v>0</v>
      </c>
      <c r="R88" s="43">
        <f t="shared" si="50"/>
        <v>0</v>
      </c>
      <c r="S88" s="43">
        <f t="shared" si="50"/>
        <v>0.62</v>
      </c>
      <c r="T88" s="43">
        <f t="shared" si="50"/>
        <v>0.88</v>
      </c>
      <c r="U88" s="43">
        <f t="shared" si="50"/>
        <v>1</v>
      </c>
      <c r="V88" s="43">
        <f t="shared" si="50"/>
        <v>0.1</v>
      </c>
      <c r="W88" s="43">
        <f t="shared" si="50"/>
        <v>0</v>
      </c>
      <c r="X88" s="43">
        <f t="shared" si="50"/>
        <v>0.9</v>
      </c>
      <c r="Y88" s="42">
        <f t="shared" si="51"/>
        <v>0.65800000000000003</v>
      </c>
      <c r="Z88" s="42">
        <f t="shared" si="52"/>
        <v>0.62</v>
      </c>
      <c r="AA88" s="42">
        <f t="shared" si="53"/>
        <v>0.96199999999999997</v>
      </c>
      <c r="AB88" s="42">
        <f t="shared" si="54"/>
        <v>0.5</v>
      </c>
      <c r="AC88" s="42">
        <f t="shared" si="54"/>
        <v>0.45</v>
      </c>
      <c r="AD88" s="42">
        <f t="shared" si="54"/>
        <v>0.05</v>
      </c>
      <c r="AG88" s="43">
        <f t="shared" si="61"/>
        <v>1.4</v>
      </c>
      <c r="AH88" s="42">
        <v>2.1</v>
      </c>
      <c r="AI88" s="43">
        <f t="shared" si="55"/>
        <v>1</v>
      </c>
      <c r="AJ88" s="43">
        <f t="shared" si="55"/>
        <v>0.9</v>
      </c>
      <c r="AK88" s="43">
        <f t="shared" si="55"/>
        <v>0</v>
      </c>
      <c r="AL88" s="43">
        <f t="shared" si="55"/>
        <v>0.1</v>
      </c>
      <c r="AM88" s="43">
        <v>1.1000000000000001</v>
      </c>
      <c r="AN88" s="43">
        <f t="shared" si="55"/>
        <v>1.1000000000000001</v>
      </c>
      <c r="AO88" s="43">
        <f t="shared" si="55"/>
        <v>1</v>
      </c>
      <c r="AP88" s="43">
        <f t="shared" si="55"/>
        <v>1</v>
      </c>
      <c r="AQ88" s="43">
        <f t="shared" si="55"/>
        <v>0</v>
      </c>
      <c r="AR88" s="43">
        <f t="shared" si="55"/>
        <v>0</v>
      </c>
      <c r="AS88" s="43">
        <f t="shared" si="55"/>
        <v>0.82</v>
      </c>
      <c r="AT88" s="43">
        <f t="shared" si="55"/>
        <v>1.1000000000000001</v>
      </c>
      <c r="AU88" s="43">
        <f t="shared" si="55"/>
        <v>1</v>
      </c>
      <c r="AV88" s="43">
        <f t="shared" si="55"/>
        <v>0.1</v>
      </c>
      <c r="AW88" s="43">
        <f t="shared" si="55"/>
        <v>0</v>
      </c>
      <c r="AX88" s="43">
        <f t="shared" si="55"/>
        <v>0.9</v>
      </c>
      <c r="AY88" s="42">
        <f t="shared" si="56"/>
        <v>1.36</v>
      </c>
      <c r="AZ88" s="42">
        <f t="shared" si="57"/>
        <v>1.1000000000000001</v>
      </c>
      <c r="BA88" s="42">
        <f t="shared" si="58"/>
        <v>0.98199999999999998</v>
      </c>
      <c r="BB88" s="42">
        <f t="shared" si="59"/>
        <v>0.5</v>
      </c>
      <c r="BC88" s="42">
        <f t="shared" si="59"/>
        <v>0.45</v>
      </c>
      <c r="BD88" s="42">
        <f t="shared" si="59"/>
        <v>0.05</v>
      </c>
    </row>
    <row r="89" spans="1:56" x14ac:dyDescent="0.25">
      <c r="A89" s="34">
        <v>74</v>
      </c>
      <c r="B89" s="34">
        <f t="shared" si="42"/>
        <v>155.10825439999999</v>
      </c>
      <c r="C89" s="40">
        <f t="shared" si="43"/>
        <v>157.04378727228172</v>
      </c>
      <c r="D89" s="41">
        <f t="shared" si="44"/>
        <v>0.53598562208969869</v>
      </c>
      <c r="E89" s="41">
        <f t="shared" si="45"/>
        <v>0.65610000000000013</v>
      </c>
      <c r="F89" s="41">
        <f t="shared" si="46"/>
        <v>1.2241</v>
      </c>
      <c r="G89" s="43">
        <f t="shared" si="60"/>
        <v>0.62</v>
      </c>
      <c r="H89" s="43">
        <f t="shared" si="50"/>
        <v>0.88</v>
      </c>
      <c r="I89" s="43">
        <f t="shared" si="50"/>
        <v>1</v>
      </c>
      <c r="J89" s="43">
        <f t="shared" si="50"/>
        <v>0.9</v>
      </c>
      <c r="K89" s="43">
        <f t="shared" si="50"/>
        <v>0</v>
      </c>
      <c r="L89" s="43">
        <f t="shared" si="50"/>
        <v>0.1</v>
      </c>
      <c r="M89" s="43">
        <f t="shared" si="50"/>
        <v>0.62</v>
      </c>
      <c r="N89" s="43">
        <f t="shared" si="50"/>
        <v>0.88</v>
      </c>
      <c r="O89" s="43">
        <f t="shared" si="50"/>
        <v>1</v>
      </c>
      <c r="P89" s="43">
        <f t="shared" si="50"/>
        <v>1</v>
      </c>
      <c r="Q89" s="43">
        <f t="shared" si="50"/>
        <v>0</v>
      </c>
      <c r="R89" s="43">
        <f t="shared" si="50"/>
        <v>0</v>
      </c>
      <c r="S89" s="43">
        <f t="shared" si="50"/>
        <v>0.62</v>
      </c>
      <c r="T89" s="43">
        <f t="shared" si="50"/>
        <v>0.88</v>
      </c>
      <c r="U89" s="43">
        <f t="shared" si="50"/>
        <v>1</v>
      </c>
      <c r="V89" s="43">
        <f t="shared" si="50"/>
        <v>0.1</v>
      </c>
      <c r="W89" s="43">
        <f t="shared" si="50"/>
        <v>0</v>
      </c>
      <c r="X89" s="43">
        <f t="shared" si="50"/>
        <v>0.9</v>
      </c>
      <c r="Y89" s="42">
        <f t="shared" si="51"/>
        <v>0.65800000000000003</v>
      </c>
      <c r="Z89" s="42">
        <f t="shared" si="52"/>
        <v>0.62</v>
      </c>
      <c r="AA89" s="42">
        <f t="shared" si="53"/>
        <v>0.96199999999999997</v>
      </c>
      <c r="AB89" s="42">
        <f t="shared" si="54"/>
        <v>0.5</v>
      </c>
      <c r="AC89" s="42">
        <f t="shared" si="54"/>
        <v>0.45</v>
      </c>
      <c r="AD89" s="42">
        <f t="shared" si="54"/>
        <v>0.05</v>
      </c>
      <c r="AG89" s="43">
        <f t="shared" si="61"/>
        <v>1.4</v>
      </c>
      <c r="AH89" s="42">
        <v>2.1</v>
      </c>
      <c r="AI89" s="43">
        <f t="shared" si="55"/>
        <v>1</v>
      </c>
      <c r="AJ89" s="43">
        <f t="shared" si="55"/>
        <v>0.9</v>
      </c>
      <c r="AK89" s="43">
        <f t="shared" si="55"/>
        <v>0</v>
      </c>
      <c r="AL89" s="43">
        <f t="shared" si="55"/>
        <v>0.1</v>
      </c>
      <c r="AM89" s="43">
        <v>1.1000000000000001</v>
      </c>
      <c r="AN89" s="43">
        <f t="shared" si="55"/>
        <v>1.1000000000000001</v>
      </c>
      <c r="AO89" s="43">
        <f t="shared" si="55"/>
        <v>1</v>
      </c>
      <c r="AP89" s="43">
        <f t="shared" si="55"/>
        <v>1</v>
      </c>
      <c r="AQ89" s="43">
        <f t="shared" si="55"/>
        <v>0</v>
      </c>
      <c r="AR89" s="43">
        <f t="shared" si="55"/>
        <v>0</v>
      </c>
      <c r="AS89" s="43">
        <f t="shared" si="55"/>
        <v>0.82</v>
      </c>
      <c r="AT89" s="43">
        <f t="shared" si="55"/>
        <v>1.1000000000000001</v>
      </c>
      <c r="AU89" s="43">
        <f t="shared" si="55"/>
        <v>1</v>
      </c>
      <c r="AV89" s="43">
        <f t="shared" si="55"/>
        <v>0.1</v>
      </c>
      <c r="AW89" s="43">
        <f t="shared" si="55"/>
        <v>0</v>
      </c>
      <c r="AX89" s="43">
        <f t="shared" si="55"/>
        <v>0.9</v>
      </c>
      <c r="AY89" s="42">
        <f t="shared" si="56"/>
        <v>1.36</v>
      </c>
      <c r="AZ89" s="42">
        <f t="shared" si="57"/>
        <v>1.1000000000000001</v>
      </c>
      <c r="BA89" s="42">
        <f t="shared" si="58"/>
        <v>0.98199999999999998</v>
      </c>
      <c r="BB89" s="42">
        <f t="shared" si="59"/>
        <v>0.5</v>
      </c>
      <c r="BC89" s="42">
        <f t="shared" si="59"/>
        <v>0.45</v>
      </c>
      <c r="BD89" s="42">
        <f t="shared" si="59"/>
        <v>0.05</v>
      </c>
    </row>
    <row r="90" spans="1:56" x14ac:dyDescent="0.25">
      <c r="A90" s="34">
        <v>75</v>
      </c>
      <c r="B90" s="34">
        <f t="shared" si="42"/>
        <v>154.84812500000001</v>
      </c>
      <c r="C90" s="40">
        <f t="shared" si="43"/>
        <v>157.04378727228172</v>
      </c>
      <c r="D90" s="41">
        <f t="shared" si="44"/>
        <v>0.53598562208969869</v>
      </c>
      <c r="E90" s="41">
        <f t="shared" si="45"/>
        <v>0.65610000000000013</v>
      </c>
      <c r="F90" s="41">
        <f t="shared" si="46"/>
        <v>1.2241</v>
      </c>
      <c r="G90" s="43">
        <f t="shared" si="60"/>
        <v>0.62</v>
      </c>
      <c r="H90" s="43">
        <f t="shared" si="50"/>
        <v>0.88</v>
      </c>
      <c r="I90" s="43">
        <f t="shared" si="50"/>
        <v>1</v>
      </c>
      <c r="J90" s="43">
        <f t="shared" si="50"/>
        <v>0.9</v>
      </c>
      <c r="K90" s="43">
        <f t="shared" si="50"/>
        <v>0</v>
      </c>
      <c r="L90" s="43">
        <f t="shared" si="50"/>
        <v>0.1</v>
      </c>
      <c r="M90" s="43">
        <f t="shared" si="50"/>
        <v>0.62</v>
      </c>
      <c r="N90" s="43">
        <f t="shared" si="50"/>
        <v>0.88</v>
      </c>
      <c r="O90" s="43">
        <f t="shared" si="50"/>
        <v>1</v>
      </c>
      <c r="P90" s="43">
        <f t="shared" si="50"/>
        <v>1</v>
      </c>
      <c r="Q90" s="43">
        <f t="shared" si="50"/>
        <v>0</v>
      </c>
      <c r="R90" s="43">
        <f t="shared" si="50"/>
        <v>0</v>
      </c>
      <c r="S90" s="43">
        <f t="shared" si="50"/>
        <v>0.62</v>
      </c>
      <c r="T90" s="43">
        <f t="shared" si="50"/>
        <v>0.88</v>
      </c>
      <c r="U90" s="43">
        <f t="shared" si="50"/>
        <v>1</v>
      </c>
      <c r="V90" s="43">
        <f t="shared" si="50"/>
        <v>0.1</v>
      </c>
      <c r="W90" s="43">
        <f t="shared" si="50"/>
        <v>0</v>
      </c>
      <c r="X90" s="43">
        <f t="shared" si="50"/>
        <v>0.9</v>
      </c>
      <c r="Y90" s="42">
        <f t="shared" si="51"/>
        <v>0.65800000000000003</v>
      </c>
      <c r="Z90" s="42">
        <f t="shared" si="52"/>
        <v>0.62</v>
      </c>
      <c r="AA90" s="42">
        <f t="shared" si="53"/>
        <v>0.96199999999999997</v>
      </c>
      <c r="AB90" s="42">
        <f t="shared" si="54"/>
        <v>0.5</v>
      </c>
      <c r="AC90" s="42">
        <f t="shared" si="54"/>
        <v>0.45</v>
      </c>
      <c r="AD90" s="42">
        <f t="shared" si="54"/>
        <v>0.05</v>
      </c>
      <c r="AG90" s="43">
        <f t="shared" si="61"/>
        <v>1.4</v>
      </c>
      <c r="AH90" s="42">
        <v>2.1</v>
      </c>
      <c r="AI90" s="43">
        <f t="shared" si="55"/>
        <v>1</v>
      </c>
      <c r="AJ90" s="43">
        <f t="shared" si="55"/>
        <v>0.9</v>
      </c>
      <c r="AK90" s="43">
        <f t="shared" si="55"/>
        <v>0</v>
      </c>
      <c r="AL90" s="43">
        <f t="shared" si="55"/>
        <v>0.1</v>
      </c>
      <c r="AM90" s="43">
        <v>1.1000000000000001</v>
      </c>
      <c r="AN90" s="43">
        <f t="shared" si="55"/>
        <v>1.1000000000000001</v>
      </c>
      <c r="AO90" s="43">
        <f t="shared" si="55"/>
        <v>1</v>
      </c>
      <c r="AP90" s="43">
        <f t="shared" si="55"/>
        <v>1</v>
      </c>
      <c r="AQ90" s="43">
        <f t="shared" si="55"/>
        <v>0</v>
      </c>
      <c r="AR90" s="43">
        <f t="shared" si="55"/>
        <v>0</v>
      </c>
      <c r="AS90" s="43">
        <f t="shared" si="55"/>
        <v>0.82</v>
      </c>
      <c r="AT90" s="43">
        <f t="shared" si="55"/>
        <v>1.1000000000000001</v>
      </c>
      <c r="AU90" s="43">
        <f t="shared" si="55"/>
        <v>1</v>
      </c>
      <c r="AV90" s="43">
        <f t="shared" si="55"/>
        <v>0.1</v>
      </c>
      <c r="AW90" s="43">
        <f t="shared" si="55"/>
        <v>0</v>
      </c>
      <c r="AX90" s="43">
        <f t="shared" si="55"/>
        <v>0.9</v>
      </c>
      <c r="AY90" s="42">
        <f t="shared" si="56"/>
        <v>1.36</v>
      </c>
      <c r="AZ90" s="42">
        <f t="shared" si="57"/>
        <v>1.1000000000000001</v>
      </c>
      <c r="BA90" s="42">
        <f t="shared" si="58"/>
        <v>0.98199999999999998</v>
      </c>
      <c r="BB90" s="42">
        <f t="shared" si="59"/>
        <v>0.5</v>
      </c>
      <c r="BC90" s="42">
        <f t="shared" si="59"/>
        <v>0.45</v>
      </c>
      <c r="BD90" s="42">
        <f t="shared" si="59"/>
        <v>0.05</v>
      </c>
    </row>
    <row r="91" spans="1:56" x14ac:dyDescent="0.25">
      <c r="A91" s="34">
        <v>76</v>
      </c>
      <c r="B91" s="34">
        <f t="shared" si="42"/>
        <v>154.65549440000001</v>
      </c>
      <c r="C91" s="40">
        <f t="shared" si="43"/>
        <v>157.04378727228172</v>
      </c>
      <c r="D91" s="41">
        <f t="shared" si="44"/>
        <v>0.53598562208969869</v>
      </c>
      <c r="E91" s="41">
        <f t="shared" si="45"/>
        <v>0.65610000000000013</v>
      </c>
      <c r="F91" s="41">
        <f t="shared" si="46"/>
        <v>1.2241</v>
      </c>
      <c r="G91" s="43">
        <f t="shared" si="60"/>
        <v>0.62</v>
      </c>
      <c r="H91" s="43">
        <f t="shared" si="50"/>
        <v>0.88</v>
      </c>
      <c r="I91" s="43">
        <f t="shared" si="50"/>
        <v>1</v>
      </c>
      <c r="J91" s="43">
        <f t="shared" si="50"/>
        <v>0.9</v>
      </c>
      <c r="K91" s="43">
        <f t="shared" si="50"/>
        <v>0</v>
      </c>
      <c r="L91" s="43">
        <f t="shared" si="50"/>
        <v>0.1</v>
      </c>
      <c r="M91" s="43">
        <f t="shared" si="50"/>
        <v>0.62</v>
      </c>
      <c r="N91" s="43">
        <f t="shared" si="50"/>
        <v>0.88</v>
      </c>
      <c r="O91" s="43">
        <f t="shared" si="50"/>
        <v>1</v>
      </c>
      <c r="P91" s="43">
        <f t="shared" si="50"/>
        <v>1</v>
      </c>
      <c r="Q91" s="43">
        <f t="shared" si="50"/>
        <v>0</v>
      </c>
      <c r="R91" s="43">
        <f t="shared" si="50"/>
        <v>0</v>
      </c>
      <c r="S91" s="43">
        <f t="shared" si="50"/>
        <v>0.62</v>
      </c>
      <c r="T91" s="43">
        <f t="shared" si="50"/>
        <v>0.88</v>
      </c>
      <c r="U91" s="43">
        <f t="shared" si="50"/>
        <v>1</v>
      </c>
      <c r="V91" s="43">
        <f t="shared" si="50"/>
        <v>0.1</v>
      </c>
      <c r="W91" s="43">
        <f t="shared" si="50"/>
        <v>0</v>
      </c>
      <c r="X91" s="43">
        <f t="shared" si="50"/>
        <v>0.9</v>
      </c>
      <c r="Y91" s="42">
        <f t="shared" si="51"/>
        <v>0.65800000000000003</v>
      </c>
      <c r="Z91" s="42">
        <f t="shared" si="52"/>
        <v>0.62</v>
      </c>
      <c r="AA91" s="42">
        <f t="shared" si="53"/>
        <v>0.96199999999999997</v>
      </c>
      <c r="AB91" s="42">
        <f t="shared" si="54"/>
        <v>0.5</v>
      </c>
      <c r="AC91" s="42">
        <f t="shared" si="54"/>
        <v>0.45</v>
      </c>
      <c r="AD91" s="42">
        <f t="shared" si="54"/>
        <v>0.05</v>
      </c>
      <c r="AG91" s="43">
        <f t="shared" si="61"/>
        <v>1.4</v>
      </c>
      <c r="AH91" s="42">
        <v>2.1</v>
      </c>
      <c r="AI91" s="43">
        <f t="shared" si="55"/>
        <v>1</v>
      </c>
      <c r="AJ91" s="43">
        <f t="shared" si="55"/>
        <v>0.9</v>
      </c>
      <c r="AK91" s="43">
        <f t="shared" si="55"/>
        <v>0</v>
      </c>
      <c r="AL91" s="43">
        <f t="shared" si="55"/>
        <v>0.1</v>
      </c>
      <c r="AM91" s="43">
        <v>1.1000000000000001</v>
      </c>
      <c r="AN91" s="43">
        <f t="shared" si="55"/>
        <v>1.1000000000000001</v>
      </c>
      <c r="AO91" s="43">
        <f t="shared" si="55"/>
        <v>1</v>
      </c>
      <c r="AP91" s="43">
        <f t="shared" si="55"/>
        <v>1</v>
      </c>
      <c r="AQ91" s="43">
        <f t="shared" si="55"/>
        <v>0</v>
      </c>
      <c r="AR91" s="43">
        <f t="shared" si="55"/>
        <v>0</v>
      </c>
      <c r="AS91" s="43">
        <f t="shared" si="55"/>
        <v>0.82</v>
      </c>
      <c r="AT91" s="43">
        <f t="shared" si="55"/>
        <v>1.1000000000000001</v>
      </c>
      <c r="AU91" s="43">
        <f t="shared" si="55"/>
        <v>1</v>
      </c>
      <c r="AV91" s="43">
        <f t="shared" si="55"/>
        <v>0.1</v>
      </c>
      <c r="AW91" s="43">
        <f t="shared" si="55"/>
        <v>0</v>
      </c>
      <c r="AX91" s="43">
        <f t="shared" si="55"/>
        <v>0.9</v>
      </c>
      <c r="AY91" s="42">
        <f t="shared" si="56"/>
        <v>1.36</v>
      </c>
      <c r="AZ91" s="42">
        <f t="shared" si="57"/>
        <v>1.1000000000000001</v>
      </c>
      <c r="BA91" s="42">
        <f t="shared" si="58"/>
        <v>0.98199999999999998</v>
      </c>
      <c r="BB91" s="42">
        <f t="shared" si="59"/>
        <v>0.5</v>
      </c>
      <c r="BC91" s="42">
        <f t="shared" si="59"/>
        <v>0.45</v>
      </c>
      <c r="BD91" s="42">
        <f t="shared" si="59"/>
        <v>0.05</v>
      </c>
    </row>
    <row r="92" spans="1:56" x14ac:dyDescent="0.25">
      <c r="A92" s="34">
        <v>77</v>
      </c>
      <c r="B92" s="34">
        <f t="shared" si="42"/>
        <v>154.53167540000001</v>
      </c>
      <c r="C92" s="40">
        <f t="shared" si="43"/>
        <v>157.04378727228172</v>
      </c>
      <c r="D92" s="41">
        <f t="shared" si="44"/>
        <v>0.53598562208969869</v>
      </c>
      <c r="E92" s="41">
        <f t="shared" si="45"/>
        <v>0.65610000000000013</v>
      </c>
      <c r="F92" s="41">
        <f t="shared" si="46"/>
        <v>1.2241</v>
      </c>
      <c r="G92" s="43">
        <f t="shared" si="60"/>
        <v>0.62</v>
      </c>
      <c r="H92" s="43">
        <f t="shared" si="50"/>
        <v>0.88</v>
      </c>
      <c r="I92" s="43">
        <f t="shared" si="50"/>
        <v>1</v>
      </c>
      <c r="J92" s="43">
        <f t="shared" si="50"/>
        <v>0.9</v>
      </c>
      <c r="K92" s="43">
        <f t="shared" si="50"/>
        <v>0</v>
      </c>
      <c r="L92" s="43">
        <f t="shared" si="50"/>
        <v>0.1</v>
      </c>
      <c r="M92" s="43">
        <f t="shared" si="50"/>
        <v>0.62</v>
      </c>
      <c r="N92" s="43">
        <f t="shared" si="50"/>
        <v>0.88</v>
      </c>
      <c r="O92" s="43">
        <f t="shared" si="50"/>
        <v>1</v>
      </c>
      <c r="P92" s="43">
        <f t="shared" si="50"/>
        <v>1</v>
      </c>
      <c r="Q92" s="43">
        <f t="shared" si="50"/>
        <v>0</v>
      </c>
      <c r="R92" s="43">
        <f t="shared" si="50"/>
        <v>0</v>
      </c>
      <c r="S92" s="43">
        <f t="shared" si="50"/>
        <v>0.62</v>
      </c>
      <c r="T92" s="43">
        <f t="shared" si="50"/>
        <v>0.88</v>
      </c>
      <c r="U92" s="43">
        <f t="shared" si="50"/>
        <v>1</v>
      </c>
      <c r="V92" s="43">
        <f t="shared" si="50"/>
        <v>0.1</v>
      </c>
      <c r="W92" s="43">
        <f t="shared" si="50"/>
        <v>0</v>
      </c>
      <c r="X92" s="43">
        <f t="shared" si="50"/>
        <v>0.9</v>
      </c>
      <c r="Y92" s="42">
        <f t="shared" si="51"/>
        <v>0.65800000000000003</v>
      </c>
      <c r="Z92" s="42">
        <f t="shared" si="52"/>
        <v>0.62</v>
      </c>
      <c r="AA92" s="42">
        <f t="shared" si="53"/>
        <v>0.96199999999999997</v>
      </c>
      <c r="AB92" s="42">
        <f t="shared" si="54"/>
        <v>0.5</v>
      </c>
      <c r="AC92" s="42">
        <f t="shared" si="54"/>
        <v>0.45</v>
      </c>
      <c r="AD92" s="42">
        <f t="shared" si="54"/>
        <v>0.05</v>
      </c>
      <c r="AG92" s="43">
        <f t="shared" si="61"/>
        <v>1.4</v>
      </c>
      <c r="AH92" s="42">
        <v>2.1</v>
      </c>
      <c r="AI92" s="43">
        <f t="shared" si="55"/>
        <v>1</v>
      </c>
      <c r="AJ92" s="43">
        <f t="shared" si="55"/>
        <v>0.9</v>
      </c>
      <c r="AK92" s="43">
        <f t="shared" si="55"/>
        <v>0</v>
      </c>
      <c r="AL92" s="43">
        <f t="shared" si="55"/>
        <v>0.1</v>
      </c>
      <c r="AM92" s="43">
        <v>1.1000000000000001</v>
      </c>
      <c r="AN92" s="43">
        <f t="shared" si="55"/>
        <v>1.1000000000000001</v>
      </c>
      <c r="AO92" s="43">
        <f t="shared" si="55"/>
        <v>1</v>
      </c>
      <c r="AP92" s="43">
        <f t="shared" si="55"/>
        <v>1</v>
      </c>
      <c r="AQ92" s="43">
        <f t="shared" si="55"/>
        <v>0</v>
      </c>
      <c r="AR92" s="43">
        <f t="shared" si="55"/>
        <v>0</v>
      </c>
      <c r="AS92" s="43">
        <f t="shared" si="55"/>
        <v>0.82</v>
      </c>
      <c r="AT92" s="43">
        <f t="shared" si="55"/>
        <v>1.1000000000000001</v>
      </c>
      <c r="AU92" s="43">
        <f t="shared" si="55"/>
        <v>1</v>
      </c>
      <c r="AV92" s="43">
        <f t="shared" si="55"/>
        <v>0.1</v>
      </c>
      <c r="AW92" s="43">
        <f t="shared" si="55"/>
        <v>0</v>
      </c>
      <c r="AX92" s="43">
        <f t="shared" si="55"/>
        <v>0.9</v>
      </c>
      <c r="AY92" s="42">
        <f t="shared" si="56"/>
        <v>1.36</v>
      </c>
      <c r="AZ92" s="42">
        <f t="shared" si="57"/>
        <v>1.1000000000000001</v>
      </c>
      <c r="BA92" s="42">
        <f t="shared" si="58"/>
        <v>0.98199999999999998</v>
      </c>
      <c r="BB92" s="42">
        <f t="shared" si="59"/>
        <v>0.5</v>
      </c>
      <c r="BC92" s="42">
        <f t="shared" si="59"/>
        <v>0.45</v>
      </c>
      <c r="BD92" s="42">
        <f t="shared" si="59"/>
        <v>0.05</v>
      </c>
    </row>
    <row r="93" spans="1:56" x14ac:dyDescent="0.25">
      <c r="A93" s="34">
        <v>78</v>
      </c>
      <c r="B93" s="34">
        <f t="shared" si="42"/>
        <v>154.47796640000004</v>
      </c>
      <c r="C93" s="40">
        <f t="shared" si="43"/>
        <v>157.04378727228172</v>
      </c>
      <c r="D93" s="41">
        <f t="shared" si="44"/>
        <v>0.53598562208969869</v>
      </c>
      <c r="E93" s="41">
        <f t="shared" si="45"/>
        <v>0.65610000000000013</v>
      </c>
      <c r="F93" s="41">
        <f t="shared" si="46"/>
        <v>1.2241</v>
      </c>
      <c r="G93" s="43">
        <f t="shared" si="60"/>
        <v>0.62</v>
      </c>
      <c r="H93" s="43">
        <f t="shared" si="50"/>
        <v>0.88</v>
      </c>
      <c r="I93" s="43">
        <f t="shared" si="50"/>
        <v>1</v>
      </c>
      <c r="J93" s="43">
        <f t="shared" si="50"/>
        <v>0.9</v>
      </c>
      <c r="K93" s="43">
        <f t="shared" si="50"/>
        <v>0</v>
      </c>
      <c r="L93" s="43">
        <f t="shared" si="50"/>
        <v>0.1</v>
      </c>
      <c r="M93" s="43">
        <f t="shared" si="50"/>
        <v>0.62</v>
      </c>
      <c r="N93" s="43">
        <f t="shared" si="50"/>
        <v>0.88</v>
      </c>
      <c r="O93" s="43">
        <f t="shared" si="50"/>
        <v>1</v>
      </c>
      <c r="P93" s="43">
        <f t="shared" si="50"/>
        <v>1</v>
      </c>
      <c r="Q93" s="43">
        <f t="shared" si="50"/>
        <v>0</v>
      </c>
      <c r="R93" s="43">
        <f t="shared" si="50"/>
        <v>0</v>
      </c>
      <c r="S93" s="43">
        <f t="shared" si="50"/>
        <v>0.62</v>
      </c>
      <c r="T93" s="43">
        <f t="shared" si="50"/>
        <v>0.88</v>
      </c>
      <c r="U93" s="43">
        <f t="shared" si="50"/>
        <v>1</v>
      </c>
      <c r="V93" s="43">
        <f t="shared" si="50"/>
        <v>0.1</v>
      </c>
      <c r="W93" s="43">
        <f t="shared" si="50"/>
        <v>0</v>
      </c>
      <c r="X93" s="43">
        <f t="shared" si="50"/>
        <v>0.9</v>
      </c>
      <c r="Y93" s="42">
        <f t="shared" si="51"/>
        <v>0.65800000000000003</v>
      </c>
      <c r="Z93" s="42">
        <f t="shared" si="52"/>
        <v>0.62</v>
      </c>
      <c r="AA93" s="42">
        <f t="shared" si="53"/>
        <v>0.96199999999999997</v>
      </c>
      <c r="AB93" s="42">
        <f t="shared" si="54"/>
        <v>0.5</v>
      </c>
      <c r="AC93" s="42">
        <f t="shared" si="54"/>
        <v>0.45</v>
      </c>
      <c r="AD93" s="42">
        <f t="shared" si="54"/>
        <v>0.05</v>
      </c>
      <c r="AG93" s="43">
        <f t="shared" si="61"/>
        <v>1.4</v>
      </c>
      <c r="AH93" s="42">
        <v>2.1</v>
      </c>
      <c r="AI93" s="43">
        <f t="shared" si="55"/>
        <v>1</v>
      </c>
      <c r="AJ93" s="43">
        <f t="shared" si="55"/>
        <v>0.9</v>
      </c>
      <c r="AK93" s="43">
        <f t="shared" si="55"/>
        <v>0</v>
      </c>
      <c r="AL93" s="43">
        <f t="shared" si="55"/>
        <v>0.1</v>
      </c>
      <c r="AM93" s="43">
        <v>1.1000000000000001</v>
      </c>
      <c r="AN93" s="43">
        <f t="shared" si="55"/>
        <v>1.1000000000000001</v>
      </c>
      <c r="AO93" s="43">
        <f t="shared" si="55"/>
        <v>1</v>
      </c>
      <c r="AP93" s="43">
        <f t="shared" si="55"/>
        <v>1</v>
      </c>
      <c r="AQ93" s="43">
        <f t="shared" si="55"/>
        <v>0</v>
      </c>
      <c r="AR93" s="43">
        <f t="shared" si="55"/>
        <v>0</v>
      </c>
      <c r="AS93" s="43">
        <f t="shared" si="55"/>
        <v>0.82</v>
      </c>
      <c r="AT93" s="43">
        <f t="shared" si="55"/>
        <v>1.1000000000000001</v>
      </c>
      <c r="AU93" s="43">
        <f t="shared" si="55"/>
        <v>1</v>
      </c>
      <c r="AV93" s="43">
        <f t="shared" si="55"/>
        <v>0.1</v>
      </c>
      <c r="AW93" s="43">
        <f t="shared" si="55"/>
        <v>0</v>
      </c>
      <c r="AX93" s="43">
        <f t="shared" si="55"/>
        <v>0.9</v>
      </c>
      <c r="AY93" s="42">
        <f t="shared" si="56"/>
        <v>1.36</v>
      </c>
      <c r="AZ93" s="42">
        <f t="shared" si="57"/>
        <v>1.1000000000000001</v>
      </c>
      <c r="BA93" s="42">
        <f t="shared" si="58"/>
        <v>0.98199999999999998</v>
      </c>
      <c r="BB93" s="42">
        <f t="shared" si="59"/>
        <v>0.5</v>
      </c>
      <c r="BC93" s="42">
        <f t="shared" si="59"/>
        <v>0.45</v>
      </c>
      <c r="BD93" s="42">
        <f t="shared" si="59"/>
        <v>0.05</v>
      </c>
    </row>
    <row r="94" spans="1:56" x14ac:dyDescent="0.25">
      <c r="A94" s="34">
        <v>79</v>
      </c>
      <c r="B94" s="34">
        <f t="shared" si="42"/>
        <v>154.49565140000004</v>
      </c>
      <c r="C94" s="40">
        <f t="shared" si="43"/>
        <v>157.04378727228172</v>
      </c>
      <c r="D94" s="41">
        <f t="shared" si="44"/>
        <v>0.53598562208969869</v>
      </c>
      <c r="E94" s="41">
        <f t="shared" si="45"/>
        <v>0.65610000000000013</v>
      </c>
      <c r="F94" s="41">
        <f t="shared" si="46"/>
        <v>1.2241</v>
      </c>
      <c r="G94" s="43">
        <f t="shared" si="60"/>
        <v>0.62</v>
      </c>
      <c r="H94" s="43">
        <f t="shared" si="50"/>
        <v>0.88</v>
      </c>
      <c r="I94" s="43">
        <f t="shared" si="50"/>
        <v>1</v>
      </c>
      <c r="J94" s="43">
        <f t="shared" si="50"/>
        <v>0.9</v>
      </c>
      <c r="K94" s="43">
        <f t="shared" si="50"/>
        <v>0</v>
      </c>
      <c r="L94" s="43">
        <f t="shared" si="50"/>
        <v>0.1</v>
      </c>
      <c r="M94" s="43">
        <f t="shared" si="50"/>
        <v>0.62</v>
      </c>
      <c r="N94" s="43">
        <f t="shared" si="50"/>
        <v>0.88</v>
      </c>
      <c r="O94" s="43">
        <f t="shared" si="50"/>
        <v>1</v>
      </c>
      <c r="P94" s="43">
        <f t="shared" si="50"/>
        <v>1</v>
      </c>
      <c r="Q94" s="43">
        <f t="shared" si="50"/>
        <v>0</v>
      </c>
      <c r="R94" s="43">
        <f t="shared" si="50"/>
        <v>0</v>
      </c>
      <c r="S94" s="43">
        <f t="shared" si="50"/>
        <v>0.62</v>
      </c>
      <c r="T94" s="43">
        <f t="shared" si="50"/>
        <v>0.88</v>
      </c>
      <c r="U94" s="43">
        <f t="shared" si="50"/>
        <v>1</v>
      </c>
      <c r="V94" s="43">
        <f t="shared" si="50"/>
        <v>0.1</v>
      </c>
      <c r="W94" s="43">
        <f t="shared" si="50"/>
        <v>0</v>
      </c>
      <c r="X94" s="43">
        <f t="shared" si="50"/>
        <v>0.9</v>
      </c>
      <c r="Y94" s="42">
        <f t="shared" si="51"/>
        <v>0.65800000000000003</v>
      </c>
      <c r="Z94" s="42">
        <f t="shared" si="52"/>
        <v>0.62</v>
      </c>
      <c r="AA94" s="42">
        <f t="shared" si="53"/>
        <v>0.96199999999999997</v>
      </c>
      <c r="AB94" s="42">
        <f t="shared" si="54"/>
        <v>0.5</v>
      </c>
      <c r="AC94" s="42">
        <f t="shared" si="54"/>
        <v>0.45</v>
      </c>
      <c r="AD94" s="42">
        <f t="shared" si="54"/>
        <v>0.05</v>
      </c>
      <c r="AG94" s="43">
        <f t="shared" si="61"/>
        <v>1.4</v>
      </c>
      <c r="AH94" s="42">
        <v>2.1</v>
      </c>
      <c r="AI94" s="43">
        <f t="shared" si="55"/>
        <v>1</v>
      </c>
      <c r="AJ94" s="43">
        <f t="shared" si="55"/>
        <v>0.9</v>
      </c>
      <c r="AK94" s="43">
        <f t="shared" si="55"/>
        <v>0</v>
      </c>
      <c r="AL94" s="43">
        <f t="shared" si="55"/>
        <v>0.1</v>
      </c>
      <c r="AM94" s="43">
        <v>1.1000000000000001</v>
      </c>
      <c r="AN94" s="43">
        <f t="shared" si="55"/>
        <v>1.1000000000000001</v>
      </c>
      <c r="AO94" s="43">
        <f t="shared" si="55"/>
        <v>1</v>
      </c>
      <c r="AP94" s="43">
        <f t="shared" si="55"/>
        <v>1</v>
      </c>
      <c r="AQ94" s="43">
        <f t="shared" si="55"/>
        <v>0</v>
      </c>
      <c r="AR94" s="43">
        <f t="shared" si="55"/>
        <v>0</v>
      </c>
      <c r="AS94" s="43">
        <f t="shared" si="55"/>
        <v>0.82</v>
      </c>
      <c r="AT94" s="43">
        <f t="shared" si="55"/>
        <v>1.1000000000000001</v>
      </c>
      <c r="AU94" s="43">
        <f t="shared" si="55"/>
        <v>1</v>
      </c>
      <c r="AV94" s="43">
        <f t="shared" si="55"/>
        <v>0.1</v>
      </c>
      <c r="AW94" s="43">
        <f t="shared" si="55"/>
        <v>0</v>
      </c>
      <c r="AX94" s="43">
        <f t="shared" si="55"/>
        <v>0.9</v>
      </c>
      <c r="AY94" s="42">
        <f t="shared" si="56"/>
        <v>1.36</v>
      </c>
      <c r="AZ94" s="42">
        <f t="shared" si="57"/>
        <v>1.1000000000000001</v>
      </c>
      <c r="BA94" s="42">
        <f t="shared" si="58"/>
        <v>0.98199999999999998</v>
      </c>
      <c r="BB94" s="42">
        <f t="shared" si="59"/>
        <v>0.5</v>
      </c>
      <c r="BC94" s="42">
        <f t="shared" si="59"/>
        <v>0.45</v>
      </c>
      <c r="BD94" s="42">
        <f t="shared" si="59"/>
        <v>0.05</v>
      </c>
    </row>
    <row r="95" spans="1:56" x14ac:dyDescent="0.25">
      <c r="A95" s="34">
        <v>80</v>
      </c>
      <c r="B95" s="34">
        <f t="shared" si="42"/>
        <v>154.58600000000001</v>
      </c>
      <c r="C95" s="40">
        <f t="shared" si="43"/>
        <v>157.04378727228172</v>
      </c>
      <c r="D95" s="41">
        <f t="shared" si="44"/>
        <v>0.53598562208969869</v>
      </c>
      <c r="E95" s="41">
        <f t="shared" si="45"/>
        <v>0.65610000000000013</v>
      </c>
      <c r="F95" s="41">
        <f t="shared" si="46"/>
        <v>1.2241</v>
      </c>
      <c r="G95" s="43">
        <f t="shared" si="60"/>
        <v>0.62</v>
      </c>
      <c r="H95" s="43">
        <f t="shared" si="50"/>
        <v>0.88</v>
      </c>
      <c r="I95" s="43">
        <f t="shared" si="50"/>
        <v>1</v>
      </c>
      <c r="J95" s="43">
        <f t="shared" si="50"/>
        <v>0.9</v>
      </c>
      <c r="K95" s="43">
        <f t="shared" si="50"/>
        <v>0</v>
      </c>
      <c r="L95" s="43">
        <f t="shared" si="50"/>
        <v>0.1</v>
      </c>
      <c r="M95" s="43">
        <f t="shared" si="50"/>
        <v>0.62</v>
      </c>
      <c r="N95" s="43">
        <f t="shared" si="50"/>
        <v>0.88</v>
      </c>
      <c r="O95" s="43">
        <f t="shared" si="50"/>
        <v>1</v>
      </c>
      <c r="P95" s="43">
        <f t="shared" si="50"/>
        <v>1</v>
      </c>
      <c r="Q95" s="43">
        <f t="shared" si="50"/>
        <v>0</v>
      </c>
      <c r="R95" s="43">
        <f t="shared" si="50"/>
        <v>0</v>
      </c>
      <c r="S95" s="43">
        <f t="shared" si="50"/>
        <v>0.62</v>
      </c>
      <c r="T95" s="43">
        <f t="shared" si="50"/>
        <v>0.88</v>
      </c>
      <c r="U95" s="43">
        <f t="shared" si="50"/>
        <v>1</v>
      </c>
      <c r="V95" s="43">
        <f t="shared" si="50"/>
        <v>0.1</v>
      </c>
      <c r="W95" s="43">
        <f t="shared" si="50"/>
        <v>0</v>
      </c>
      <c r="X95" s="43">
        <f t="shared" si="50"/>
        <v>0.9</v>
      </c>
      <c r="Y95" s="42">
        <f t="shared" si="51"/>
        <v>0.65800000000000003</v>
      </c>
      <c r="Z95" s="42">
        <f t="shared" si="52"/>
        <v>0.62</v>
      </c>
      <c r="AA95" s="42">
        <f t="shared" si="53"/>
        <v>0.96199999999999997</v>
      </c>
      <c r="AB95" s="42">
        <f t="shared" si="54"/>
        <v>0.5</v>
      </c>
      <c r="AC95" s="42">
        <f t="shared" si="54"/>
        <v>0.45</v>
      </c>
      <c r="AD95" s="42">
        <f t="shared" si="54"/>
        <v>0.05</v>
      </c>
      <c r="AG95" s="43">
        <f t="shared" si="61"/>
        <v>1.4</v>
      </c>
      <c r="AH95" s="42">
        <v>2.1</v>
      </c>
      <c r="AI95" s="43">
        <f t="shared" si="55"/>
        <v>1</v>
      </c>
      <c r="AJ95" s="43">
        <f t="shared" si="55"/>
        <v>0.9</v>
      </c>
      <c r="AK95" s="43">
        <f t="shared" si="55"/>
        <v>0</v>
      </c>
      <c r="AL95" s="43">
        <f t="shared" si="55"/>
        <v>0.1</v>
      </c>
      <c r="AM95" s="43">
        <v>1.1000000000000001</v>
      </c>
      <c r="AN95" s="43">
        <f t="shared" si="55"/>
        <v>1.1000000000000001</v>
      </c>
      <c r="AO95" s="43">
        <f t="shared" si="55"/>
        <v>1</v>
      </c>
      <c r="AP95" s="43">
        <f t="shared" si="55"/>
        <v>1</v>
      </c>
      <c r="AQ95" s="43">
        <f t="shared" si="55"/>
        <v>0</v>
      </c>
      <c r="AR95" s="43">
        <f t="shared" si="55"/>
        <v>0</v>
      </c>
      <c r="AS95" s="43">
        <f t="shared" si="55"/>
        <v>0.82</v>
      </c>
      <c r="AT95" s="43">
        <f t="shared" si="55"/>
        <v>1.1000000000000001</v>
      </c>
      <c r="AU95" s="43">
        <f t="shared" si="55"/>
        <v>1</v>
      </c>
      <c r="AV95" s="43">
        <f t="shared" si="55"/>
        <v>0.1</v>
      </c>
      <c r="AW95" s="43">
        <f t="shared" si="55"/>
        <v>0</v>
      </c>
      <c r="AX95" s="43">
        <f t="shared" si="55"/>
        <v>0.9</v>
      </c>
      <c r="AY95" s="42">
        <f t="shared" si="56"/>
        <v>1.36</v>
      </c>
      <c r="AZ95" s="42">
        <f t="shared" si="57"/>
        <v>1.1000000000000001</v>
      </c>
      <c r="BA95" s="42">
        <f t="shared" si="58"/>
        <v>0.98199999999999998</v>
      </c>
      <c r="BB95" s="42">
        <f t="shared" si="59"/>
        <v>0.5</v>
      </c>
      <c r="BC95" s="42">
        <f t="shared" si="59"/>
        <v>0.45</v>
      </c>
      <c r="BD95" s="42">
        <f t="shared" si="59"/>
        <v>0.05</v>
      </c>
    </row>
    <row r="96" spans="1:56" x14ac:dyDescent="0.25">
      <c r="A96" s="34">
        <v>81</v>
      </c>
      <c r="B96" s="34">
        <f t="shared" si="42"/>
        <v>154.75026740000001</v>
      </c>
      <c r="C96" s="40">
        <f t="shared" si="43"/>
        <v>157.04378727228172</v>
      </c>
      <c r="D96" s="41">
        <f t="shared" si="44"/>
        <v>0.53598562208969869</v>
      </c>
      <c r="E96" s="41">
        <f t="shared" si="45"/>
        <v>0.65610000000000013</v>
      </c>
      <c r="F96" s="41">
        <f t="shared" si="46"/>
        <v>1.2241</v>
      </c>
      <c r="G96" s="43">
        <f t="shared" si="60"/>
        <v>0.62</v>
      </c>
      <c r="H96" s="43">
        <f t="shared" si="60"/>
        <v>0.88</v>
      </c>
      <c r="I96" s="43">
        <f t="shared" si="60"/>
        <v>1</v>
      </c>
      <c r="J96" s="43">
        <f t="shared" si="60"/>
        <v>0.9</v>
      </c>
      <c r="K96" s="43">
        <f t="shared" si="60"/>
        <v>0</v>
      </c>
      <c r="L96" s="43">
        <f t="shared" si="60"/>
        <v>0.1</v>
      </c>
      <c r="M96" s="43">
        <f t="shared" si="60"/>
        <v>0.62</v>
      </c>
      <c r="N96" s="43">
        <f t="shared" si="60"/>
        <v>0.88</v>
      </c>
      <c r="O96" s="43">
        <f t="shared" si="60"/>
        <v>1</v>
      </c>
      <c r="P96" s="43">
        <f t="shared" si="60"/>
        <v>1</v>
      </c>
      <c r="Q96" s="43">
        <f t="shared" si="60"/>
        <v>0</v>
      </c>
      <c r="R96" s="43">
        <f t="shared" si="60"/>
        <v>0</v>
      </c>
      <c r="S96" s="43">
        <f t="shared" si="60"/>
        <v>0.62</v>
      </c>
      <c r="T96" s="43">
        <f t="shared" si="60"/>
        <v>0.88</v>
      </c>
      <c r="U96" s="43">
        <f t="shared" si="60"/>
        <v>1</v>
      </c>
      <c r="V96" s="43">
        <f t="shared" si="60"/>
        <v>0.1</v>
      </c>
      <c r="W96" s="43">
        <f t="shared" ref="W96:X105" si="62">W95</f>
        <v>0</v>
      </c>
      <c r="X96" s="43">
        <f t="shared" si="62"/>
        <v>0.9</v>
      </c>
      <c r="Y96" s="42">
        <f t="shared" si="51"/>
        <v>0.65800000000000003</v>
      </c>
      <c r="Z96" s="42">
        <f t="shared" si="52"/>
        <v>0.62</v>
      </c>
      <c r="AA96" s="42">
        <f t="shared" si="53"/>
        <v>0.96199999999999997</v>
      </c>
      <c r="AB96" s="42">
        <f t="shared" si="54"/>
        <v>0.5</v>
      </c>
      <c r="AC96" s="42">
        <f t="shared" si="54"/>
        <v>0.45</v>
      </c>
      <c r="AD96" s="42">
        <f t="shared" si="54"/>
        <v>0.05</v>
      </c>
      <c r="AG96" s="43">
        <f t="shared" si="61"/>
        <v>1.4</v>
      </c>
      <c r="AH96" s="42">
        <v>2.1</v>
      </c>
      <c r="AI96" s="43">
        <f t="shared" si="61"/>
        <v>1</v>
      </c>
      <c r="AJ96" s="43">
        <f t="shared" si="61"/>
        <v>0.9</v>
      </c>
      <c r="AK96" s="43">
        <f t="shared" si="61"/>
        <v>0</v>
      </c>
      <c r="AL96" s="43">
        <f t="shared" si="61"/>
        <v>0.1</v>
      </c>
      <c r="AM96" s="43">
        <v>1.1000000000000001</v>
      </c>
      <c r="AN96" s="43">
        <f t="shared" si="61"/>
        <v>1.1000000000000001</v>
      </c>
      <c r="AO96" s="43">
        <f t="shared" si="61"/>
        <v>1</v>
      </c>
      <c r="AP96" s="43">
        <f t="shared" si="61"/>
        <v>1</v>
      </c>
      <c r="AQ96" s="43">
        <f t="shared" si="61"/>
        <v>0</v>
      </c>
      <c r="AR96" s="43">
        <f t="shared" si="61"/>
        <v>0</v>
      </c>
      <c r="AS96" s="43">
        <f t="shared" si="61"/>
        <v>0.82</v>
      </c>
      <c r="AT96" s="43">
        <f t="shared" si="61"/>
        <v>1.1000000000000001</v>
      </c>
      <c r="AU96" s="43">
        <f t="shared" si="61"/>
        <v>1</v>
      </c>
      <c r="AV96" s="43">
        <f t="shared" si="61"/>
        <v>0.1</v>
      </c>
      <c r="AW96" s="43">
        <f t="shared" si="55"/>
        <v>0</v>
      </c>
      <c r="AX96" s="43">
        <f t="shared" si="55"/>
        <v>0.9</v>
      </c>
      <c r="AY96" s="42">
        <f t="shared" si="56"/>
        <v>1.36</v>
      </c>
      <c r="AZ96" s="42">
        <f t="shared" si="57"/>
        <v>1.1000000000000001</v>
      </c>
      <c r="BA96" s="42">
        <f t="shared" si="58"/>
        <v>0.98199999999999998</v>
      </c>
      <c r="BB96" s="42">
        <f t="shared" si="59"/>
        <v>0.5</v>
      </c>
      <c r="BC96" s="42">
        <f t="shared" si="59"/>
        <v>0.45</v>
      </c>
      <c r="BD96" s="42">
        <f t="shared" si="59"/>
        <v>0.05</v>
      </c>
    </row>
    <row r="97" spans="1:56" x14ac:dyDescent="0.25">
      <c r="A97" s="34">
        <v>82</v>
      </c>
      <c r="B97" s="34">
        <f t="shared" si="42"/>
        <v>154.98969439999999</v>
      </c>
      <c r="C97" s="40">
        <f t="shared" si="43"/>
        <v>157.04378727228172</v>
      </c>
      <c r="D97" s="41">
        <f t="shared" si="44"/>
        <v>0.53598562208969869</v>
      </c>
      <c r="E97" s="41">
        <f t="shared" si="45"/>
        <v>0.65610000000000013</v>
      </c>
      <c r="F97" s="41">
        <f t="shared" si="46"/>
        <v>1.2241</v>
      </c>
      <c r="G97" s="43">
        <f t="shared" si="60"/>
        <v>0.62</v>
      </c>
      <c r="H97" s="43">
        <f t="shared" si="60"/>
        <v>0.88</v>
      </c>
      <c r="I97" s="43">
        <f t="shared" si="60"/>
        <v>1</v>
      </c>
      <c r="J97" s="43">
        <f t="shared" si="60"/>
        <v>0.9</v>
      </c>
      <c r="K97" s="43">
        <f t="shared" si="60"/>
        <v>0</v>
      </c>
      <c r="L97" s="43">
        <f t="shared" si="60"/>
        <v>0.1</v>
      </c>
      <c r="M97" s="43">
        <f t="shared" si="60"/>
        <v>0.62</v>
      </c>
      <c r="N97" s="43">
        <f t="shared" si="60"/>
        <v>0.88</v>
      </c>
      <c r="O97" s="43">
        <f t="shared" si="60"/>
        <v>1</v>
      </c>
      <c r="P97" s="43">
        <f t="shared" si="60"/>
        <v>1</v>
      </c>
      <c r="Q97" s="43">
        <f t="shared" si="60"/>
        <v>0</v>
      </c>
      <c r="R97" s="43">
        <f t="shared" si="60"/>
        <v>0</v>
      </c>
      <c r="S97" s="43">
        <f t="shared" si="60"/>
        <v>0.62</v>
      </c>
      <c r="T97" s="43">
        <f t="shared" si="60"/>
        <v>0.88</v>
      </c>
      <c r="U97" s="43">
        <f t="shared" si="60"/>
        <v>1</v>
      </c>
      <c r="V97" s="43">
        <f t="shared" si="60"/>
        <v>0.1</v>
      </c>
      <c r="W97" s="43">
        <f t="shared" si="62"/>
        <v>0</v>
      </c>
      <c r="X97" s="43">
        <f t="shared" si="62"/>
        <v>0.9</v>
      </c>
      <c r="Y97" s="42">
        <f t="shared" si="51"/>
        <v>0.65800000000000003</v>
      </c>
      <c r="Z97" s="42">
        <f t="shared" si="52"/>
        <v>0.62</v>
      </c>
      <c r="AA97" s="42">
        <f t="shared" si="53"/>
        <v>0.96199999999999997</v>
      </c>
      <c r="AB97" s="42">
        <f t="shared" ref="AB97:AD105" si="63">AB96</f>
        <v>0.5</v>
      </c>
      <c r="AC97" s="42">
        <f t="shared" si="63"/>
        <v>0.45</v>
      </c>
      <c r="AD97" s="42">
        <f t="shared" si="63"/>
        <v>0.05</v>
      </c>
      <c r="AG97" s="43">
        <f t="shared" si="61"/>
        <v>1.4</v>
      </c>
      <c r="AH97" s="42">
        <v>2.1</v>
      </c>
      <c r="AI97" s="43">
        <f t="shared" si="61"/>
        <v>1</v>
      </c>
      <c r="AJ97" s="43">
        <f t="shared" si="61"/>
        <v>0.9</v>
      </c>
      <c r="AK97" s="43">
        <f t="shared" si="61"/>
        <v>0</v>
      </c>
      <c r="AL97" s="43">
        <f t="shared" si="61"/>
        <v>0.1</v>
      </c>
      <c r="AM97" s="43">
        <v>1.1000000000000001</v>
      </c>
      <c r="AN97" s="43">
        <f t="shared" si="61"/>
        <v>1.1000000000000001</v>
      </c>
      <c r="AO97" s="43">
        <f t="shared" si="61"/>
        <v>1</v>
      </c>
      <c r="AP97" s="43">
        <f t="shared" si="61"/>
        <v>1</v>
      </c>
      <c r="AQ97" s="43">
        <f t="shared" si="61"/>
        <v>0</v>
      </c>
      <c r="AR97" s="43">
        <f t="shared" si="61"/>
        <v>0</v>
      </c>
      <c r="AS97" s="43">
        <f t="shared" si="61"/>
        <v>0.82</v>
      </c>
      <c r="AT97" s="43">
        <f t="shared" si="61"/>
        <v>1.1000000000000001</v>
      </c>
      <c r="AU97" s="43">
        <f t="shared" si="61"/>
        <v>1</v>
      </c>
      <c r="AV97" s="43">
        <f t="shared" si="61"/>
        <v>0.1</v>
      </c>
      <c r="AW97" s="43">
        <f t="shared" ref="AW97:AX105" si="64">AW96</f>
        <v>0</v>
      </c>
      <c r="AX97" s="43">
        <f t="shared" si="64"/>
        <v>0.9</v>
      </c>
      <c r="AY97" s="42">
        <f t="shared" si="56"/>
        <v>1.36</v>
      </c>
      <c r="AZ97" s="42">
        <f t="shared" si="57"/>
        <v>1.1000000000000001</v>
      </c>
      <c r="BA97" s="42">
        <f t="shared" si="58"/>
        <v>0.98199999999999998</v>
      </c>
      <c r="BB97" s="42">
        <f t="shared" ref="BB97:BD105" si="65">BB96</f>
        <v>0.5</v>
      </c>
      <c r="BC97" s="42">
        <f t="shared" si="65"/>
        <v>0.45</v>
      </c>
      <c r="BD97" s="42">
        <f t="shared" si="65"/>
        <v>0.05</v>
      </c>
    </row>
    <row r="98" spans="1:56" x14ac:dyDescent="0.25">
      <c r="A98" s="34">
        <v>83</v>
      </c>
      <c r="B98" s="34">
        <f t="shared" si="42"/>
        <v>155.30550739999998</v>
      </c>
      <c r="C98" s="40">
        <f t="shared" si="43"/>
        <v>157.04378727228172</v>
      </c>
      <c r="D98" s="41">
        <f t="shared" si="44"/>
        <v>0.53598562208969869</v>
      </c>
      <c r="E98" s="41">
        <f t="shared" si="45"/>
        <v>0.65610000000000013</v>
      </c>
      <c r="F98" s="41">
        <f t="shared" si="46"/>
        <v>1.2241</v>
      </c>
      <c r="G98" s="43">
        <f t="shared" ref="G98:V105" si="66">G97</f>
        <v>0.62</v>
      </c>
      <c r="H98" s="43">
        <f t="shared" si="66"/>
        <v>0.88</v>
      </c>
      <c r="I98" s="43">
        <f t="shared" si="66"/>
        <v>1</v>
      </c>
      <c r="J98" s="43">
        <f t="shared" si="66"/>
        <v>0.9</v>
      </c>
      <c r="K98" s="43">
        <f t="shared" si="66"/>
        <v>0</v>
      </c>
      <c r="L98" s="43">
        <f t="shared" si="66"/>
        <v>0.1</v>
      </c>
      <c r="M98" s="43">
        <f t="shared" si="66"/>
        <v>0.62</v>
      </c>
      <c r="N98" s="43">
        <f t="shared" si="66"/>
        <v>0.88</v>
      </c>
      <c r="O98" s="43">
        <f t="shared" si="66"/>
        <v>1</v>
      </c>
      <c r="P98" s="43">
        <f t="shared" si="66"/>
        <v>1</v>
      </c>
      <c r="Q98" s="43">
        <f t="shared" si="66"/>
        <v>0</v>
      </c>
      <c r="R98" s="43">
        <f t="shared" si="66"/>
        <v>0</v>
      </c>
      <c r="S98" s="43">
        <f t="shared" si="66"/>
        <v>0.62</v>
      </c>
      <c r="T98" s="43">
        <f t="shared" si="66"/>
        <v>0.88</v>
      </c>
      <c r="U98" s="43">
        <f t="shared" si="66"/>
        <v>1</v>
      </c>
      <c r="V98" s="43">
        <f t="shared" si="66"/>
        <v>0.1</v>
      </c>
      <c r="W98" s="43">
        <f t="shared" si="62"/>
        <v>0</v>
      </c>
      <c r="X98" s="43">
        <f t="shared" si="62"/>
        <v>0.9</v>
      </c>
      <c r="Y98" s="42">
        <f t="shared" si="51"/>
        <v>0.65800000000000003</v>
      </c>
      <c r="Z98" s="42">
        <f t="shared" si="52"/>
        <v>0.62</v>
      </c>
      <c r="AA98" s="42">
        <f t="shared" si="53"/>
        <v>0.96199999999999997</v>
      </c>
      <c r="AB98" s="42">
        <f t="shared" si="63"/>
        <v>0.5</v>
      </c>
      <c r="AC98" s="42">
        <f t="shared" si="63"/>
        <v>0.45</v>
      </c>
      <c r="AD98" s="42">
        <f t="shared" si="63"/>
        <v>0.05</v>
      </c>
      <c r="AG98" s="43">
        <f t="shared" ref="AG98:AV105" si="67">AG97</f>
        <v>1.4</v>
      </c>
      <c r="AH98" s="42">
        <v>2.1</v>
      </c>
      <c r="AI98" s="43">
        <f t="shared" si="67"/>
        <v>1</v>
      </c>
      <c r="AJ98" s="43">
        <f t="shared" si="67"/>
        <v>0.9</v>
      </c>
      <c r="AK98" s="43">
        <f t="shared" si="67"/>
        <v>0</v>
      </c>
      <c r="AL98" s="43">
        <f t="shared" si="67"/>
        <v>0.1</v>
      </c>
      <c r="AM98" s="43">
        <v>1.1000000000000001</v>
      </c>
      <c r="AN98" s="43">
        <f t="shared" si="67"/>
        <v>1.1000000000000001</v>
      </c>
      <c r="AO98" s="43">
        <f t="shared" si="67"/>
        <v>1</v>
      </c>
      <c r="AP98" s="43">
        <f t="shared" si="67"/>
        <v>1</v>
      </c>
      <c r="AQ98" s="43">
        <f t="shared" si="67"/>
        <v>0</v>
      </c>
      <c r="AR98" s="43">
        <f t="shared" si="67"/>
        <v>0</v>
      </c>
      <c r="AS98" s="43">
        <f t="shared" si="67"/>
        <v>0.82</v>
      </c>
      <c r="AT98" s="43">
        <f t="shared" si="67"/>
        <v>1.1000000000000001</v>
      </c>
      <c r="AU98" s="43">
        <f t="shared" si="67"/>
        <v>1</v>
      </c>
      <c r="AV98" s="43">
        <f t="shared" si="67"/>
        <v>0.1</v>
      </c>
      <c r="AW98" s="43">
        <f t="shared" si="64"/>
        <v>0</v>
      </c>
      <c r="AX98" s="43">
        <f t="shared" si="64"/>
        <v>0.9</v>
      </c>
      <c r="AY98" s="42">
        <f t="shared" si="56"/>
        <v>1.36</v>
      </c>
      <c r="AZ98" s="42">
        <f t="shared" si="57"/>
        <v>1.1000000000000001</v>
      </c>
      <c r="BA98" s="42">
        <f t="shared" si="58"/>
        <v>0.98199999999999998</v>
      </c>
      <c r="BB98" s="42">
        <f t="shared" si="65"/>
        <v>0.5</v>
      </c>
      <c r="BC98" s="42">
        <f t="shared" si="65"/>
        <v>0.45</v>
      </c>
      <c r="BD98" s="42">
        <f t="shared" si="65"/>
        <v>0.05</v>
      </c>
    </row>
    <row r="99" spans="1:56" x14ac:dyDescent="0.25">
      <c r="A99" s="34">
        <v>84</v>
      </c>
      <c r="B99" s="34">
        <f t="shared" si="42"/>
        <v>155.6989184</v>
      </c>
      <c r="C99" s="40">
        <f t="shared" si="43"/>
        <v>157.04378727228172</v>
      </c>
      <c r="D99" s="41">
        <f t="shared" si="44"/>
        <v>0.53598562208969869</v>
      </c>
      <c r="E99" s="41">
        <f t="shared" si="45"/>
        <v>0.65610000000000013</v>
      </c>
      <c r="F99" s="41">
        <f t="shared" si="46"/>
        <v>1.2241</v>
      </c>
      <c r="G99" s="43">
        <f t="shared" si="66"/>
        <v>0.62</v>
      </c>
      <c r="H99" s="43">
        <f t="shared" si="66"/>
        <v>0.88</v>
      </c>
      <c r="I99" s="43">
        <f t="shared" si="66"/>
        <v>1</v>
      </c>
      <c r="J99" s="43">
        <f t="shared" si="66"/>
        <v>0.9</v>
      </c>
      <c r="K99" s="43">
        <f t="shared" si="66"/>
        <v>0</v>
      </c>
      <c r="L99" s="43">
        <f t="shared" si="66"/>
        <v>0.1</v>
      </c>
      <c r="M99" s="43">
        <f t="shared" si="66"/>
        <v>0.62</v>
      </c>
      <c r="N99" s="43">
        <f t="shared" si="66"/>
        <v>0.88</v>
      </c>
      <c r="O99" s="43">
        <f t="shared" si="66"/>
        <v>1</v>
      </c>
      <c r="P99" s="43">
        <f t="shared" si="66"/>
        <v>1</v>
      </c>
      <c r="Q99" s="43">
        <f t="shared" si="66"/>
        <v>0</v>
      </c>
      <c r="R99" s="43">
        <f t="shared" si="66"/>
        <v>0</v>
      </c>
      <c r="S99" s="43">
        <f t="shared" si="66"/>
        <v>0.62</v>
      </c>
      <c r="T99" s="43">
        <f t="shared" si="66"/>
        <v>0.88</v>
      </c>
      <c r="U99" s="43">
        <f t="shared" si="66"/>
        <v>1</v>
      </c>
      <c r="V99" s="43">
        <f t="shared" si="66"/>
        <v>0.1</v>
      </c>
      <c r="W99" s="43">
        <f t="shared" si="62"/>
        <v>0</v>
      </c>
      <c r="X99" s="43">
        <f t="shared" si="62"/>
        <v>0.9</v>
      </c>
      <c r="Y99" s="42">
        <f t="shared" si="51"/>
        <v>0.65800000000000003</v>
      </c>
      <c r="Z99" s="42">
        <f t="shared" si="52"/>
        <v>0.62</v>
      </c>
      <c r="AA99" s="42">
        <f t="shared" si="53"/>
        <v>0.96199999999999997</v>
      </c>
      <c r="AB99" s="42">
        <f t="shared" si="63"/>
        <v>0.5</v>
      </c>
      <c r="AC99" s="42">
        <f t="shared" si="63"/>
        <v>0.45</v>
      </c>
      <c r="AD99" s="42">
        <f t="shared" si="63"/>
        <v>0.05</v>
      </c>
      <c r="AG99" s="43">
        <f t="shared" si="67"/>
        <v>1.4</v>
      </c>
      <c r="AH99" s="42">
        <v>2.1</v>
      </c>
      <c r="AI99" s="43">
        <f t="shared" si="67"/>
        <v>1</v>
      </c>
      <c r="AJ99" s="43">
        <f t="shared" si="67"/>
        <v>0.9</v>
      </c>
      <c r="AK99" s="43">
        <f t="shared" si="67"/>
        <v>0</v>
      </c>
      <c r="AL99" s="43">
        <f t="shared" si="67"/>
        <v>0.1</v>
      </c>
      <c r="AM99" s="43">
        <v>1.1000000000000001</v>
      </c>
      <c r="AN99" s="43">
        <f t="shared" si="67"/>
        <v>1.1000000000000001</v>
      </c>
      <c r="AO99" s="43">
        <f t="shared" si="67"/>
        <v>1</v>
      </c>
      <c r="AP99" s="43">
        <f t="shared" si="67"/>
        <v>1</v>
      </c>
      <c r="AQ99" s="43">
        <f t="shared" si="67"/>
        <v>0</v>
      </c>
      <c r="AR99" s="43">
        <f t="shared" si="67"/>
        <v>0</v>
      </c>
      <c r="AS99" s="43">
        <f t="shared" si="67"/>
        <v>0.82</v>
      </c>
      <c r="AT99" s="43">
        <f t="shared" si="67"/>
        <v>1.1000000000000001</v>
      </c>
      <c r="AU99" s="43">
        <f t="shared" si="67"/>
        <v>1</v>
      </c>
      <c r="AV99" s="43">
        <f t="shared" si="67"/>
        <v>0.1</v>
      </c>
      <c r="AW99" s="43">
        <f t="shared" si="64"/>
        <v>0</v>
      </c>
      <c r="AX99" s="43">
        <f t="shared" si="64"/>
        <v>0.9</v>
      </c>
      <c r="AY99" s="42">
        <f t="shared" si="56"/>
        <v>1.36</v>
      </c>
      <c r="AZ99" s="42">
        <f t="shared" si="57"/>
        <v>1.1000000000000001</v>
      </c>
      <c r="BA99" s="42">
        <f t="shared" si="58"/>
        <v>0.98199999999999998</v>
      </c>
      <c r="BB99" s="42">
        <f t="shared" si="65"/>
        <v>0.5</v>
      </c>
      <c r="BC99" s="42">
        <f t="shared" si="65"/>
        <v>0.45</v>
      </c>
      <c r="BD99" s="42">
        <f t="shared" si="65"/>
        <v>0.05</v>
      </c>
    </row>
    <row r="100" spans="1:56" x14ac:dyDescent="0.25">
      <c r="A100" s="34">
        <v>85</v>
      </c>
      <c r="B100" s="34">
        <f t="shared" si="42"/>
        <v>156.17112500000005</v>
      </c>
      <c r="C100" s="40">
        <f t="shared" si="43"/>
        <v>157.04378727228172</v>
      </c>
      <c r="D100" s="41">
        <f t="shared" si="44"/>
        <v>0.53598562208969869</v>
      </c>
      <c r="E100" s="41">
        <f t="shared" si="45"/>
        <v>0.65610000000000013</v>
      </c>
      <c r="F100" s="41">
        <f t="shared" si="46"/>
        <v>1.2241</v>
      </c>
      <c r="G100" s="43">
        <f t="shared" si="66"/>
        <v>0.62</v>
      </c>
      <c r="H100" s="43">
        <f t="shared" si="66"/>
        <v>0.88</v>
      </c>
      <c r="I100" s="43">
        <f t="shared" si="66"/>
        <v>1</v>
      </c>
      <c r="J100" s="43">
        <f t="shared" si="66"/>
        <v>0.9</v>
      </c>
      <c r="K100" s="43">
        <f t="shared" si="66"/>
        <v>0</v>
      </c>
      <c r="L100" s="43">
        <f t="shared" si="66"/>
        <v>0.1</v>
      </c>
      <c r="M100" s="43">
        <f t="shared" si="66"/>
        <v>0.62</v>
      </c>
      <c r="N100" s="43">
        <f t="shared" si="66"/>
        <v>0.88</v>
      </c>
      <c r="O100" s="43">
        <f t="shared" si="66"/>
        <v>1</v>
      </c>
      <c r="P100" s="43">
        <f t="shared" si="66"/>
        <v>1</v>
      </c>
      <c r="Q100" s="43">
        <f t="shared" si="66"/>
        <v>0</v>
      </c>
      <c r="R100" s="43">
        <f t="shared" si="66"/>
        <v>0</v>
      </c>
      <c r="S100" s="43">
        <f t="shared" si="66"/>
        <v>0.62</v>
      </c>
      <c r="T100" s="43">
        <f t="shared" si="66"/>
        <v>0.88</v>
      </c>
      <c r="U100" s="43">
        <f t="shared" si="66"/>
        <v>1</v>
      </c>
      <c r="V100" s="43">
        <f t="shared" si="66"/>
        <v>0.1</v>
      </c>
      <c r="W100" s="43">
        <f t="shared" si="62"/>
        <v>0</v>
      </c>
      <c r="X100" s="43">
        <f t="shared" si="62"/>
        <v>0.9</v>
      </c>
      <c r="Y100" s="42">
        <f t="shared" si="51"/>
        <v>0.65800000000000003</v>
      </c>
      <c r="Z100" s="42">
        <f t="shared" si="52"/>
        <v>0.62</v>
      </c>
      <c r="AA100" s="42">
        <f t="shared" si="53"/>
        <v>0.96199999999999997</v>
      </c>
      <c r="AB100" s="42">
        <f t="shared" si="63"/>
        <v>0.5</v>
      </c>
      <c r="AC100" s="42">
        <f t="shared" si="63"/>
        <v>0.45</v>
      </c>
      <c r="AD100" s="42">
        <f t="shared" si="63"/>
        <v>0.05</v>
      </c>
      <c r="AG100" s="43">
        <f t="shared" si="67"/>
        <v>1.4</v>
      </c>
      <c r="AH100" s="42">
        <v>2.1</v>
      </c>
      <c r="AI100" s="43">
        <f t="shared" si="67"/>
        <v>1</v>
      </c>
      <c r="AJ100" s="43">
        <f t="shared" si="67"/>
        <v>0.9</v>
      </c>
      <c r="AK100" s="43">
        <f t="shared" si="67"/>
        <v>0</v>
      </c>
      <c r="AL100" s="43">
        <f t="shared" si="67"/>
        <v>0.1</v>
      </c>
      <c r="AM100" s="43">
        <v>1.1000000000000001</v>
      </c>
      <c r="AN100" s="43">
        <f t="shared" si="67"/>
        <v>1.1000000000000001</v>
      </c>
      <c r="AO100" s="43">
        <f t="shared" si="67"/>
        <v>1</v>
      </c>
      <c r="AP100" s="43">
        <f t="shared" si="67"/>
        <v>1</v>
      </c>
      <c r="AQ100" s="43">
        <f t="shared" si="67"/>
        <v>0</v>
      </c>
      <c r="AR100" s="43">
        <f t="shared" si="67"/>
        <v>0</v>
      </c>
      <c r="AS100" s="43">
        <f t="shared" si="67"/>
        <v>0.82</v>
      </c>
      <c r="AT100" s="43">
        <f t="shared" si="67"/>
        <v>1.1000000000000001</v>
      </c>
      <c r="AU100" s="43">
        <f t="shared" si="67"/>
        <v>1</v>
      </c>
      <c r="AV100" s="43">
        <f t="shared" si="67"/>
        <v>0.1</v>
      </c>
      <c r="AW100" s="43">
        <f t="shared" si="64"/>
        <v>0</v>
      </c>
      <c r="AX100" s="43">
        <f t="shared" si="64"/>
        <v>0.9</v>
      </c>
      <c r="AY100" s="42">
        <f t="shared" si="56"/>
        <v>1.36</v>
      </c>
      <c r="AZ100" s="42">
        <f t="shared" si="57"/>
        <v>1.1000000000000001</v>
      </c>
      <c r="BA100" s="42">
        <f t="shared" si="58"/>
        <v>0.98199999999999998</v>
      </c>
      <c r="BB100" s="42">
        <f t="shared" si="65"/>
        <v>0.5</v>
      </c>
      <c r="BC100" s="42">
        <f t="shared" si="65"/>
        <v>0.45</v>
      </c>
      <c r="BD100" s="42">
        <f t="shared" si="65"/>
        <v>0.05</v>
      </c>
    </row>
    <row r="101" spans="1:56" x14ac:dyDescent="0.25">
      <c r="A101" s="34">
        <v>86</v>
      </c>
      <c r="B101" s="34">
        <f t="shared" si="42"/>
        <v>156.7233104</v>
      </c>
      <c r="C101" s="40">
        <f t="shared" si="43"/>
        <v>157.04378727228172</v>
      </c>
      <c r="D101" s="41">
        <f t="shared" si="44"/>
        <v>0.53598562208969869</v>
      </c>
      <c r="E101" s="41">
        <f t="shared" si="45"/>
        <v>0.65610000000000013</v>
      </c>
      <c r="F101" s="41">
        <f t="shared" si="46"/>
        <v>1.2241</v>
      </c>
      <c r="G101" s="43">
        <f t="shared" si="66"/>
        <v>0.62</v>
      </c>
      <c r="H101" s="43">
        <f t="shared" si="66"/>
        <v>0.88</v>
      </c>
      <c r="I101" s="43">
        <f t="shared" si="66"/>
        <v>1</v>
      </c>
      <c r="J101" s="43">
        <f t="shared" si="66"/>
        <v>0.9</v>
      </c>
      <c r="K101" s="43">
        <f t="shared" si="66"/>
        <v>0</v>
      </c>
      <c r="L101" s="43">
        <f t="shared" si="66"/>
        <v>0.1</v>
      </c>
      <c r="M101" s="43">
        <f t="shared" si="66"/>
        <v>0.62</v>
      </c>
      <c r="N101" s="43">
        <f t="shared" si="66"/>
        <v>0.88</v>
      </c>
      <c r="O101" s="43">
        <f t="shared" si="66"/>
        <v>1</v>
      </c>
      <c r="P101" s="43">
        <f t="shared" si="66"/>
        <v>1</v>
      </c>
      <c r="Q101" s="43">
        <f t="shared" si="66"/>
        <v>0</v>
      </c>
      <c r="R101" s="43">
        <f t="shared" si="66"/>
        <v>0</v>
      </c>
      <c r="S101" s="43">
        <f t="shared" si="66"/>
        <v>0.62</v>
      </c>
      <c r="T101" s="43">
        <f t="shared" si="66"/>
        <v>0.88</v>
      </c>
      <c r="U101" s="43">
        <f t="shared" si="66"/>
        <v>1</v>
      </c>
      <c r="V101" s="43">
        <f t="shared" si="66"/>
        <v>0.1</v>
      </c>
      <c r="W101" s="43">
        <f t="shared" si="62"/>
        <v>0</v>
      </c>
      <c r="X101" s="43">
        <f t="shared" si="62"/>
        <v>0.9</v>
      </c>
      <c r="Y101" s="42">
        <f t="shared" si="51"/>
        <v>0.65800000000000003</v>
      </c>
      <c r="Z101" s="42">
        <f t="shared" si="52"/>
        <v>0.62</v>
      </c>
      <c r="AA101" s="42">
        <f t="shared" si="53"/>
        <v>0.96199999999999997</v>
      </c>
      <c r="AB101" s="42">
        <f t="shared" si="63"/>
        <v>0.5</v>
      </c>
      <c r="AC101" s="42">
        <f t="shared" si="63"/>
        <v>0.45</v>
      </c>
      <c r="AD101" s="42">
        <f t="shared" si="63"/>
        <v>0.05</v>
      </c>
      <c r="AG101" s="43">
        <f t="shared" si="67"/>
        <v>1.4</v>
      </c>
      <c r="AH101" s="42">
        <v>2.1</v>
      </c>
      <c r="AI101" s="43">
        <f t="shared" si="67"/>
        <v>1</v>
      </c>
      <c r="AJ101" s="43">
        <f t="shared" si="67"/>
        <v>0.9</v>
      </c>
      <c r="AK101" s="43">
        <f t="shared" si="67"/>
        <v>0</v>
      </c>
      <c r="AL101" s="43">
        <f t="shared" si="67"/>
        <v>0.1</v>
      </c>
      <c r="AM101" s="43">
        <v>1.1000000000000001</v>
      </c>
      <c r="AN101" s="43">
        <f t="shared" si="67"/>
        <v>1.1000000000000001</v>
      </c>
      <c r="AO101" s="43">
        <f t="shared" si="67"/>
        <v>1</v>
      </c>
      <c r="AP101" s="43">
        <f t="shared" si="67"/>
        <v>1</v>
      </c>
      <c r="AQ101" s="43">
        <f t="shared" si="67"/>
        <v>0</v>
      </c>
      <c r="AR101" s="43">
        <f t="shared" si="67"/>
        <v>0</v>
      </c>
      <c r="AS101" s="43">
        <f t="shared" si="67"/>
        <v>0.82</v>
      </c>
      <c r="AT101" s="43">
        <f t="shared" si="67"/>
        <v>1.1000000000000001</v>
      </c>
      <c r="AU101" s="43">
        <f t="shared" si="67"/>
        <v>1</v>
      </c>
      <c r="AV101" s="43">
        <f t="shared" si="67"/>
        <v>0.1</v>
      </c>
      <c r="AW101" s="43">
        <f t="shared" si="64"/>
        <v>0</v>
      </c>
      <c r="AX101" s="43">
        <f t="shared" si="64"/>
        <v>0.9</v>
      </c>
      <c r="AY101" s="42">
        <f t="shared" si="56"/>
        <v>1.36</v>
      </c>
      <c r="AZ101" s="42">
        <f t="shared" si="57"/>
        <v>1.1000000000000001</v>
      </c>
      <c r="BA101" s="42">
        <f t="shared" si="58"/>
        <v>0.98199999999999998</v>
      </c>
      <c r="BB101" s="42">
        <f t="shared" si="65"/>
        <v>0.5</v>
      </c>
      <c r="BC101" s="42">
        <f t="shared" si="65"/>
        <v>0.45</v>
      </c>
      <c r="BD101" s="42">
        <f t="shared" si="65"/>
        <v>0.05</v>
      </c>
    </row>
    <row r="102" spans="1:56" x14ac:dyDescent="0.25">
      <c r="A102" s="34">
        <v>87</v>
      </c>
      <c r="B102" s="34">
        <f t="shared" si="42"/>
        <v>157.3566434</v>
      </c>
      <c r="C102" s="40">
        <f t="shared" si="43"/>
        <v>157.04378727228172</v>
      </c>
      <c r="D102" s="41">
        <f t="shared" si="44"/>
        <v>0.53598562208969869</v>
      </c>
      <c r="E102" s="41">
        <f t="shared" si="45"/>
        <v>0.65610000000000013</v>
      </c>
      <c r="F102" s="41">
        <f t="shared" si="46"/>
        <v>1.2241</v>
      </c>
      <c r="G102" s="43">
        <f t="shared" si="66"/>
        <v>0.62</v>
      </c>
      <c r="H102" s="43">
        <f t="shared" si="66"/>
        <v>0.88</v>
      </c>
      <c r="I102" s="43">
        <f t="shared" si="66"/>
        <v>1</v>
      </c>
      <c r="J102" s="43">
        <f t="shared" si="66"/>
        <v>0.9</v>
      </c>
      <c r="K102" s="43">
        <f t="shared" si="66"/>
        <v>0</v>
      </c>
      <c r="L102" s="43">
        <f t="shared" si="66"/>
        <v>0.1</v>
      </c>
      <c r="M102" s="43">
        <f t="shared" si="66"/>
        <v>0.62</v>
      </c>
      <c r="N102" s="43">
        <f t="shared" si="66"/>
        <v>0.88</v>
      </c>
      <c r="O102" s="43">
        <f t="shared" si="66"/>
        <v>1</v>
      </c>
      <c r="P102" s="43">
        <f t="shared" si="66"/>
        <v>1</v>
      </c>
      <c r="Q102" s="43">
        <f t="shared" si="66"/>
        <v>0</v>
      </c>
      <c r="R102" s="43">
        <f t="shared" si="66"/>
        <v>0</v>
      </c>
      <c r="S102" s="43">
        <f t="shared" si="66"/>
        <v>0.62</v>
      </c>
      <c r="T102" s="43">
        <f t="shared" si="66"/>
        <v>0.88</v>
      </c>
      <c r="U102" s="43">
        <f t="shared" si="66"/>
        <v>1</v>
      </c>
      <c r="V102" s="43">
        <f t="shared" si="66"/>
        <v>0.1</v>
      </c>
      <c r="W102" s="43">
        <f t="shared" si="62"/>
        <v>0</v>
      </c>
      <c r="X102" s="43">
        <f t="shared" si="62"/>
        <v>0.9</v>
      </c>
      <c r="Y102" s="42">
        <f t="shared" si="51"/>
        <v>0.65800000000000003</v>
      </c>
      <c r="Z102" s="42">
        <f t="shared" si="52"/>
        <v>0.62</v>
      </c>
      <c r="AA102" s="42">
        <f t="shared" si="53"/>
        <v>0.96199999999999997</v>
      </c>
      <c r="AB102" s="42">
        <f t="shared" si="63"/>
        <v>0.5</v>
      </c>
      <c r="AC102" s="42">
        <f t="shared" si="63"/>
        <v>0.45</v>
      </c>
      <c r="AD102" s="42">
        <f t="shared" si="63"/>
        <v>0.05</v>
      </c>
      <c r="AG102" s="43">
        <f t="shared" si="67"/>
        <v>1.4</v>
      </c>
      <c r="AH102" s="42">
        <v>2.1</v>
      </c>
      <c r="AI102" s="43">
        <f t="shared" si="67"/>
        <v>1</v>
      </c>
      <c r="AJ102" s="43">
        <f t="shared" si="67"/>
        <v>0.9</v>
      </c>
      <c r="AK102" s="43">
        <f t="shared" si="67"/>
        <v>0</v>
      </c>
      <c r="AL102" s="43">
        <f t="shared" si="67"/>
        <v>0.1</v>
      </c>
      <c r="AM102" s="43">
        <v>1.1000000000000001</v>
      </c>
      <c r="AN102" s="43">
        <f t="shared" si="67"/>
        <v>1.1000000000000001</v>
      </c>
      <c r="AO102" s="43">
        <f t="shared" si="67"/>
        <v>1</v>
      </c>
      <c r="AP102" s="43">
        <f t="shared" si="67"/>
        <v>1</v>
      </c>
      <c r="AQ102" s="43">
        <f t="shared" si="67"/>
        <v>0</v>
      </c>
      <c r="AR102" s="43">
        <f t="shared" si="67"/>
        <v>0</v>
      </c>
      <c r="AS102" s="43">
        <f t="shared" si="67"/>
        <v>0.82</v>
      </c>
      <c r="AT102" s="43">
        <f t="shared" si="67"/>
        <v>1.1000000000000001</v>
      </c>
      <c r="AU102" s="43">
        <f t="shared" si="67"/>
        <v>1</v>
      </c>
      <c r="AV102" s="43">
        <f t="shared" si="67"/>
        <v>0.1</v>
      </c>
      <c r="AW102" s="43">
        <f t="shared" si="64"/>
        <v>0</v>
      </c>
      <c r="AX102" s="43">
        <f t="shared" si="64"/>
        <v>0.9</v>
      </c>
      <c r="AY102" s="42">
        <f t="shared" si="56"/>
        <v>1.36</v>
      </c>
      <c r="AZ102" s="42">
        <f t="shared" si="57"/>
        <v>1.1000000000000001</v>
      </c>
      <c r="BA102" s="42">
        <f t="shared" si="58"/>
        <v>0.98199999999999998</v>
      </c>
      <c r="BB102" s="42">
        <f t="shared" si="65"/>
        <v>0.5</v>
      </c>
      <c r="BC102" s="42">
        <f t="shared" si="65"/>
        <v>0.45</v>
      </c>
      <c r="BD102" s="42">
        <f t="shared" si="65"/>
        <v>0.05</v>
      </c>
    </row>
    <row r="103" spans="1:56" x14ac:dyDescent="0.25">
      <c r="A103" s="34">
        <v>88</v>
      </c>
      <c r="B103" s="34">
        <f t="shared" si="42"/>
        <v>158.07227839999996</v>
      </c>
      <c r="C103" s="40">
        <f t="shared" si="43"/>
        <v>157.04378727228172</v>
      </c>
      <c r="D103" s="41">
        <f t="shared" si="44"/>
        <v>0.53598562208969869</v>
      </c>
      <c r="E103" s="41">
        <f t="shared" si="45"/>
        <v>0.65610000000000013</v>
      </c>
      <c r="F103" s="41">
        <f t="shared" si="46"/>
        <v>1.2241</v>
      </c>
      <c r="G103" s="43">
        <f t="shared" si="66"/>
        <v>0.62</v>
      </c>
      <c r="H103" s="43">
        <f t="shared" si="66"/>
        <v>0.88</v>
      </c>
      <c r="I103" s="43">
        <f t="shared" si="66"/>
        <v>1</v>
      </c>
      <c r="J103" s="43">
        <f t="shared" si="66"/>
        <v>0.9</v>
      </c>
      <c r="K103" s="43">
        <f t="shared" si="66"/>
        <v>0</v>
      </c>
      <c r="L103" s="43">
        <f t="shared" si="66"/>
        <v>0.1</v>
      </c>
      <c r="M103" s="43">
        <f t="shared" si="66"/>
        <v>0.62</v>
      </c>
      <c r="N103" s="43">
        <f t="shared" si="66"/>
        <v>0.88</v>
      </c>
      <c r="O103" s="43">
        <f t="shared" si="66"/>
        <v>1</v>
      </c>
      <c r="P103" s="43">
        <f t="shared" si="66"/>
        <v>1</v>
      </c>
      <c r="Q103" s="43">
        <f t="shared" si="66"/>
        <v>0</v>
      </c>
      <c r="R103" s="43">
        <f t="shared" si="66"/>
        <v>0</v>
      </c>
      <c r="S103" s="43">
        <f t="shared" si="66"/>
        <v>0.62</v>
      </c>
      <c r="T103" s="43">
        <f t="shared" si="66"/>
        <v>0.88</v>
      </c>
      <c r="U103" s="43">
        <f t="shared" si="66"/>
        <v>1</v>
      </c>
      <c r="V103" s="43">
        <f t="shared" si="66"/>
        <v>0.1</v>
      </c>
      <c r="W103" s="43">
        <f t="shared" si="62"/>
        <v>0</v>
      </c>
      <c r="X103" s="43">
        <f t="shared" si="62"/>
        <v>0.9</v>
      </c>
      <c r="Y103" s="42">
        <f t="shared" si="51"/>
        <v>0.65800000000000003</v>
      </c>
      <c r="Z103" s="42">
        <f t="shared" si="52"/>
        <v>0.62</v>
      </c>
      <c r="AA103" s="42">
        <f t="shared" si="53"/>
        <v>0.96199999999999997</v>
      </c>
      <c r="AB103" s="42">
        <f t="shared" si="63"/>
        <v>0.5</v>
      </c>
      <c r="AC103" s="42">
        <f t="shared" si="63"/>
        <v>0.45</v>
      </c>
      <c r="AD103" s="42">
        <f t="shared" si="63"/>
        <v>0.05</v>
      </c>
      <c r="AG103" s="43">
        <f t="shared" si="67"/>
        <v>1.4</v>
      </c>
      <c r="AH103" s="42">
        <v>2.1</v>
      </c>
      <c r="AI103" s="43">
        <f t="shared" si="67"/>
        <v>1</v>
      </c>
      <c r="AJ103" s="43">
        <f t="shared" si="67"/>
        <v>0.9</v>
      </c>
      <c r="AK103" s="43">
        <f t="shared" si="67"/>
        <v>0</v>
      </c>
      <c r="AL103" s="43">
        <f t="shared" si="67"/>
        <v>0.1</v>
      </c>
      <c r="AM103" s="43">
        <v>1.1000000000000001</v>
      </c>
      <c r="AN103" s="43">
        <f t="shared" si="67"/>
        <v>1.1000000000000001</v>
      </c>
      <c r="AO103" s="43">
        <f t="shared" si="67"/>
        <v>1</v>
      </c>
      <c r="AP103" s="43">
        <f t="shared" si="67"/>
        <v>1</v>
      </c>
      <c r="AQ103" s="43">
        <f t="shared" si="67"/>
        <v>0</v>
      </c>
      <c r="AR103" s="43">
        <f t="shared" si="67"/>
        <v>0</v>
      </c>
      <c r="AS103" s="43">
        <f t="shared" si="67"/>
        <v>0.82</v>
      </c>
      <c r="AT103" s="43">
        <f t="shared" si="67"/>
        <v>1.1000000000000001</v>
      </c>
      <c r="AU103" s="43">
        <f t="shared" si="67"/>
        <v>1</v>
      </c>
      <c r="AV103" s="43">
        <f t="shared" si="67"/>
        <v>0.1</v>
      </c>
      <c r="AW103" s="43">
        <f t="shared" si="64"/>
        <v>0</v>
      </c>
      <c r="AX103" s="43">
        <f t="shared" si="64"/>
        <v>0.9</v>
      </c>
      <c r="AY103" s="42">
        <f t="shared" si="56"/>
        <v>1.36</v>
      </c>
      <c r="AZ103" s="42">
        <f t="shared" si="57"/>
        <v>1.1000000000000001</v>
      </c>
      <c r="BA103" s="42">
        <f t="shared" si="58"/>
        <v>0.98199999999999998</v>
      </c>
      <c r="BB103" s="42">
        <f t="shared" si="65"/>
        <v>0.5</v>
      </c>
      <c r="BC103" s="42">
        <f t="shared" si="65"/>
        <v>0.45</v>
      </c>
      <c r="BD103" s="42">
        <f t="shared" si="65"/>
        <v>0.05</v>
      </c>
    </row>
    <row r="104" spans="1:56" x14ac:dyDescent="0.25">
      <c r="A104" s="34">
        <v>89</v>
      </c>
      <c r="B104" s="34">
        <f t="shared" si="42"/>
        <v>158.87135539999997</v>
      </c>
      <c r="C104" s="40">
        <f t="shared" si="43"/>
        <v>157.04378727228172</v>
      </c>
      <c r="D104" s="41">
        <f t="shared" si="44"/>
        <v>0.53598562208969869</v>
      </c>
      <c r="E104" s="41">
        <f t="shared" si="45"/>
        <v>0.65610000000000013</v>
      </c>
      <c r="F104" s="41">
        <f t="shared" si="46"/>
        <v>1.2241</v>
      </c>
      <c r="G104" s="43">
        <f t="shared" si="66"/>
        <v>0.62</v>
      </c>
      <c r="H104" s="43">
        <f t="shared" si="66"/>
        <v>0.88</v>
      </c>
      <c r="I104" s="43">
        <f t="shared" si="66"/>
        <v>1</v>
      </c>
      <c r="J104" s="43">
        <f t="shared" si="66"/>
        <v>0.9</v>
      </c>
      <c r="K104" s="43">
        <f t="shared" si="66"/>
        <v>0</v>
      </c>
      <c r="L104" s="43">
        <f t="shared" si="66"/>
        <v>0.1</v>
      </c>
      <c r="M104" s="43">
        <f t="shared" si="66"/>
        <v>0.62</v>
      </c>
      <c r="N104" s="43">
        <f t="shared" si="66"/>
        <v>0.88</v>
      </c>
      <c r="O104" s="43">
        <f t="shared" si="66"/>
        <v>1</v>
      </c>
      <c r="P104" s="43">
        <f t="shared" si="66"/>
        <v>1</v>
      </c>
      <c r="Q104" s="43">
        <f t="shared" si="66"/>
        <v>0</v>
      </c>
      <c r="R104" s="43">
        <f t="shared" si="66"/>
        <v>0</v>
      </c>
      <c r="S104" s="43">
        <f t="shared" si="66"/>
        <v>0.62</v>
      </c>
      <c r="T104" s="43">
        <f t="shared" si="66"/>
        <v>0.88</v>
      </c>
      <c r="U104" s="43">
        <f t="shared" si="66"/>
        <v>1</v>
      </c>
      <c r="V104" s="43">
        <f t="shared" si="66"/>
        <v>0.1</v>
      </c>
      <c r="W104" s="43">
        <f t="shared" si="62"/>
        <v>0</v>
      </c>
      <c r="X104" s="43">
        <f t="shared" si="62"/>
        <v>0.9</v>
      </c>
      <c r="Y104" s="42">
        <f t="shared" si="51"/>
        <v>0.65800000000000003</v>
      </c>
      <c r="Z104" s="42">
        <f t="shared" si="52"/>
        <v>0.62</v>
      </c>
      <c r="AA104" s="42">
        <f t="shared" si="53"/>
        <v>0.96199999999999997</v>
      </c>
      <c r="AB104" s="42">
        <f t="shared" si="63"/>
        <v>0.5</v>
      </c>
      <c r="AC104" s="42">
        <f t="shared" si="63"/>
        <v>0.45</v>
      </c>
      <c r="AD104" s="42">
        <f t="shared" si="63"/>
        <v>0.05</v>
      </c>
      <c r="AG104" s="43">
        <f t="shared" si="67"/>
        <v>1.4</v>
      </c>
      <c r="AH104" s="42">
        <v>2.1</v>
      </c>
      <c r="AI104" s="43">
        <f t="shared" si="67"/>
        <v>1</v>
      </c>
      <c r="AJ104" s="43">
        <f t="shared" si="67"/>
        <v>0.9</v>
      </c>
      <c r="AK104" s="43">
        <f t="shared" si="67"/>
        <v>0</v>
      </c>
      <c r="AL104" s="43">
        <f t="shared" si="67"/>
        <v>0.1</v>
      </c>
      <c r="AM104" s="43">
        <v>1.1000000000000001</v>
      </c>
      <c r="AN104" s="43">
        <f t="shared" si="67"/>
        <v>1.1000000000000001</v>
      </c>
      <c r="AO104" s="43">
        <f t="shared" si="67"/>
        <v>1</v>
      </c>
      <c r="AP104" s="43">
        <f t="shared" si="67"/>
        <v>1</v>
      </c>
      <c r="AQ104" s="43">
        <f t="shared" si="67"/>
        <v>0</v>
      </c>
      <c r="AR104" s="43">
        <f t="shared" si="67"/>
        <v>0</v>
      </c>
      <c r="AS104" s="43">
        <f t="shared" si="67"/>
        <v>0.82</v>
      </c>
      <c r="AT104" s="43">
        <f t="shared" si="67"/>
        <v>1.1000000000000001</v>
      </c>
      <c r="AU104" s="43">
        <f t="shared" si="67"/>
        <v>1</v>
      </c>
      <c r="AV104" s="43">
        <f t="shared" si="67"/>
        <v>0.1</v>
      </c>
      <c r="AW104" s="43">
        <f t="shared" si="64"/>
        <v>0</v>
      </c>
      <c r="AX104" s="43">
        <f t="shared" si="64"/>
        <v>0.9</v>
      </c>
      <c r="AY104" s="42">
        <f t="shared" si="56"/>
        <v>1.36</v>
      </c>
      <c r="AZ104" s="42">
        <f t="shared" si="57"/>
        <v>1.1000000000000001</v>
      </c>
      <c r="BA104" s="42">
        <f t="shared" si="58"/>
        <v>0.98199999999999998</v>
      </c>
      <c r="BB104" s="42">
        <f t="shared" si="65"/>
        <v>0.5</v>
      </c>
      <c r="BC104" s="42">
        <f t="shared" si="65"/>
        <v>0.45</v>
      </c>
      <c r="BD104" s="42">
        <f t="shared" si="65"/>
        <v>0.05</v>
      </c>
    </row>
    <row r="105" spans="1:56" x14ac:dyDescent="0.25">
      <c r="A105" s="34">
        <v>90</v>
      </c>
      <c r="B105" s="34">
        <f t="shared" si="42"/>
        <v>159.75500000000005</v>
      </c>
      <c r="C105" s="40">
        <f t="shared" si="43"/>
        <v>157.04378727228172</v>
      </c>
      <c r="D105" s="41">
        <f t="shared" si="44"/>
        <v>0.53598562208969869</v>
      </c>
      <c r="E105" s="41">
        <f t="shared" si="45"/>
        <v>0.65610000000000013</v>
      </c>
      <c r="F105" s="41">
        <f t="shared" si="46"/>
        <v>1.2241</v>
      </c>
      <c r="G105" s="43">
        <f t="shared" si="66"/>
        <v>0.62</v>
      </c>
      <c r="H105" s="43">
        <f t="shared" si="66"/>
        <v>0.88</v>
      </c>
      <c r="I105" s="43">
        <f t="shared" si="66"/>
        <v>1</v>
      </c>
      <c r="J105" s="43">
        <f t="shared" si="66"/>
        <v>0.9</v>
      </c>
      <c r="K105" s="43">
        <f t="shared" si="66"/>
        <v>0</v>
      </c>
      <c r="L105" s="43">
        <f t="shared" si="66"/>
        <v>0.1</v>
      </c>
      <c r="M105" s="43">
        <f t="shared" si="66"/>
        <v>0.62</v>
      </c>
      <c r="N105" s="43">
        <f t="shared" si="66"/>
        <v>0.88</v>
      </c>
      <c r="O105" s="43">
        <f t="shared" si="66"/>
        <v>1</v>
      </c>
      <c r="P105" s="43">
        <f t="shared" si="66"/>
        <v>1</v>
      </c>
      <c r="Q105" s="43">
        <f t="shared" si="66"/>
        <v>0</v>
      </c>
      <c r="R105" s="43">
        <f t="shared" si="66"/>
        <v>0</v>
      </c>
      <c r="S105" s="43">
        <f t="shared" si="66"/>
        <v>0.62</v>
      </c>
      <c r="T105" s="43">
        <f t="shared" si="66"/>
        <v>0.88</v>
      </c>
      <c r="U105" s="43">
        <f t="shared" si="66"/>
        <v>1</v>
      </c>
      <c r="V105" s="43">
        <f t="shared" si="66"/>
        <v>0.1</v>
      </c>
      <c r="W105" s="43">
        <f t="shared" si="62"/>
        <v>0</v>
      </c>
      <c r="X105" s="43">
        <f t="shared" si="62"/>
        <v>0.9</v>
      </c>
      <c r="Y105" s="42">
        <f t="shared" si="51"/>
        <v>0.65800000000000003</v>
      </c>
      <c r="Z105" s="42">
        <f t="shared" si="52"/>
        <v>0.62</v>
      </c>
      <c r="AA105" s="42">
        <f t="shared" si="53"/>
        <v>0.96199999999999997</v>
      </c>
      <c r="AB105" s="42">
        <f t="shared" si="63"/>
        <v>0.5</v>
      </c>
      <c r="AC105" s="42">
        <f t="shared" si="63"/>
        <v>0.45</v>
      </c>
      <c r="AD105" s="42">
        <f t="shared" si="63"/>
        <v>0.05</v>
      </c>
      <c r="AG105" s="43">
        <f t="shared" si="67"/>
        <v>1.4</v>
      </c>
      <c r="AH105" s="42">
        <v>2.1</v>
      </c>
      <c r="AI105" s="43">
        <f t="shared" si="67"/>
        <v>1</v>
      </c>
      <c r="AJ105" s="43">
        <f t="shared" si="67"/>
        <v>0.9</v>
      </c>
      <c r="AK105" s="43">
        <f t="shared" si="67"/>
        <v>0</v>
      </c>
      <c r="AL105" s="43">
        <f t="shared" si="67"/>
        <v>0.1</v>
      </c>
      <c r="AM105" s="43">
        <v>1.1000000000000001</v>
      </c>
      <c r="AN105" s="43">
        <f t="shared" si="67"/>
        <v>1.1000000000000001</v>
      </c>
      <c r="AO105" s="43">
        <f t="shared" si="67"/>
        <v>1</v>
      </c>
      <c r="AP105" s="43">
        <f t="shared" si="67"/>
        <v>1</v>
      </c>
      <c r="AQ105" s="43">
        <f t="shared" si="67"/>
        <v>0</v>
      </c>
      <c r="AR105" s="43">
        <f t="shared" si="67"/>
        <v>0</v>
      </c>
      <c r="AS105" s="43">
        <f t="shared" si="67"/>
        <v>0.82</v>
      </c>
      <c r="AT105" s="43">
        <f t="shared" si="67"/>
        <v>1.1000000000000001</v>
      </c>
      <c r="AU105" s="43">
        <f t="shared" si="67"/>
        <v>1</v>
      </c>
      <c r="AV105" s="43">
        <f t="shared" si="67"/>
        <v>0.1</v>
      </c>
      <c r="AW105" s="43">
        <f t="shared" si="64"/>
        <v>0</v>
      </c>
      <c r="AX105" s="43">
        <f t="shared" si="64"/>
        <v>0.9</v>
      </c>
      <c r="AY105" s="42">
        <f t="shared" si="56"/>
        <v>1.36</v>
      </c>
      <c r="AZ105" s="42">
        <f t="shared" si="57"/>
        <v>1.1000000000000001</v>
      </c>
      <c r="BA105" s="42">
        <f t="shared" si="58"/>
        <v>0.98199999999999998</v>
      </c>
      <c r="BB105" s="42">
        <f t="shared" si="65"/>
        <v>0.5</v>
      </c>
      <c r="BC105" s="42">
        <f t="shared" si="65"/>
        <v>0.45</v>
      </c>
      <c r="BD105" s="42">
        <f t="shared" si="65"/>
        <v>0.05</v>
      </c>
    </row>
  </sheetData>
  <mergeCells count="30">
    <mergeCell ref="G1:AD1"/>
    <mergeCell ref="AG1:BD1"/>
    <mergeCell ref="G2:I2"/>
    <mergeCell ref="J2:L2"/>
    <mergeCell ref="M2:O2"/>
    <mergeCell ref="P2:R2"/>
    <mergeCell ref="S2:U2"/>
    <mergeCell ref="V2:X2"/>
    <mergeCell ref="AG2:AI2"/>
    <mergeCell ref="AJ2:AL2"/>
    <mergeCell ref="AM2:AO2"/>
    <mergeCell ref="AP2:AR2"/>
    <mergeCell ref="AS2:AU2"/>
    <mergeCell ref="AV2:AX2"/>
    <mergeCell ref="G3:I3"/>
    <mergeCell ref="J3:L3"/>
    <mergeCell ref="M3:O3"/>
    <mergeCell ref="P3:R3"/>
    <mergeCell ref="S3:U3"/>
    <mergeCell ref="V3:X3"/>
    <mergeCell ref="AS3:AU3"/>
    <mergeCell ref="AV3:AX3"/>
    <mergeCell ref="AY3:BA3"/>
    <mergeCell ref="BB3:BD3"/>
    <mergeCell ref="Y3:AA3"/>
    <mergeCell ref="AB3:AD3"/>
    <mergeCell ref="AG3:AI3"/>
    <mergeCell ref="AJ3:AL3"/>
    <mergeCell ref="AM3:AO3"/>
    <mergeCell ref="AP3:AR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14283-5831-4606-9A94-984786698625}">
  <sheetPr>
    <tabColor rgb="FFFF0000"/>
  </sheetPr>
  <dimension ref="A1:Y313"/>
  <sheetViews>
    <sheetView zoomScale="85" zoomScaleNormal="85" workbookViewId="0">
      <pane xSplit="7" ySplit="1" topLeftCell="H2" activePane="bottomRight" state="frozen"/>
      <selection activeCell="N45" sqref="N45"/>
      <selection pane="topRight" activeCell="N45" sqref="N45"/>
      <selection pane="bottomLeft" activeCell="N45" sqref="N45"/>
      <selection pane="bottomRight" activeCell="L33" sqref="L33"/>
    </sheetView>
  </sheetViews>
  <sheetFormatPr defaultColWidth="13.42578125" defaultRowHeight="12.75" x14ac:dyDescent="0.2"/>
  <cols>
    <col min="1" max="1" width="8" style="14" customWidth="1"/>
    <col min="2" max="2" width="10.42578125" style="14" customWidth="1"/>
    <col min="3" max="3" width="4" style="14" customWidth="1"/>
    <col min="4" max="5" width="10.42578125" style="14" customWidth="1"/>
    <col min="6" max="6" width="5.85546875" style="14" bestFit="1" customWidth="1"/>
    <col min="7" max="7" width="10.42578125" style="14" customWidth="1"/>
    <col min="8" max="8" width="13.42578125" style="28"/>
    <col min="9" max="9" width="13.42578125" style="14"/>
    <col min="10" max="10" width="13.42578125" style="19"/>
    <col min="11" max="11" width="13.42578125" style="28"/>
    <col min="12" max="12" width="13.42578125" style="14"/>
    <col min="13" max="13" width="13.42578125" style="29"/>
    <col min="14" max="14" width="13.42578125" style="28"/>
    <col min="15" max="15" width="13.42578125" style="21"/>
    <col min="16" max="16" width="13.42578125" style="14"/>
    <col min="17" max="17" width="13.42578125" style="19"/>
    <col min="18" max="18" width="13.42578125" style="18"/>
    <col min="19" max="19" width="10" style="32" customWidth="1"/>
    <col min="20" max="20" width="12.140625" style="32" customWidth="1"/>
    <col min="21" max="21" width="13.42578125" style="14"/>
    <col min="22" max="22" width="13.42578125" style="25"/>
    <col min="23" max="23" width="12.7109375" style="14" bestFit="1" customWidth="1"/>
    <col min="24" max="16384" width="13.42578125" style="14"/>
  </cols>
  <sheetData>
    <row r="1" spans="1:25" s="8" customFormat="1" ht="38.25" x14ac:dyDescent="0.2">
      <c r="A1" s="8" t="s">
        <v>39</v>
      </c>
      <c r="B1" s="8" t="s">
        <v>40</v>
      </c>
      <c r="D1" s="8" t="s">
        <v>41</v>
      </c>
      <c r="E1" s="8" t="s">
        <v>42</v>
      </c>
      <c r="F1" s="8" t="s">
        <v>32</v>
      </c>
      <c r="G1" s="8" t="s">
        <v>37</v>
      </c>
      <c r="H1" s="9" t="s">
        <v>43</v>
      </c>
      <c r="I1" s="8" t="s">
        <v>44</v>
      </c>
      <c r="J1" s="10" t="s">
        <v>45</v>
      </c>
      <c r="K1" s="9" t="s">
        <v>46</v>
      </c>
      <c r="L1" s="8" t="s">
        <v>47</v>
      </c>
      <c r="M1" s="11" t="s">
        <v>48</v>
      </c>
      <c r="N1" s="9" t="s">
        <v>49</v>
      </c>
      <c r="O1" s="12" t="s">
        <v>50</v>
      </c>
      <c r="P1" s="8" t="s">
        <v>51</v>
      </c>
      <c r="Q1" s="10" t="s">
        <v>52</v>
      </c>
      <c r="R1" s="13"/>
      <c r="S1" s="30" t="s">
        <v>33</v>
      </c>
      <c r="T1" s="30" t="s">
        <v>53</v>
      </c>
      <c r="V1" s="10" t="s">
        <v>38</v>
      </c>
      <c r="W1" s="10" t="s">
        <v>54</v>
      </c>
    </row>
    <row r="2" spans="1:25" x14ac:dyDescent="0.2">
      <c r="A2" s="14">
        <v>31</v>
      </c>
      <c r="B2" s="15">
        <v>29.425806451612907</v>
      </c>
      <c r="C2" s="15"/>
      <c r="E2" s="16">
        <f>DATE(F2,G2,1)</f>
        <v>43831</v>
      </c>
      <c r="F2" s="14">
        <v>2020</v>
      </c>
      <c r="G2" s="14">
        <v>1</v>
      </c>
      <c r="H2" s="17">
        <v>1943.5185265541029</v>
      </c>
      <c r="I2" s="18">
        <v>155673</v>
      </c>
      <c r="J2" s="19">
        <f>H2*1000/I2</f>
        <v>12.484621781260095</v>
      </c>
      <c r="K2" s="17">
        <v>1077.8300664424894</v>
      </c>
      <c r="L2" s="18">
        <v>15064</v>
      </c>
      <c r="M2" s="20">
        <f>K2*1000/L2</f>
        <v>71.550057517424946</v>
      </c>
      <c r="N2" s="17">
        <f>K2+H2</f>
        <v>3021.3485929965923</v>
      </c>
      <c r="O2" s="21">
        <v>0</v>
      </c>
      <c r="P2" s="18">
        <f>(J2*(I2*O2))+(M2*(L2*O2))</f>
        <v>0</v>
      </c>
      <c r="Q2" s="19">
        <f>N2-P2</f>
        <v>3021.3485929965923</v>
      </c>
      <c r="S2" s="31">
        <f>P2*VLOOKUP(B2,'Existing Technology Conversion'!$A$5:$B$105,2)*0.9/1000*0.75</f>
        <v>0</v>
      </c>
      <c r="T2" s="31">
        <f t="shared" ref="T2:T65" si="0">S2*VLOOKUP(G2,$V$2:$W$13,2,FALSE)</f>
        <v>0</v>
      </c>
      <c r="U2" s="22"/>
      <c r="V2" s="23">
        <v>1</v>
      </c>
      <c r="W2" s="24">
        <v>1.9761638122866585</v>
      </c>
      <c r="X2" s="15" t="s">
        <v>55</v>
      </c>
      <c r="Y2" s="15"/>
    </row>
    <row r="3" spans="1:25" x14ac:dyDescent="0.2">
      <c r="A3" s="14">
        <v>29</v>
      </c>
      <c r="B3" s="15">
        <v>32.599735449735448</v>
      </c>
      <c r="C3" s="15"/>
      <c r="E3" s="16">
        <f t="shared" ref="E3:E66" si="1">DATE(F3,G3,1)</f>
        <v>43862</v>
      </c>
      <c r="F3" s="14">
        <v>2020</v>
      </c>
      <c r="G3" s="14">
        <v>2</v>
      </c>
      <c r="H3" s="17">
        <v>1872.7308297157281</v>
      </c>
      <c r="I3" s="18">
        <v>155515</v>
      </c>
      <c r="J3" s="19">
        <f t="shared" ref="J3:J66" si="2">H3*1000/I3</f>
        <v>12.042123458931473</v>
      </c>
      <c r="K3" s="17">
        <v>1086.1509692668919</v>
      </c>
      <c r="L3" s="18">
        <v>14935</v>
      </c>
      <c r="M3" s="20">
        <f t="shared" ref="M3:M66" si="3">K3*1000/L3</f>
        <v>72.725207182249207</v>
      </c>
      <c r="N3" s="17">
        <f t="shared" ref="N3:N66" si="4">K3+H3</f>
        <v>2958.8817989826202</v>
      </c>
      <c r="O3" s="21">
        <v>0</v>
      </c>
      <c r="P3" s="18">
        <f t="shared" ref="P3:P27" si="5">(J3*(I3*O3))+(M3*(L3*O3))</f>
        <v>0</v>
      </c>
      <c r="Q3" s="19">
        <f t="shared" ref="Q3:Q66" si="6">N3-P3</f>
        <v>2958.8817989826202</v>
      </c>
      <c r="S3" s="31">
        <f>P3*VLOOKUP(B3,'Existing Technology Conversion'!$A$5:$B$105,2)*0.9/1000*0.75</f>
        <v>0</v>
      </c>
      <c r="T3" s="31">
        <f t="shared" si="0"/>
        <v>0</v>
      </c>
      <c r="U3" s="22"/>
      <c r="V3" s="23">
        <v>2</v>
      </c>
      <c r="W3" s="24">
        <v>2.0882700743234048</v>
      </c>
      <c r="X3" s="15"/>
      <c r="Y3" s="15"/>
    </row>
    <row r="4" spans="1:25" x14ac:dyDescent="0.2">
      <c r="A4" s="14">
        <v>31</v>
      </c>
      <c r="B4" s="15">
        <v>39.989247311828002</v>
      </c>
      <c r="C4" s="15"/>
      <c r="E4" s="16">
        <f t="shared" si="1"/>
        <v>43891</v>
      </c>
      <c r="F4" s="14">
        <v>2020</v>
      </c>
      <c r="G4" s="14">
        <v>3</v>
      </c>
      <c r="H4" s="17">
        <v>1320.3618254661569</v>
      </c>
      <c r="I4" s="18">
        <v>155696</v>
      </c>
      <c r="J4" s="19">
        <f t="shared" si="2"/>
        <v>8.4803837315419592</v>
      </c>
      <c r="K4" s="17">
        <v>750.91536056995403</v>
      </c>
      <c r="L4" s="18">
        <v>15017</v>
      </c>
      <c r="M4" s="20">
        <f t="shared" si="3"/>
        <v>50.004352438566563</v>
      </c>
      <c r="N4" s="17">
        <f t="shared" si="4"/>
        <v>2071.2771860361108</v>
      </c>
      <c r="O4" s="21">
        <v>0</v>
      </c>
      <c r="P4" s="18">
        <f t="shared" si="5"/>
        <v>0</v>
      </c>
      <c r="Q4" s="19">
        <f t="shared" si="6"/>
        <v>2071.2771860361108</v>
      </c>
      <c r="S4" s="31">
        <f>P4*VLOOKUP(B4,'Existing Technology Conversion'!$A$5:$B$105,2)*0.9/1000*0.75</f>
        <v>0</v>
      </c>
      <c r="T4" s="31">
        <f t="shared" si="0"/>
        <v>0</v>
      </c>
      <c r="U4" s="22"/>
      <c r="V4" s="23">
        <v>3</v>
      </c>
      <c r="W4" s="24">
        <v>2.5724049734020231</v>
      </c>
      <c r="X4" s="15"/>
      <c r="Y4" s="15"/>
    </row>
    <row r="5" spans="1:25" x14ac:dyDescent="0.2">
      <c r="A5" s="14">
        <v>30</v>
      </c>
      <c r="B5" s="15">
        <v>46.898888888888891</v>
      </c>
      <c r="C5" s="15"/>
      <c r="E5" s="16">
        <f t="shared" si="1"/>
        <v>43922</v>
      </c>
      <c r="F5" s="14">
        <v>2020</v>
      </c>
      <c r="G5" s="14">
        <v>4</v>
      </c>
      <c r="H5" s="17">
        <v>866.26549243927047</v>
      </c>
      <c r="I5" s="18">
        <v>155821</v>
      </c>
      <c r="J5" s="19">
        <f t="shared" si="2"/>
        <v>5.5593629384952639</v>
      </c>
      <c r="K5" s="17">
        <v>502.68908143043473</v>
      </c>
      <c r="L5" s="18">
        <v>15032</v>
      </c>
      <c r="M5" s="20">
        <f t="shared" si="3"/>
        <v>33.441264065356222</v>
      </c>
      <c r="N5" s="17">
        <f t="shared" si="4"/>
        <v>1368.9545738697052</v>
      </c>
      <c r="O5" s="21">
        <v>0</v>
      </c>
      <c r="P5" s="18">
        <f t="shared" si="5"/>
        <v>0</v>
      </c>
      <c r="Q5" s="19">
        <f t="shared" si="6"/>
        <v>1368.9545738697052</v>
      </c>
      <c r="S5" s="31">
        <f>P5*VLOOKUP(B5,'Existing Technology Conversion'!$A$5:$B$105,2)*0.9/1000*0.75</f>
        <v>0</v>
      </c>
      <c r="T5" s="31">
        <f t="shared" si="0"/>
        <v>0</v>
      </c>
      <c r="U5" s="22"/>
      <c r="V5" s="23">
        <v>4</v>
      </c>
      <c r="W5" s="24">
        <v>2.9209208904176394</v>
      </c>
      <c r="X5" s="15"/>
      <c r="Y5" s="15"/>
    </row>
    <row r="6" spans="1:25" x14ac:dyDescent="0.2">
      <c r="A6" s="14">
        <v>31</v>
      </c>
      <c r="B6" s="15">
        <v>55.859139784946244</v>
      </c>
      <c r="C6" s="15"/>
      <c r="E6" s="16">
        <f t="shared" si="1"/>
        <v>43952</v>
      </c>
      <c r="F6" s="14">
        <v>2020</v>
      </c>
      <c r="G6" s="14">
        <v>5</v>
      </c>
      <c r="H6" s="17">
        <v>429.29382932186115</v>
      </c>
      <c r="I6" s="18">
        <v>155314</v>
      </c>
      <c r="J6" s="19">
        <f t="shared" si="2"/>
        <v>2.7640382021058061</v>
      </c>
      <c r="K6" s="17">
        <v>269.9995965361598</v>
      </c>
      <c r="L6" s="18">
        <v>14858</v>
      </c>
      <c r="M6" s="20">
        <f t="shared" si="3"/>
        <v>18.172001382161785</v>
      </c>
      <c r="N6" s="17">
        <f t="shared" si="4"/>
        <v>699.29342585802101</v>
      </c>
      <c r="O6" s="21">
        <v>0</v>
      </c>
      <c r="P6" s="18">
        <f t="shared" si="5"/>
        <v>0</v>
      </c>
      <c r="Q6" s="19">
        <f t="shared" si="6"/>
        <v>699.29342585802101</v>
      </c>
      <c r="S6" s="31">
        <f>P6*VLOOKUP(B6,'Existing Technology Conversion'!$A$5:$B$105,2)*0.9/1000*0.75</f>
        <v>0</v>
      </c>
      <c r="T6" s="31">
        <f t="shared" si="0"/>
        <v>0</v>
      </c>
      <c r="U6" s="22"/>
      <c r="V6" s="23">
        <v>5</v>
      </c>
      <c r="W6" s="24">
        <v>3.6981904740293685</v>
      </c>
      <c r="X6" s="15"/>
      <c r="Y6" s="15"/>
    </row>
    <row r="7" spans="1:25" x14ac:dyDescent="0.2">
      <c r="A7" s="14">
        <v>30</v>
      </c>
      <c r="B7" s="15">
        <v>62.166666666666679</v>
      </c>
      <c r="C7" s="15"/>
      <c r="E7" s="16">
        <f t="shared" si="1"/>
        <v>43983</v>
      </c>
      <c r="F7" s="14">
        <v>2020</v>
      </c>
      <c r="G7" s="14">
        <v>6</v>
      </c>
      <c r="H7" s="17">
        <v>253.66066396236459</v>
      </c>
      <c r="I7" s="18">
        <v>155433.50109999999</v>
      </c>
      <c r="J7" s="19">
        <f t="shared" si="2"/>
        <v>1.6319561881268376</v>
      </c>
      <c r="K7" s="17">
        <v>193.2730758190157</v>
      </c>
      <c r="L7" s="18">
        <v>14877</v>
      </c>
      <c r="M7" s="20">
        <f t="shared" si="3"/>
        <v>12.99140121119955</v>
      </c>
      <c r="N7" s="17">
        <f t="shared" si="4"/>
        <v>446.93373978138027</v>
      </c>
      <c r="O7" s="21">
        <v>0</v>
      </c>
      <c r="P7" s="18">
        <f t="shared" si="5"/>
        <v>0</v>
      </c>
      <c r="Q7" s="19">
        <f t="shared" si="6"/>
        <v>446.93373978138027</v>
      </c>
      <c r="S7" s="31">
        <f>P7*VLOOKUP(B7,'Existing Technology Conversion'!$A$5:$B$105,2)*0.9/1000*0.75</f>
        <v>0</v>
      </c>
      <c r="T7" s="31">
        <f t="shared" si="0"/>
        <v>0</v>
      </c>
      <c r="U7" s="22"/>
      <c r="V7" s="23">
        <v>6</v>
      </c>
      <c r="W7" s="24">
        <v>2.3377597505629182</v>
      </c>
      <c r="X7" s="15"/>
      <c r="Y7" s="15"/>
    </row>
    <row r="8" spans="1:25" x14ac:dyDescent="0.2">
      <c r="A8" s="14">
        <v>31</v>
      </c>
      <c r="B8" s="15">
        <v>70.889247311827987</v>
      </c>
      <c r="C8" s="15"/>
      <c r="E8" s="16">
        <f t="shared" si="1"/>
        <v>44013</v>
      </c>
      <c r="F8" s="14">
        <v>2020</v>
      </c>
      <c r="G8" s="14">
        <v>7</v>
      </c>
      <c r="H8" s="17">
        <v>224.65956586599322</v>
      </c>
      <c r="I8" s="18">
        <v>155600.03760000001</v>
      </c>
      <c r="J8" s="19">
        <f t="shared" si="2"/>
        <v>1.443827195231945</v>
      </c>
      <c r="K8" s="17">
        <v>175.5290399193768</v>
      </c>
      <c r="L8" s="18">
        <v>14854</v>
      </c>
      <c r="M8" s="20">
        <f t="shared" si="3"/>
        <v>11.816954350301387</v>
      </c>
      <c r="N8" s="17">
        <f t="shared" si="4"/>
        <v>400.18860578536999</v>
      </c>
      <c r="O8" s="21">
        <v>0</v>
      </c>
      <c r="P8" s="18">
        <f t="shared" si="5"/>
        <v>0</v>
      </c>
      <c r="Q8" s="19">
        <f t="shared" si="6"/>
        <v>400.18860578536999</v>
      </c>
      <c r="S8" s="31">
        <f>P8*VLOOKUP(B8,'Existing Technology Conversion'!$A$5:$B$105,2)*0.9/1000*0.75</f>
        <v>0</v>
      </c>
      <c r="T8" s="31">
        <f t="shared" si="0"/>
        <v>0</v>
      </c>
      <c r="U8" s="22"/>
      <c r="V8" s="23">
        <v>7</v>
      </c>
      <c r="W8" s="24">
        <v>1.7091380262801952</v>
      </c>
      <c r="X8" s="15"/>
      <c r="Y8" s="15"/>
    </row>
    <row r="9" spans="1:25" x14ac:dyDescent="0.2">
      <c r="A9" s="14">
        <v>31</v>
      </c>
      <c r="B9" s="15">
        <v>70.05591397849463</v>
      </c>
      <c r="C9" s="15"/>
      <c r="E9" s="16">
        <f t="shared" si="1"/>
        <v>44044</v>
      </c>
      <c r="F9" s="14">
        <v>2020</v>
      </c>
      <c r="G9" s="14">
        <v>8</v>
      </c>
      <c r="H9" s="17">
        <v>224.61359584331521</v>
      </c>
      <c r="I9" s="18">
        <v>155568.2015</v>
      </c>
      <c r="J9" s="19">
        <f t="shared" si="2"/>
        <v>1.4438271682617301</v>
      </c>
      <c r="K9" s="17">
        <v>176.76982033252671</v>
      </c>
      <c r="L9" s="18">
        <v>14959</v>
      </c>
      <c r="M9" s="20">
        <f t="shared" si="3"/>
        <v>11.816954364096977</v>
      </c>
      <c r="N9" s="17">
        <f t="shared" si="4"/>
        <v>401.38341617584194</v>
      </c>
      <c r="O9" s="21">
        <v>0</v>
      </c>
      <c r="P9" s="18">
        <f t="shared" si="5"/>
        <v>0</v>
      </c>
      <c r="Q9" s="19">
        <f t="shared" si="6"/>
        <v>401.38341617584194</v>
      </c>
      <c r="S9" s="31">
        <f>P9*VLOOKUP(B9,'Existing Technology Conversion'!$A$5:$B$105,2)*0.9/1000*0.75</f>
        <v>0</v>
      </c>
      <c r="T9" s="31">
        <f t="shared" si="0"/>
        <v>0</v>
      </c>
      <c r="U9" s="22"/>
      <c r="V9" s="23">
        <v>8</v>
      </c>
      <c r="W9" s="24">
        <v>1.7610604415773463</v>
      </c>
      <c r="X9" s="15"/>
      <c r="Y9" s="15"/>
    </row>
    <row r="10" spans="1:25" x14ac:dyDescent="0.2">
      <c r="A10" s="14">
        <v>30</v>
      </c>
      <c r="B10" s="15">
        <v>61.023524904214568</v>
      </c>
      <c r="C10" s="15"/>
      <c r="E10" s="16">
        <f t="shared" si="1"/>
        <v>44075</v>
      </c>
      <c r="F10" s="14">
        <v>2020</v>
      </c>
      <c r="G10" s="14">
        <v>9</v>
      </c>
      <c r="H10" s="17">
        <v>295.98553419113131</v>
      </c>
      <c r="I10" s="18">
        <v>155781.96660000001</v>
      </c>
      <c r="J10" s="19">
        <f t="shared" si="2"/>
        <v>1.8999987010764265</v>
      </c>
      <c r="K10" s="17">
        <v>229.75395083427438</v>
      </c>
      <c r="L10" s="18">
        <v>14958</v>
      </c>
      <c r="M10" s="20">
        <f t="shared" si="3"/>
        <v>15.359937881687015</v>
      </c>
      <c r="N10" s="17">
        <f t="shared" si="4"/>
        <v>525.73948502540566</v>
      </c>
      <c r="O10" s="21">
        <v>0</v>
      </c>
      <c r="P10" s="18">
        <f t="shared" si="5"/>
        <v>0</v>
      </c>
      <c r="Q10" s="19">
        <f t="shared" si="6"/>
        <v>525.73948502540566</v>
      </c>
      <c r="S10" s="31">
        <f>P10*VLOOKUP(B10,'Existing Technology Conversion'!$A$5:$B$105,2)*0.9/1000*0.75</f>
        <v>0</v>
      </c>
      <c r="T10" s="31">
        <f t="shared" si="0"/>
        <v>0</v>
      </c>
      <c r="U10" s="22"/>
      <c r="V10" s="23">
        <v>9</v>
      </c>
      <c r="W10" s="24">
        <v>3.8289828046231755</v>
      </c>
      <c r="X10" s="15"/>
      <c r="Y10" s="15"/>
    </row>
    <row r="11" spans="1:25" x14ac:dyDescent="0.2">
      <c r="A11" s="14">
        <v>31</v>
      </c>
      <c r="B11" s="15">
        <v>47.658100358422942</v>
      </c>
      <c r="C11" s="15"/>
      <c r="E11" s="16">
        <f t="shared" si="1"/>
        <v>44105</v>
      </c>
      <c r="F11" s="14">
        <v>2020</v>
      </c>
      <c r="G11" s="14">
        <v>10</v>
      </c>
      <c r="H11" s="17">
        <v>842.5239784717561</v>
      </c>
      <c r="I11" s="18">
        <v>156075.05189999999</v>
      </c>
      <c r="J11" s="19">
        <f t="shared" si="2"/>
        <v>5.3981976505224933</v>
      </c>
      <c r="K11" s="17">
        <v>485.0251102447512</v>
      </c>
      <c r="L11" s="18">
        <v>14955</v>
      </c>
      <c r="M11" s="20">
        <f t="shared" si="3"/>
        <v>32.432304262437391</v>
      </c>
      <c r="N11" s="17">
        <f t="shared" si="4"/>
        <v>1327.5490887165074</v>
      </c>
      <c r="O11" s="21">
        <v>0</v>
      </c>
      <c r="P11" s="18">
        <f t="shared" si="5"/>
        <v>0</v>
      </c>
      <c r="Q11" s="19">
        <f t="shared" si="6"/>
        <v>1327.5490887165074</v>
      </c>
      <c r="S11" s="31">
        <f>P11*VLOOKUP(B11,'Existing Technology Conversion'!$A$5:$B$105,2)*0.9/1000*0.75</f>
        <v>0</v>
      </c>
      <c r="T11" s="31">
        <f t="shared" si="0"/>
        <v>0</v>
      </c>
      <c r="U11" s="22"/>
      <c r="V11" s="23">
        <v>10</v>
      </c>
      <c r="W11" s="24">
        <v>2.9579110235358974</v>
      </c>
      <c r="X11" s="15"/>
      <c r="Y11" s="15"/>
    </row>
    <row r="12" spans="1:25" x14ac:dyDescent="0.2">
      <c r="A12" s="14">
        <v>30</v>
      </c>
      <c r="B12" s="15">
        <v>36.144444444444453</v>
      </c>
      <c r="C12" s="15"/>
      <c r="E12" s="16">
        <f t="shared" si="1"/>
        <v>44136</v>
      </c>
      <c r="F12" s="14">
        <v>2020</v>
      </c>
      <c r="G12" s="14">
        <v>11</v>
      </c>
      <c r="H12" s="17">
        <v>1472.603605985641</v>
      </c>
      <c r="I12" s="18">
        <v>156555.75049999999</v>
      </c>
      <c r="J12" s="19">
        <f t="shared" si="2"/>
        <v>9.4062568847360293</v>
      </c>
      <c r="K12" s="17">
        <v>838.93518519401562</v>
      </c>
      <c r="L12" s="18">
        <v>14974</v>
      </c>
      <c r="M12" s="20">
        <f t="shared" si="3"/>
        <v>56.02612429504579</v>
      </c>
      <c r="N12" s="17">
        <f t="shared" si="4"/>
        <v>2311.5387911796565</v>
      </c>
      <c r="O12" s="21">
        <v>0</v>
      </c>
      <c r="P12" s="18">
        <f t="shared" si="5"/>
        <v>0</v>
      </c>
      <c r="Q12" s="19">
        <f t="shared" si="6"/>
        <v>2311.5387911796565</v>
      </c>
      <c r="S12" s="31">
        <f>P12*VLOOKUP(B12,'Existing Technology Conversion'!$A$5:$B$105,2)*0.9/1000*0.75</f>
        <v>0</v>
      </c>
      <c r="T12" s="31">
        <f t="shared" si="0"/>
        <v>0</v>
      </c>
      <c r="U12" s="22"/>
      <c r="V12" s="23">
        <v>11</v>
      </c>
      <c r="W12" s="24">
        <v>2.1173767655335238</v>
      </c>
      <c r="X12" s="15"/>
      <c r="Y12" s="15"/>
    </row>
    <row r="13" spans="1:25" x14ac:dyDescent="0.2">
      <c r="A13" s="14">
        <v>31</v>
      </c>
      <c r="B13" s="15">
        <v>28.584946236559134</v>
      </c>
      <c r="C13" s="15"/>
      <c r="E13" s="16">
        <f t="shared" si="1"/>
        <v>44166</v>
      </c>
      <c r="F13" s="14">
        <v>2020</v>
      </c>
      <c r="G13" s="14">
        <v>12</v>
      </c>
      <c r="H13" s="17">
        <v>2088.0652413368189</v>
      </c>
      <c r="I13" s="18">
        <v>156921.4921</v>
      </c>
      <c r="J13" s="19">
        <f t="shared" si="2"/>
        <v>13.306432493046749</v>
      </c>
      <c r="K13" s="17">
        <v>1167.6057889461515</v>
      </c>
      <c r="L13" s="18">
        <v>15048</v>
      </c>
      <c r="M13" s="20">
        <f t="shared" si="3"/>
        <v>77.592091237782526</v>
      </c>
      <c r="N13" s="17">
        <f t="shared" si="4"/>
        <v>3255.6710302829706</v>
      </c>
      <c r="O13" s="21">
        <v>0</v>
      </c>
      <c r="P13" s="18">
        <f t="shared" si="5"/>
        <v>0</v>
      </c>
      <c r="Q13" s="19">
        <f t="shared" si="6"/>
        <v>3255.6710302829706</v>
      </c>
      <c r="S13" s="31">
        <f>P13*VLOOKUP(B13,'Existing Technology Conversion'!$A$5:$B$105,2)*0.9/1000*0.75</f>
        <v>0</v>
      </c>
      <c r="T13" s="31">
        <f t="shared" si="0"/>
        <v>0</v>
      </c>
      <c r="U13" s="22"/>
      <c r="V13" s="23">
        <v>12</v>
      </c>
      <c r="W13" s="24">
        <v>1.9468242162045399</v>
      </c>
      <c r="X13" s="15"/>
      <c r="Y13" s="15"/>
    </row>
    <row r="14" spans="1:25" x14ac:dyDescent="0.2">
      <c r="A14" s="14">
        <v>31</v>
      </c>
      <c r="B14" s="15">
        <v>29.425806451612907</v>
      </c>
      <c r="C14" s="15"/>
      <c r="E14" s="16">
        <f t="shared" si="1"/>
        <v>44197</v>
      </c>
      <c r="F14" s="14">
        <v>2021</v>
      </c>
      <c r="G14" s="14">
        <f>G2</f>
        <v>1</v>
      </c>
      <c r="H14" s="17">
        <v>1961.5181851387031</v>
      </c>
      <c r="I14" s="18">
        <v>157114.7457</v>
      </c>
      <c r="J14" s="19">
        <f t="shared" si="2"/>
        <v>12.484621837367765</v>
      </c>
      <c r="K14" s="17">
        <v>1077.4723775386806</v>
      </c>
      <c r="L14" s="18">
        <v>15059</v>
      </c>
      <c r="M14" s="20">
        <f t="shared" si="3"/>
        <v>71.550061593643704</v>
      </c>
      <c r="N14" s="17">
        <f t="shared" si="4"/>
        <v>3038.9905626773834</v>
      </c>
      <c r="O14" s="21">
        <v>0</v>
      </c>
      <c r="P14" s="18">
        <f t="shared" si="5"/>
        <v>0</v>
      </c>
      <c r="Q14" s="19">
        <f t="shared" si="6"/>
        <v>3038.9905626773834</v>
      </c>
      <c r="S14" s="31">
        <f>P14*VLOOKUP(B14,'Existing Technology Conversion'!$A$5:$B$105,2)*0.9/1000*0.75</f>
        <v>0</v>
      </c>
      <c r="T14" s="31">
        <f t="shared" si="0"/>
        <v>0</v>
      </c>
      <c r="U14" s="22"/>
      <c r="X14" s="15"/>
      <c r="Y14" s="15"/>
    </row>
    <row r="15" spans="1:25" x14ac:dyDescent="0.2">
      <c r="A15" s="14">
        <v>28</v>
      </c>
      <c r="B15" s="15">
        <v>32.599735449735448</v>
      </c>
      <c r="C15" s="15"/>
      <c r="E15" s="16">
        <f t="shared" si="1"/>
        <v>44228</v>
      </c>
      <c r="F15" s="14">
        <v>2021</v>
      </c>
      <c r="G15" s="14">
        <f t="shared" ref="G15:G78" si="7">G3</f>
        <v>2</v>
      </c>
      <c r="H15" s="17">
        <v>1782.683084964754</v>
      </c>
      <c r="I15" s="18">
        <v>157077.82509999999</v>
      </c>
      <c r="J15" s="19">
        <f t="shared" si="2"/>
        <v>11.349043595617967</v>
      </c>
      <c r="K15" s="17">
        <v>1034.0942006111143</v>
      </c>
      <c r="L15" s="18">
        <v>15071</v>
      </c>
      <c r="M15" s="20">
        <f t="shared" si="3"/>
        <v>68.614836481395685</v>
      </c>
      <c r="N15" s="17">
        <f t="shared" si="4"/>
        <v>2816.7772855758685</v>
      </c>
      <c r="O15" s="21">
        <v>0</v>
      </c>
      <c r="P15" s="18">
        <f t="shared" si="5"/>
        <v>0</v>
      </c>
      <c r="Q15" s="19">
        <f t="shared" si="6"/>
        <v>2816.7772855758685</v>
      </c>
      <c r="S15" s="31">
        <f>P15*VLOOKUP(B15,'Existing Technology Conversion'!$A$5:$B$105,2)*0.9/1000*0.75</f>
        <v>0</v>
      </c>
      <c r="T15" s="31">
        <f t="shared" si="0"/>
        <v>0</v>
      </c>
      <c r="U15" s="22"/>
      <c r="V15" s="23"/>
      <c r="W15" s="18"/>
      <c r="X15" s="15"/>
      <c r="Y15" s="15"/>
    </row>
    <row r="16" spans="1:25" x14ac:dyDescent="0.2">
      <c r="A16" s="14">
        <v>31</v>
      </c>
      <c r="B16" s="15">
        <v>39.989247311828002</v>
      </c>
      <c r="C16" s="15"/>
      <c r="E16" s="16">
        <f t="shared" si="1"/>
        <v>44256</v>
      </c>
      <c r="F16" s="14">
        <v>2021</v>
      </c>
      <c r="G16" s="14">
        <f t="shared" si="7"/>
        <v>3</v>
      </c>
      <c r="H16" s="17">
        <v>1332.060707569123</v>
      </c>
      <c r="I16" s="18">
        <v>157075.52299999999</v>
      </c>
      <c r="J16" s="19">
        <f t="shared" si="2"/>
        <v>8.4803837168769007</v>
      </c>
      <c r="K16" s="17">
        <v>753.71559190750111</v>
      </c>
      <c r="L16" s="18">
        <v>15073</v>
      </c>
      <c r="M16" s="20">
        <f t="shared" si="3"/>
        <v>50.004351615969021</v>
      </c>
      <c r="N16" s="17">
        <f t="shared" si="4"/>
        <v>2085.776299476624</v>
      </c>
      <c r="O16" s="21">
        <v>0</v>
      </c>
      <c r="P16" s="18">
        <f t="shared" si="5"/>
        <v>0</v>
      </c>
      <c r="Q16" s="19">
        <f t="shared" si="6"/>
        <v>2085.776299476624</v>
      </c>
      <c r="S16" s="31">
        <f>P16*VLOOKUP(B16,'Existing Technology Conversion'!$A$5:$B$105,2)*0.9/1000*0.75</f>
        <v>0</v>
      </c>
      <c r="T16" s="31">
        <f t="shared" si="0"/>
        <v>0</v>
      </c>
      <c r="U16" s="22"/>
      <c r="V16" s="23"/>
      <c r="W16" s="18"/>
      <c r="X16" s="15"/>
      <c r="Y16" s="15"/>
    </row>
    <row r="17" spans="1:25" x14ac:dyDescent="0.2">
      <c r="A17" s="14">
        <v>30</v>
      </c>
      <c r="B17" s="15">
        <v>46.898888888888891</v>
      </c>
      <c r="C17" s="15"/>
      <c r="E17" s="16">
        <f t="shared" si="1"/>
        <v>44287</v>
      </c>
      <c r="F17" s="14">
        <v>2021</v>
      </c>
      <c r="G17" s="14">
        <f t="shared" si="7"/>
        <v>4</v>
      </c>
      <c r="H17" s="17">
        <v>871.88270330429077</v>
      </c>
      <c r="I17" s="18">
        <v>156831.40289999999</v>
      </c>
      <c r="J17" s="19">
        <f t="shared" si="2"/>
        <v>5.5593630305037003</v>
      </c>
      <c r="K17" s="17">
        <v>503.05695533752413</v>
      </c>
      <c r="L17" s="18">
        <v>15043</v>
      </c>
      <c r="M17" s="20">
        <f t="shared" si="3"/>
        <v>33.441265395035842</v>
      </c>
      <c r="N17" s="17">
        <f t="shared" si="4"/>
        <v>1374.939658641815</v>
      </c>
      <c r="O17" s="21">
        <v>0</v>
      </c>
      <c r="P17" s="18">
        <f t="shared" si="5"/>
        <v>0</v>
      </c>
      <c r="Q17" s="19">
        <f t="shared" si="6"/>
        <v>1374.939658641815</v>
      </c>
      <c r="S17" s="31">
        <f>P17*VLOOKUP(B17,'Existing Technology Conversion'!$A$5:$B$105,2)*0.9/1000*0.75</f>
        <v>0</v>
      </c>
      <c r="T17" s="31">
        <f t="shared" si="0"/>
        <v>0</v>
      </c>
      <c r="U17" s="22"/>
      <c r="V17" s="23"/>
      <c r="W17" s="18"/>
      <c r="X17" s="15"/>
      <c r="Y17" s="15"/>
    </row>
    <row r="18" spans="1:25" x14ac:dyDescent="0.2">
      <c r="A18" s="14">
        <v>31</v>
      </c>
      <c r="B18" s="15">
        <v>55.859139784946244</v>
      </c>
      <c r="C18" s="15"/>
      <c r="E18" s="16">
        <f t="shared" si="1"/>
        <v>44317</v>
      </c>
      <c r="F18" s="14">
        <v>2021</v>
      </c>
      <c r="G18" s="14">
        <f t="shared" si="7"/>
        <v>5</v>
      </c>
      <c r="H18" s="17">
        <v>433.21087288856506</v>
      </c>
      <c r="I18" s="18">
        <v>156731.1335</v>
      </c>
      <c r="J18" s="19">
        <f t="shared" si="2"/>
        <v>2.7640384090539682</v>
      </c>
      <c r="K18" s="17">
        <v>272.99796581268271</v>
      </c>
      <c r="L18" s="18">
        <v>15023</v>
      </c>
      <c r="M18" s="20">
        <f t="shared" si="3"/>
        <v>18.172000653177307</v>
      </c>
      <c r="N18" s="17">
        <f t="shared" si="4"/>
        <v>706.20883870124771</v>
      </c>
      <c r="O18" s="21">
        <v>0</v>
      </c>
      <c r="P18" s="18">
        <f t="shared" si="5"/>
        <v>0</v>
      </c>
      <c r="Q18" s="19">
        <f t="shared" si="6"/>
        <v>706.20883870124771</v>
      </c>
      <c r="S18" s="31">
        <f>P18*VLOOKUP(B18,'Existing Technology Conversion'!$A$5:$B$105,2)*0.9/1000*0.75</f>
        <v>0</v>
      </c>
      <c r="T18" s="31">
        <f t="shared" si="0"/>
        <v>0</v>
      </c>
      <c r="U18" s="22"/>
      <c r="V18" s="23"/>
      <c r="W18" s="18"/>
      <c r="X18" s="15"/>
      <c r="Y18" s="15"/>
    </row>
    <row r="19" spans="1:25" x14ac:dyDescent="0.2">
      <c r="A19" s="14">
        <v>30</v>
      </c>
      <c r="B19" s="15">
        <v>62.166666666666679</v>
      </c>
      <c r="C19" s="15"/>
      <c r="E19" s="16">
        <f t="shared" si="1"/>
        <v>44348</v>
      </c>
      <c r="F19" s="14">
        <v>2021</v>
      </c>
      <c r="G19" s="14">
        <f t="shared" si="7"/>
        <v>6</v>
      </c>
      <c r="H19" s="17">
        <v>255.50943911075561</v>
      </c>
      <c r="I19" s="18">
        <v>156566.37820000001</v>
      </c>
      <c r="J19" s="19">
        <f t="shared" si="2"/>
        <v>1.6319559923929798</v>
      </c>
      <c r="K19" s="17">
        <v>195.1697963476179</v>
      </c>
      <c r="L19" s="18">
        <v>15023</v>
      </c>
      <c r="M19" s="20">
        <f t="shared" si="3"/>
        <v>12.991399610438521</v>
      </c>
      <c r="N19" s="17">
        <f t="shared" si="4"/>
        <v>450.67923545837351</v>
      </c>
      <c r="O19" s="21">
        <v>0</v>
      </c>
      <c r="P19" s="18">
        <f t="shared" si="5"/>
        <v>0</v>
      </c>
      <c r="Q19" s="19">
        <f t="shared" si="6"/>
        <v>450.67923545837351</v>
      </c>
      <c r="S19" s="31">
        <f>P19*VLOOKUP(B19,'Existing Technology Conversion'!$A$5:$B$105,2)*0.9/1000*0.75</f>
        <v>0</v>
      </c>
      <c r="T19" s="31">
        <f t="shared" si="0"/>
        <v>0</v>
      </c>
      <c r="U19" s="22"/>
      <c r="V19" s="23"/>
      <c r="W19" s="18"/>
      <c r="X19" s="15"/>
      <c r="Y19" s="15"/>
    </row>
    <row r="20" spans="1:25" x14ac:dyDescent="0.2">
      <c r="A20" s="14">
        <v>31</v>
      </c>
      <c r="B20" s="15">
        <v>70.889247311827987</v>
      </c>
      <c r="C20" s="15"/>
      <c r="E20" s="16">
        <f t="shared" si="1"/>
        <v>44378</v>
      </c>
      <c r="F20" s="14">
        <v>2021</v>
      </c>
      <c r="G20" s="14">
        <f t="shared" si="7"/>
        <v>7</v>
      </c>
      <c r="H20" s="17">
        <v>226.22721034288449</v>
      </c>
      <c r="I20" s="18">
        <v>156685.81210000001</v>
      </c>
      <c r="J20" s="19">
        <f t="shared" si="2"/>
        <v>1.4438270275454281</v>
      </c>
      <c r="K20" s="17">
        <v>177.3015992045398</v>
      </c>
      <c r="L20" s="18">
        <v>15004</v>
      </c>
      <c r="M20" s="20">
        <f t="shared" si="3"/>
        <v>11.816955425522513</v>
      </c>
      <c r="N20" s="17">
        <f t="shared" si="4"/>
        <v>403.52880954742432</v>
      </c>
      <c r="O20" s="21">
        <v>0</v>
      </c>
      <c r="P20" s="18">
        <f t="shared" si="5"/>
        <v>0</v>
      </c>
      <c r="Q20" s="19">
        <f t="shared" si="6"/>
        <v>403.52880954742432</v>
      </c>
      <c r="S20" s="31">
        <f>P20*VLOOKUP(B20,'Existing Technology Conversion'!$A$5:$B$105,2)*0.9/1000*0.75</f>
        <v>0</v>
      </c>
      <c r="T20" s="31">
        <f t="shared" si="0"/>
        <v>0</v>
      </c>
      <c r="U20" s="22"/>
      <c r="V20" s="23"/>
      <c r="W20" s="18"/>
      <c r="X20" s="15"/>
      <c r="Y20" s="15"/>
    </row>
    <row r="21" spans="1:25" x14ac:dyDescent="0.2">
      <c r="A21" s="14">
        <v>31</v>
      </c>
      <c r="B21" s="15">
        <v>70.05591397849463</v>
      </c>
      <c r="C21" s="15"/>
      <c r="E21" s="16">
        <f t="shared" si="1"/>
        <v>44409</v>
      </c>
      <c r="F21" s="14">
        <v>2021</v>
      </c>
      <c r="G21" s="14">
        <f t="shared" si="7"/>
        <v>8</v>
      </c>
      <c r="H21" s="17">
        <v>226.4577256441116</v>
      </c>
      <c r="I21" s="18">
        <v>156845.46</v>
      </c>
      <c r="J21" s="19">
        <f t="shared" si="2"/>
        <v>1.4438270998989171</v>
      </c>
      <c r="K21" s="17">
        <v>177.33705186843832</v>
      </c>
      <c r="L21" s="18">
        <v>15007</v>
      </c>
      <c r="M21" s="20">
        <f t="shared" si="3"/>
        <v>11.816955545308078</v>
      </c>
      <c r="N21" s="17">
        <f t="shared" si="4"/>
        <v>403.7947775125499</v>
      </c>
      <c r="O21" s="21">
        <v>0</v>
      </c>
      <c r="P21" s="18">
        <f t="shared" si="5"/>
        <v>0</v>
      </c>
      <c r="Q21" s="19">
        <f t="shared" si="6"/>
        <v>403.7947775125499</v>
      </c>
      <c r="S21" s="31">
        <f>P21*VLOOKUP(B21,'Existing Technology Conversion'!$A$5:$B$105,2)*0.9/1000*0.75</f>
        <v>0</v>
      </c>
      <c r="T21" s="31">
        <f t="shared" si="0"/>
        <v>0</v>
      </c>
      <c r="U21" s="22"/>
      <c r="V21" s="23"/>
      <c r="W21" s="18"/>
      <c r="X21" s="15"/>
      <c r="Y21" s="15"/>
    </row>
    <row r="22" spans="1:25" x14ac:dyDescent="0.2">
      <c r="A22" s="14">
        <v>30</v>
      </c>
      <c r="B22" s="15">
        <v>61.023524904214568</v>
      </c>
      <c r="C22" s="15"/>
      <c r="E22" s="16">
        <f t="shared" si="1"/>
        <v>44440</v>
      </c>
      <c r="F22" s="14">
        <v>2021</v>
      </c>
      <c r="G22" s="14">
        <f t="shared" si="7"/>
        <v>9</v>
      </c>
      <c r="H22" s="17">
        <v>298.42898011207598</v>
      </c>
      <c r="I22" s="18">
        <v>157068.00409999999</v>
      </c>
      <c r="J22" s="19">
        <f t="shared" si="2"/>
        <v>1.8999985504500085</v>
      </c>
      <c r="K22" s="17">
        <v>230.5219548940654</v>
      </c>
      <c r="L22" s="18">
        <v>15008</v>
      </c>
      <c r="M22" s="20">
        <f t="shared" si="3"/>
        <v>15.359938359146149</v>
      </c>
      <c r="N22" s="17">
        <f t="shared" si="4"/>
        <v>528.95093500614144</v>
      </c>
      <c r="O22" s="21">
        <v>0</v>
      </c>
      <c r="P22" s="18">
        <f t="shared" si="5"/>
        <v>0</v>
      </c>
      <c r="Q22" s="19">
        <f t="shared" si="6"/>
        <v>528.95093500614144</v>
      </c>
      <c r="S22" s="31">
        <f>P22*VLOOKUP(B22,'Existing Technology Conversion'!$A$5:$B$105,2)*0.9/1000*0.75</f>
        <v>0</v>
      </c>
      <c r="T22" s="31">
        <f t="shared" si="0"/>
        <v>0</v>
      </c>
      <c r="U22" s="22"/>
      <c r="V22" s="23"/>
      <c r="W22" s="18"/>
      <c r="X22" s="15"/>
      <c r="Y22" s="15"/>
    </row>
    <row r="23" spans="1:25" x14ac:dyDescent="0.2">
      <c r="A23" s="14">
        <v>31</v>
      </c>
      <c r="B23" s="15">
        <v>47.658100358422942</v>
      </c>
      <c r="C23" s="15"/>
      <c r="E23" s="16">
        <f t="shared" si="1"/>
        <v>44470</v>
      </c>
      <c r="F23" s="14">
        <v>2021</v>
      </c>
      <c r="G23" s="14">
        <f t="shared" si="7"/>
        <v>10</v>
      </c>
      <c r="H23" s="17">
        <v>850.06268525123562</v>
      </c>
      <c r="I23" s="18">
        <v>157471.53520000001</v>
      </c>
      <c r="J23" s="19">
        <f t="shared" si="2"/>
        <v>5.3981990089294278</v>
      </c>
      <c r="K23" s="17">
        <v>486.67913305759464</v>
      </c>
      <c r="L23" s="18">
        <v>15006</v>
      </c>
      <c r="M23" s="20">
        <f t="shared" si="3"/>
        <v>32.432302616126528</v>
      </c>
      <c r="N23" s="17">
        <f t="shared" si="4"/>
        <v>1336.7418183088303</v>
      </c>
      <c r="O23" s="21">
        <v>0</v>
      </c>
      <c r="P23" s="18">
        <f t="shared" si="5"/>
        <v>0</v>
      </c>
      <c r="Q23" s="19">
        <f t="shared" si="6"/>
        <v>1336.7418183088303</v>
      </c>
      <c r="S23" s="31">
        <f>P23*VLOOKUP(B23,'Existing Technology Conversion'!$A$5:$B$105,2)*0.9/1000*0.75</f>
        <v>0</v>
      </c>
      <c r="T23" s="31">
        <f t="shared" si="0"/>
        <v>0</v>
      </c>
      <c r="U23" s="22"/>
      <c r="V23" s="23"/>
      <c r="W23" s="18"/>
      <c r="X23" s="15"/>
      <c r="Y23" s="15"/>
    </row>
    <row r="24" spans="1:25" x14ac:dyDescent="0.2">
      <c r="A24" s="14">
        <v>30</v>
      </c>
      <c r="B24" s="15">
        <v>36.144444444444453</v>
      </c>
      <c r="C24" s="15"/>
      <c r="E24" s="16">
        <f t="shared" si="1"/>
        <v>44501</v>
      </c>
      <c r="F24" s="14">
        <v>2021</v>
      </c>
      <c r="G24" s="14">
        <f t="shared" si="7"/>
        <v>11</v>
      </c>
      <c r="H24" s="17">
        <v>1486.481858968735</v>
      </c>
      <c r="I24" s="18">
        <v>158031.17009999999</v>
      </c>
      <c r="J24" s="19">
        <f t="shared" si="2"/>
        <v>9.4062573733277386</v>
      </c>
      <c r="K24" s="17">
        <v>841.90456473827385</v>
      </c>
      <c r="L24" s="18">
        <v>15027</v>
      </c>
      <c r="M24" s="20">
        <f t="shared" si="3"/>
        <v>56.026123959424623</v>
      </c>
      <c r="N24" s="17">
        <f t="shared" si="4"/>
        <v>2328.3864237070088</v>
      </c>
      <c r="O24" s="21">
        <v>0</v>
      </c>
      <c r="P24" s="18">
        <f t="shared" si="5"/>
        <v>0</v>
      </c>
      <c r="Q24" s="19">
        <f t="shared" si="6"/>
        <v>2328.3864237070088</v>
      </c>
      <c r="S24" s="31">
        <f>P24*VLOOKUP(B24,'Existing Technology Conversion'!$A$5:$B$105,2)*0.9/1000*0.75</f>
        <v>0</v>
      </c>
      <c r="T24" s="31">
        <f t="shared" si="0"/>
        <v>0</v>
      </c>
      <c r="U24" s="22"/>
      <c r="V24" s="23"/>
      <c r="W24" s="18"/>
      <c r="X24" s="15"/>
      <c r="Y24" s="15"/>
    </row>
    <row r="25" spans="1:25" x14ac:dyDescent="0.2">
      <c r="A25" s="14">
        <v>31</v>
      </c>
      <c r="B25" s="15">
        <v>28.584946236559134</v>
      </c>
      <c r="C25" s="15"/>
      <c r="E25" s="16">
        <f t="shared" si="1"/>
        <v>44531</v>
      </c>
      <c r="F25" s="14">
        <v>2021</v>
      </c>
      <c r="G25" s="14">
        <f t="shared" si="7"/>
        <v>12</v>
      </c>
      <c r="H25" s="17">
        <v>2108.3115758895829</v>
      </c>
      <c r="I25" s="18">
        <v>158443.0324</v>
      </c>
      <c r="J25" s="19">
        <f t="shared" si="2"/>
        <v>13.30643287971799</v>
      </c>
      <c r="K25" s="17">
        <v>1171.8733129501343</v>
      </c>
      <c r="L25" s="18">
        <v>15103</v>
      </c>
      <c r="M25" s="20">
        <f t="shared" si="3"/>
        <v>77.592088522156814</v>
      </c>
      <c r="N25" s="17">
        <f t="shared" si="4"/>
        <v>3280.1848888397171</v>
      </c>
      <c r="O25" s="21">
        <v>0</v>
      </c>
      <c r="P25" s="18">
        <f t="shared" si="5"/>
        <v>0</v>
      </c>
      <c r="Q25" s="19">
        <f t="shared" si="6"/>
        <v>3280.1848888397171</v>
      </c>
      <c r="S25" s="31">
        <f>P25*VLOOKUP(B25,'Existing Technology Conversion'!$A$5:$B$105,2)*0.9/1000*0.75</f>
        <v>0</v>
      </c>
      <c r="T25" s="31">
        <f t="shared" si="0"/>
        <v>0</v>
      </c>
      <c r="U25" s="22"/>
      <c r="V25" s="23"/>
      <c r="W25" s="18"/>
      <c r="X25" s="15"/>
      <c r="Y25" s="15"/>
    </row>
    <row r="26" spans="1:25" x14ac:dyDescent="0.2">
      <c r="A26" s="14">
        <v>31</v>
      </c>
      <c r="B26" s="15">
        <v>29.425806451612907</v>
      </c>
      <c r="C26" s="15"/>
      <c r="E26" s="16">
        <f t="shared" si="1"/>
        <v>44562</v>
      </c>
      <c r="F26" s="14">
        <v>2022</v>
      </c>
      <c r="G26" s="14">
        <f t="shared" si="7"/>
        <v>1</v>
      </c>
      <c r="H26" s="17">
        <v>1981.844423294066</v>
      </c>
      <c r="I26" s="18">
        <v>158742.84289999999</v>
      </c>
      <c r="J26" s="19">
        <f t="shared" si="2"/>
        <v>12.484622217220391</v>
      </c>
      <c r="K26" s="17">
        <v>1081.5506892204289</v>
      </c>
      <c r="L26" s="18">
        <v>15116</v>
      </c>
      <c r="M26" s="20">
        <f t="shared" si="3"/>
        <v>71.550058826437478</v>
      </c>
      <c r="N26" s="17">
        <f t="shared" si="4"/>
        <v>3063.3951125144949</v>
      </c>
      <c r="O26" s="21">
        <v>0</v>
      </c>
      <c r="P26" s="18">
        <f t="shared" si="5"/>
        <v>0</v>
      </c>
      <c r="Q26" s="19">
        <f t="shared" si="6"/>
        <v>3063.3951125144949</v>
      </c>
      <c r="S26" s="31">
        <f>P26*VLOOKUP(B26,'Existing Technology Conversion'!$A$5:$B$105,2)*0.9/1000*0.75</f>
        <v>0</v>
      </c>
      <c r="T26" s="31">
        <f t="shared" si="0"/>
        <v>0</v>
      </c>
      <c r="U26" s="22"/>
      <c r="V26" s="23"/>
      <c r="W26" s="18"/>
      <c r="X26" s="15"/>
      <c r="Y26" s="15"/>
    </row>
    <row r="27" spans="1:25" x14ac:dyDescent="0.2">
      <c r="A27" s="14">
        <v>28</v>
      </c>
      <c r="B27" s="15">
        <v>32.599735449735448</v>
      </c>
      <c r="C27" s="15"/>
      <c r="E27" s="16">
        <f t="shared" si="1"/>
        <v>44593</v>
      </c>
      <c r="F27" s="14">
        <v>2022</v>
      </c>
      <c r="G27" s="14">
        <f t="shared" si="7"/>
        <v>2</v>
      </c>
      <c r="H27" s="17">
        <v>1801.5779018402079</v>
      </c>
      <c r="I27" s="18">
        <v>158742.7035</v>
      </c>
      <c r="J27" s="19">
        <f>H27*1000/I27</f>
        <v>11.349043843392826</v>
      </c>
      <c r="K27" s="17">
        <v>1038.0738892555239</v>
      </c>
      <c r="L27" s="18">
        <v>15129</v>
      </c>
      <c r="M27" s="20">
        <f t="shared" si="3"/>
        <v>68.614838340638769</v>
      </c>
      <c r="N27" s="17">
        <f t="shared" si="4"/>
        <v>2839.6517910957318</v>
      </c>
      <c r="O27" s="21">
        <v>0</v>
      </c>
      <c r="P27" s="18">
        <f t="shared" si="5"/>
        <v>0</v>
      </c>
      <c r="Q27" s="19">
        <f t="shared" si="6"/>
        <v>2839.6517910957318</v>
      </c>
      <c r="S27" s="31">
        <f>P27*VLOOKUP(B27,'Existing Technology Conversion'!$A$5:$B$105,2)*0.9/1000*0.75</f>
        <v>0</v>
      </c>
      <c r="T27" s="31">
        <f t="shared" si="0"/>
        <v>0</v>
      </c>
      <c r="U27" s="22"/>
      <c r="V27" s="23"/>
      <c r="W27" s="18"/>
      <c r="X27" s="15"/>
      <c r="Y27" s="15"/>
    </row>
    <row r="28" spans="1:25" x14ac:dyDescent="0.2">
      <c r="A28" s="14">
        <v>31</v>
      </c>
      <c r="B28" s="15">
        <v>39.989247311828002</v>
      </c>
      <c r="C28" s="15"/>
      <c r="D28" s="14">
        <v>1</v>
      </c>
      <c r="E28" s="16">
        <f t="shared" si="1"/>
        <v>44621</v>
      </c>
      <c r="F28" s="14">
        <v>2022</v>
      </c>
      <c r="G28" s="14">
        <f t="shared" si="7"/>
        <v>3</v>
      </c>
      <c r="H28" s="17">
        <v>1346.1828157901759</v>
      </c>
      <c r="I28" s="18">
        <v>158740.7905</v>
      </c>
      <c r="J28" s="19">
        <f>H28*1000/I28</f>
        <v>8.4803837221043441</v>
      </c>
      <c r="K28" s="17">
        <v>756.66588008403869</v>
      </c>
      <c r="L28" s="18">
        <v>15132</v>
      </c>
      <c r="M28" s="20">
        <f>K28*1000/L28</f>
        <v>50.004353693103269</v>
      </c>
      <c r="N28" s="17">
        <f>K28+H28</f>
        <v>2102.8486958742146</v>
      </c>
      <c r="O28" s="21">
        <v>5.0000000000000001E-3</v>
      </c>
      <c r="P28" s="18">
        <f>((J28*(I28*O28))+(M28*(L28*O28)))/1000</f>
        <v>10.514243479371073</v>
      </c>
      <c r="Q28" s="19">
        <f t="shared" si="6"/>
        <v>2092.3344523948435</v>
      </c>
      <c r="S28" s="31">
        <f>P28*VLOOKUP(B28,'Existing Technology Conversion'!$A$5:$B$105,2)*0.9/1000*0.75</f>
        <v>1.3872987425655505</v>
      </c>
      <c r="T28" s="31">
        <f t="shared" si="0"/>
        <v>3.5686941849699951</v>
      </c>
      <c r="U28" s="22"/>
      <c r="V28" s="23"/>
      <c r="W28" s="18"/>
      <c r="X28" s="15"/>
      <c r="Y28" s="15"/>
    </row>
    <row r="29" spans="1:25" x14ac:dyDescent="0.2">
      <c r="A29" s="14">
        <v>30</v>
      </c>
      <c r="B29" s="15">
        <v>46.898888888888891</v>
      </c>
      <c r="C29" s="15"/>
      <c r="D29" s="14">
        <v>2</v>
      </c>
      <c r="E29" s="16">
        <f t="shared" si="1"/>
        <v>44652</v>
      </c>
      <c r="F29" s="14">
        <v>2022</v>
      </c>
      <c r="G29" s="14">
        <f t="shared" si="7"/>
        <v>4</v>
      </c>
      <c r="H29" s="17">
        <v>882.20940828323342</v>
      </c>
      <c r="I29" s="18">
        <v>158688.94099999999</v>
      </c>
      <c r="J29" s="19">
        <f t="shared" si="2"/>
        <v>5.5593628813946996</v>
      </c>
      <c r="K29" s="17">
        <v>505.09687185287487</v>
      </c>
      <c r="L29" s="18">
        <v>15104</v>
      </c>
      <c r="M29" s="20">
        <f t="shared" si="3"/>
        <v>33.441265350428687</v>
      </c>
      <c r="N29" s="17">
        <f t="shared" si="4"/>
        <v>1387.3062801361084</v>
      </c>
      <c r="O29" s="21">
        <f>((O$57/O$28)^(1/29))*O28</f>
        <v>5.5246528094008976E-3</v>
      </c>
      <c r="P29" s="18">
        <f t="shared" ref="P29:P92" si="8">((J29*(I29*O29))+(M29*(L29*O29)))/1000</f>
        <v>7.6643855380534598</v>
      </c>
      <c r="Q29" s="19">
        <f t="shared" si="6"/>
        <v>1379.6418945980549</v>
      </c>
      <c r="S29" s="31">
        <f>P29*VLOOKUP(B29,'Existing Technology Conversion'!$A$5:$B$105,2)*0.9/1000*0.75</f>
        <v>0.95198562742675785</v>
      </c>
      <c r="T29" s="31">
        <f t="shared" si="0"/>
        <v>2.7806747065281607</v>
      </c>
      <c r="U29" s="22"/>
      <c r="V29" s="23"/>
      <c r="W29" s="18"/>
      <c r="X29" s="15"/>
      <c r="Y29" s="15"/>
    </row>
    <row r="30" spans="1:25" x14ac:dyDescent="0.2">
      <c r="A30" s="14">
        <v>31</v>
      </c>
      <c r="B30" s="15">
        <v>55.859139784946244</v>
      </c>
      <c r="C30" s="15"/>
      <c r="D30" s="14">
        <v>3</v>
      </c>
      <c r="E30" s="16">
        <f t="shared" si="1"/>
        <v>44682</v>
      </c>
      <c r="F30" s="14">
        <v>2022</v>
      </c>
      <c r="G30" s="14">
        <f t="shared" si="7"/>
        <v>5</v>
      </c>
      <c r="H30" s="17">
        <v>438.53687298297871</v>
      </c>
      <c r="I30" s="18">
        <v>158658.0337</v>
      </c>
      <c r="J30" s="19">
        <f t="shared" si="2"/>
        <v>2.7640382447458678</v>
      </c>
      <c r="K30" s="17">
        <v>274.16097468137718</v>
      </c>
      <c r="L30" s="18">
        <v>15087</v>
      </c>
      <c r="M30" s="20">
        <f t="shared" si="3"/>
        <v>18.172000707985497</v>
      </c>
      <c r="N30" s="17">
        <f t="shared" si="4"/>
        <v>712.69784766435589</v>
      </c>
      <c r="O30" s="21">
        <f t="shared" ref="O30:O56" si="9">((O$57/O$28)^(1/29))*O29</f>
        <v>6.1043577328842458E-3</v>
      </c>
      <c r="P30" s="18">
        <f t="shared" si="8"/>
        <v>4.35056261759987</v>
      </c>
      <c r="Q30" s="19">
        <f t="shared" si="6"/>
        <v>708.34728504675604</v>
      </c>
      <c r="S30" s="31">
        <f>P30*VLOOKUP(B30,'Existing Technology Conversion'!$A$5:$B$105,2)*0.9/1000*0.75</f>
        <v>0.50223453632959103</v>
      </c>
      <c r="T30" s="31">
        <f t="shared" si="0"/>
        <v>1.8573589779826503</v>
      </c>
      <c r="U30" s="22"/>
      <c r="V30" s="23"/>
      <c r="W30" s="18"/>
      <c r="X30" s="15"/>
      <c r="Y30" s="15"/>
    </row>
    <row r="31" spans="1:25" x14ac:dyDescent="0.2">
      <c r="A31" s="14">
        <v>30</v>
      </c>
      <c r="B31" s="15">
        <v>62.166666666666679</v>
      </c>
      <c r="C31" s="15"/>
      <c r="D31" s="14">
        <v>4</v>
      </c>
      <c r="E31" s="16">
        <f t="shared" si="1"/>
        <v>44713</v>
      </c>
      <c r="F31" s="14">
        <v>2022</v>
      </c>
      <c r="G31" s="14">
        <f t="shared" si="7"/>
        <v>6</v>
      </c>
      <c r="H31" s="17">
        <v>258.66025686264061</v>
      </c>
      <c r="I31" s="18">
        <v>158497.07250000001</v>
      </c>
      <c r="J31" s="19">
        <f t="shared" si="2"/>
        <v>1.6319560530850852</v>
      </c>
      <c r="K31" s="17">
        <v>196.0272395610811</v>
      </c>
      <c r="L31" s="18">
        <v>15089</v>
      </c>
      <c r="M31" s="20">
        <f t="shared" si="3"/>
        <v>12.991400328787932</v>
      </c>
      <c r="N31" s="17">
        <f t="shared" si="4"/>
        <v>454.68749642372171</v>
      </c>
      <c r="O31" s="21">
        <f t="shared" si="9"/>
        <v>6.7448914197134084E-3</v>
      </c>
      <c r="P31" s="18">
        <f t="shared" si="8"/>
        <v>3.0668177932793315</v>
      </c>
      <c r="Q31" s="19">
        <f t="shared" si="6"/>
        <v>451.6206786304424</v>
      </c>
      <c r="S31" s="31">
        <f>P31*VLOOKUP(B31,'Existing Technology Conversion'!$A$5:$B$105,2)*0.9/1000*0.75</f>
        <v>0.33742082810776591</v>
      </c>
      <c r="T31" s="31">
        <f t="shared" si="0"/>
        <v>0.7888088309519441</v>
      </c>
      <c r="U31" s="22"/>
      <c r="V31" s="23"/>
      <c r="W31" s="18"/>
      <c r="X31" s="15"/>
      <c r="Y31" s="15"/>
    </row>
    <row r="32" spans="1:25" x14ac:dyDescent="0.2">
      <c r="A32" s="14">
        <v>31</v>
      </c>
      <c r="B32" s="15">
        <v>70.889247311827987</v>
      </c>
      <c r="C32" s="15"/>
      <c r="D32" s="14">
        <v>5</v>
      </c>
      <c r="E32" s="16">
        <f t="shared" si="1"/>
        <v>44743</v>
      </c>
      <c r="F32" s="14">
        <v>2022</v>
      </c>
      <c r="G32" s="14">
        <f t="shared" si="7"/>
        <v>7</v>
      </c>
      <c r="H32" s="17">
        <v>229.08962076902401</v>
      </c>
      <c r="I32" s="18">
        <v>158668.31770000001</v>
      </c>
      <c r="J32" s="19">
        <f t="shared" si="2"/>
        <v>1.4438271237120703</v>
      </c>
      <c r="K32" s="17">
        <v>178.08151623606699</v>
      </c>
      <c r="L32" s="18">
        <v>15070</v>
      </c>
      <c r="M32" s="20">
        <f t="shared" si="3"/>
        <v>11.81695529104625</v>
      </c>
      <c r="N32" s="17">
        <f t="shared" si="4"/>
        <v>407.171137005091</v>
      </c>
      <c r="O32" s="21">
        <f t="shared" si="9"/>
        <v>7.4526366662047375E-3</v>
      </c>
      <c r="P32" s="18">
        <f t="shared" si="8"/>
        <v>3.0344985450644133</v>
      </c>
      <c r="Q32" s="19">
        <f t="shared" si="6"/>
        <v>404.13663846002657</v>
      </c>
      <c r="S32" s="31">
        <f>P32*VLOOKUP(B32,'Existing Technology Conversion'!$A$5:$B$105,2)*0.9/1000*0.75</f>
        <v>0.32116518115006382</v>
      </c>
      <c r="T32" s="31">
        <f t="shared" si="0"/>
        <v>0.54891562382074144</v>
      </c>
      <c r="U32" s="22"/>
      <c r="V32" s="23"/>
      <c r="W32" s="18"/>
      <c r="X32" s="15"/>
      <c r="Y32" s="15"/>
    </row>
    <row r="33" spans="1:25" x14ac:dyDescent="0.2">
      <c r="A33" s="14">
        <v>31</v>
      </c>
      <c r="B33" s="15">
        <v>70.05591397849463</v>
      </c>
      <c r="C33" s="15"/>
      <c r="D33" s="14">
        <v>6</v>
      </c>
      <c r="E33" s="16">
        <f t="shared" si="1"/>
        <v>44774</v>
      </c>
      <c r="F33" s="14">
        <v>2022</v>
      </c>
      <c r="G33" s="14">
        <f t="shared" si="7"/>
        <v>8</v>
      </c>
      <c r="H33" s="17">
        <v>229.3145484924313</v>
      </c>
      <c r="I33" s="18">
        <v>158824.11069999999</v>
      </c>
      <c r="J33" s="19">
        <f t="shared" si="2"/>
        <v>1.4438270580061954</v>
      </c>
      <c r="K33" s="17">
        <v>178.12876489758449</v>
      </c>
      <c r="L33" s="18">
        <v>15074</v>
      </c>
      <c r="M33" s="20">
        <f t="shared" si="3"/>
        <v>11.81695402000693</v>
      </c>
      <c r="N33" s="17">
        <f t="shared" si="4"/>
        <v>407.44331339001576</v>
      </c>
      <c r="O33" s="21">
        <f t="shared" si="9"/>
        <v>8.2346460190784281E-3</v>
      </c>
      <c r="P33" s="18">
        <f t="shared" si="8"/>
        <v>3.3551514586072178</v>
      </c>
      <c r="Q33" s="19">
        <f t="shared" si="6"/>
        <v>404.08816193140854</v>
      </c>
      <c r="S33" s="31">
        <f>P33*VLOOKUP(B33,'Existing Technology Conversion'!$A$5:$B$105,2)*0.9/1000*0.75</f>
        <v>0.35510243619728432</v>
      </c>
      <c r="T33" s="31">
        <f t="shared" si="0"/>
        <v>0.62535685309478095</v>
      </c>
      <c r="U33" s="22"/>
      <c r="V33" s="23"/>
      <c r="W33" s="18"/>
      <c r="X33" s="15"/>
      <c r="Y33" s="15"/>
    </row>
    <row r="34" spans="1:25" x14ac:dyDescent="0.2">
      <c r="A34" s="14">
        <v>30</v>
      </c>
      <c r="B34" s="15">
        <v>61.023524904214568</v>
      </c>
      <c r="C34" s="15"/>
      <c r="D34" s="14">
        <v>7</v>
      </c>
      <c r="E34" s="16">
        <f t="shared" si="1"/>
        <v>44805</v>
      </c>
      <c r="F34" s="14">
        <v>2022</v>
      </c>
      <c r="G34" s="14">
        <f t="shared" si="7"/>
        <v>9</v>
      </c>
      <c r="H34" s="17">
        <v>302.2208172082897</v>
      </c>
      <c r="I34" s="18">
        <v>159063.70850000001</v>
      </c>
      <c r="J34" s="19">
        <f t="shared" si="2"/>
        <v>1.8999985606917349</v>
      </c>
      <c r="K34" s="17">
        <v>231.53569400310471</v>
      </c>
      <c r="L34" s="18">
        <v>15074</v>
      </c>
      <c r="M34" s="20">
        <f t="shared" si="3"/>
        <v>15.359937243140818</v>
      </c>
      <c r="N34" s="17">
        <f t="shared" si="4"/>
        <v>533.75651121139435</v>
      </c>
      <c r="O34" s="21">
        <f t="shared" si="9"/>
        <v>9.0987120527447098E-3</v>
      </c>
      <c r="P34" s="18">
        <f t="shared" si="8"/>
        <v>4.8564968017900814</v>
      </c>
      <c r="Q34" s="19">
        <f t="shared" si="6"/>
        <v>528.9000144096043</v>
      </c>
      <c r="S34" s="31">
        <f>P34*VLOOKUP(B34,'Existing Technology Conversion'!$A$5:$B$105,2)*0.9/1000*0.75</f>
        <v>0.53764302846974199</v>
      </c>
      <c r="T34" s="31">
        <f t="shared" si="0"/>
        <v>2.0586259110361707</v>
      </c>
      <c r="U34" s="22"/>
      <c r="V34" s="23"/>
      <c r="W34" s="18"/>
      <c r="X34" s="15"/>
      <c r="Y34" s="15"/>
    </row>
    <row r="35" spans="1:25" x14ac:dyDescent="0.2">
      <c r="A35" s="14">
        <v>31</v>
      </c>
      <c r="B35" s="15">
        <v>47.658100358422942</v>
      </c>
      <c r="C35" s="15"/>
      <c r="D35" s="14">
        <v>8</v>
      </c>
      <c r="E35" s="16">
        <f t="shared" si="1"/>
        <v>44835</v>
      </c>
      <c r="F35" s="14">
        <v>2022</v>
      </c>
      <c r="G35" s="14">
        <f t="shared" si="7"/>
        <v>10</v>
      </c>
      <c r="H35" s="17">
        <v>860.93783378601097</v>
      </c>
      <c r="I35" s="18">
        <v>159486.12710000001</v>
      </c>
      <c r="J35" s="19">
        <f t="shared" si="2"/>
        <v>5.3981988868924695</v>
      </c>
      <c r="K35" s="17">
        <v>488.85215020179811</v>
      </c>
      <c r="L35" s="18">
        <v>15073</v>
      </c>
      <c r="M35" s="20">
        <f t="shared" si="3"/>
        <v>32.432306123651436</v>
      </c>
      <c r="N35" s="17">
        <f t="shared" si="4"/>
        <v>1349.7899839878091</v>
      </c>
      <c r="O35" s="21">
        <f t="shared" si="9"/>
        <v>1.0053445020825173E-2</v>
      </c>
      <c r="P35" s="18">
        <f t="shared" si="8"/>
        <v>13.570039393681929</v>
      </c>
      <c r="Q35" s="19">
        <f t="shared" si="6"/>
        <v>1336.2199445941271</v>
      </c>
      <c r="S35" s="31">
        <f>P35*VLOOKUP(B35,'Existing Technology Conversion'!$A$5:$B$105,2)*0.9/1000*0.75</f>
        <v>1.6712442111555537</v>
      </c>
      <c r="T35" s="31">
        <f t="shared" si="0"/>
        <v>4.9433916751975673</v>
      </c>
      <c r="U35" s="22"/>
      <c r="V35" s="23"/>
      <c r="W35" s="18"/>
      <c r="X35" s="15"/>
      <c r="Y35" s="15"/>
    </row>
    <row r="36" spans="1:25" x14ac:dyDescent="0.2">
      <c r="A36" s="14">
        <v>30</v>
      </c>
      <c r="B36" s="15">
        <v>36.144444444444453</v>
      </c>
      <c r="C36" s="15"/>
      <c r="D36" s="14">
        <v>9</v>
      </c>
      <c r="E36" s="16">
        <f t="shared" si="1"/>
        <v>44866</v>
      </c>
      <c r="F36" s="14">
        <v>2022</v>
      </c>
      <c r="G36" s="14">
        <f t="shared" si="7"/>
        <v>11</v>
      </c>
      <c r="H36" s="17">
        <v>1505.5278310775761</v>
      </c>
      <c r="I36" s="18">
        <v>160055.99340000001</v>
      </c>
      <c r="J36" s="19">
        <f t="shared" si="2"/>
        <v>9.406257142243172</v>
      </c>
      <c r="K36" s="17">
        <v>845.60231602191948</v>
      </c>
      <c r="L36" s="18">
        <v>15093</v>
      </c>
      <c r="M36" s="20">
        <f t="shared" si="3"/>
        <v>56.026125755112929</v>
      </c>
      <c r="N36" s="17">
        <f t="shared" si="4"/>
        <v>2351.1301470994958</v>
      </c>
      <c r="O36" s="21">
        <f t="shared" si="9"/>
        <v>1.110835865569185E-2</v>
      </c>
      <c r="P36" s="18">
        <f t="shared" si="8"/>
        <v>26.117196920190732</v>
      </c>
      <c r="Q36" s="19">
        <f t="shared" si="6"/>
        <v>2325.0129501793053</v>
      </c>
      <c r="S36" s="31">
        <f>P36*VLOOKUP(B36,'Existing Technology Conversion'!$A$5:$B$105,2)*0.9/1000*0.75</f>
        <v>3.5360646318528053</v>
      </c>
      <c r="T36" s="31">
        <f t="shared" si="0"/>
        <v>7.4871810929099833</v>
      </c>
      <c r="U36" s="22"/>
      <c r="V36" s="23"/>
      <c r="W36" s="18"/>
      <c r="X36" s="15"/>
      <c r="Y36" s="15"/>
    </row>
    <row r="37" spans="1:25" x14ac:dyDescent="0.2">
      <c r="A37" s="14">
        <v>31</v>
      </c>
      <c r="B37" s="15">
        <v>28.584946236559134</v>
      </c>
      <c r="C37" s="15"/>
      <c r="D37" s="14">
        <v>10</v>
      </c>
      <c r="E37" s="16">
        <f t="shared" si="1"/>
        <v>44896</v>
      </c>
      <c r="F37" s="14">
        <v>2022</v>
      </c>
      <c r="G37" s="14">
        <f t="shared" si="7"/>
        <v>12</v>
      </c>
      <c r="H37" s="17">
        <v>2135.6333298683148</v>
      </c>
      <c r="I37" s="18">
        <v>160496.31210000001</v>
      </c>
      <c r="J37" s="19">
        <f t="shared" si="2"/>
        <v>13.306432415329715</v>
      </c>
      <c r="K37" s="17">
        <v>1177.0720210075388</v>
      </c>
      <c r="L37" s="18">
        <v>15170</v>
      </c>
      <c r="M37" s="20">
        <f t="shared" si="3"/>
        <v>77.592091035434322</v>
      </c>
      <c r="N37" s="17">
        <f t="shared" si="4"/>
        <v>3312.7053508758536</v>
      </c>
      <c r="O37" s="21">
        <f t="shared" si="9"/>
        <v>1.2273964971000152E-2</v>
      </c>
      <c r="P37" s="18">
        <f t="shared" si="8"/>
        <v>40.660029435894991</v>
      </c>
      <c r="Q37" s="19">
        <f t="shared" si="6"/>
        <v>3272.0453214399586</v>
      </c>
      <c r="S37" s="31">
        <f>P37*VLOOKUP(B37,'Existing Technology Conversion'!$A$5:$B$105,2)*0.9/1000*0.75</f>
        <v>5.8811139988933245</v>
      </c>
      <c r="T37" s="31">
        <f t="shared" si="0"/>
        <v>11.449495151305044</v>
      </c>
      <c r="U37" s="22"/>
      <c r="V37" s="23"/>
      <c r="W37" s="18"/>
      <c r="X37" s="15"/>
      <c r="Y37" s="15"/>
    </row>
    <row r="38" spans="1:25" x14ac:dyDescent="0.2">
      <c r="A38" s="14">
        <v>31</v>
      </c>
      <c r="B38" s="15">
        <v>29.425806451612907</v>
      </c>
      <c r="C38" s="15"/>
      <c r="D38" s="14">
        <v>11</v>
      </c>
      <c r="E38" s="16">
        <f t="shared" si="1"/>
        <v>44927</v>
      </c>
      <c r="F38" s="14">
        <v>2023</v>
      </c>
      <c r="G38" s="14">
        <f t="shared" si="7"/>
        <v>1</v>
      </c>
      <c r="H38" s="17">
        <v>2007.3791232109061</v>
      </c>
      <c r="I38" s="18">
        <v>160788.14079999999</v>
      </c>
      <c r="J38" s="19">
        <f t="shared" si="2"/>
        <v>12.484621771376974</v>
      </c>
      <c r="K38" s="17">
        <v>1086.3444924354549</v>
      </c>
      <c r="L38" s="18">
        <v>15183</v>
      </c>
      <c r="M38" s="20">
        <f t="shared" si="3"/>
        <v>71.550055485441277</v>
      </c>
      <c r="N38" s="17">
        <f t="shared" si="4"/>
        <v>3093.7236156463609</v>
      </c>
      <c r="O38" s="21">
        <f t="shared" si="9"/>
        <v>1.3561879011904839E-2</v>
      </c>
      <c r="P38" s="18">
        <f t="shared" si="8"/>
        <v>41.95670537166874</v>
      </c>
      <c r="Q38" s="19">
        <f t="shared" si="6"/>
        <v>3051.7669102746922</v>
      </c>
      <c r="S38" s="31">
        <f>P38*VLOOKUP(B38,'Existing Technology Conversion'!$A$5:$B$105,2)*0.9/1000*0.75</f>
        <v>6.0206098990007693</v>
      </c>
      <c r="T38" s="31">
        <f t="shared" si="0"/>
        <v>11.897711410300154</v>
      </c>
      <c r="U38" s="22"/>
      <c r="V38" s="23"/>
      <c r="W38" s="18"/>
      <c r="X38" s="15"/>
      <c r="Y38" s="15"/>
    </row>
    <row r="39" spans="1:25" x14ac:dyDescent="0.2">
      <c r="A39" s="14">
        <v>28</v>
      </c>
      <c r="B39" s="15">
        <v>32.599735449735448</v>
      </c>
      <c r="C39" s="15"/>
      <c r="D39" s="14">
        <v>12</v>
      </c>
      <c r="E39" s="16">
        <f t="shared" si="1"/>
        <v>44958</v>
      </c>
      <c r="F39" s="14">
        <v>2023</v>
      </c>
      <c r="G39" s="14">
        <f t="shared" si="7"/>
        <v>2</v>
      </c>
      <c r="H39" s="17">
        <v>1824.6944241523711</v>
      </c>
      <c r="I39" s="18">
        <v>160779.56520000001</v>
      </c>
      <c r="J39" s="19">
        <f t="shared" si="2"/>
        <v>11.349044400527903</v>
      </c>
      <c r="K39" s="17">
        <v>1042.7396643161767</v>
      </c>
      <c r="L39" s="18">
        <v>15197</v>
      </c>
      <c r="M39" s="20">
        <f t="shared" si="3"/>
        <v>68.614836106874819</v>
      </c>
      <c r="N39" s="17">
        <f t="shared" si="4"/>
        <v>2867.434088468548</v>
      </c>
      <c r="O39" s="21">
        <f t="shared" si="9"/>
        <v>1.4984934596775027E-2</v>
      </c>
      <c r="P39" s="18">
        <f t="shared" si="8"/>
        <v>42.968312276264406</v>
      </c>
      <c r="Q39" s="19">
        <f t="shared" si="6"/>
        <v>2824.4657761922836</v>
      </c>
      <c r="S39" s="31">
        <f>P39*VLOOKUP(B39,'Existing Technology Conversion'!$A$5:$B$105,2)*0.9/1000*0.75</f>
        <v>6.0168818455615876</v>
      </c>
      <c r="T39" s="31">
        <f t="shared" si="0"/>
        <v>12.564874298826041</v>
      </c>
      <c r="U39" s="22"/>
      <c r="V39" s="23"/>
      <c r="W39" s="18"/>
      <c r="X39" s="15"/>
      <c r="Y39" s="15"/>
    </row>
    <row r="40" spans="1:25" x14ac:dyDescent="0.2">
      <c r="A40" s="14">
        <v>31</v>
      </c>
      <c r="B40" s="15">
        <v>39.989247311828002</v>
      </c>
      <c r="C40" s="15"/>
      <c r="D40" s="14">
        <v>13</v>
      </c>
      <c r="E40" s="16">
        <f t="shared" si="1"/>
        <v>44986</v>
      </c>
      <c r="F40" s="14">
        <v>2023</v>
      </c>
      <c r="G40" s="14">
        <f t="shared" si="7"/>
        <v>3</v>
      </c>
      <c r="H40" s="17">
        <v>1363.8346202373509</v>
      </c>
      <c r="I40" s="18">
        <v>160822.26610000001</v>
      </c>
      <c r="J40" s="19">
        <f t="shared" si="2"/>
        <v>8.4803842982122415</v>
      </c>
      <c r="K40" s="17">
        <v>760.06619727611542</v>
      </c>
      <c r="L40" s="18">
        <v>15200</v>
      </c>
      <c r="M40" s="20">
        <f t="shared" si="3"/>
        <v>50.004355083954962</v>
      </c>
      <c r="N40" s="17">
        <f t="shared" si="4"/>
        <v>2123.9008175134663</v>
      </c>
      <c r="O40" s="21">
        <f t="shared" si="9"/>
        <v>1.655731220375237E-2</v>
      </c>
      <c r="P40" s="18">
        <f t="shared" si="8"/>
        <v>35.166088925375355</v>
      </c>
      <c r="Q40" s="19">
        <f t="shared" si="6"/>
        <v>2088.734728588091</v>
      </c>
      <c r="S40" s="31">
        <f>P40*VLOOKUP(B40,'Existing Technology Conversion'!$A$5:$B$105,2)*0.9/1000*0.75</f>
        <v>4.6399791904038894</v>
      </c>
      <c r="T40" s="31">
        <f t="shared" si="0"/>
        <v>11.935905545876858</v>
      </c>
      <c r="U40" s="22"/>
      <c r="V40" s="23"/>
      <c r="W40" s="18"/>
      <c r="X40" s="15"/>
      <c r="Y40" s="15"/>
    </row>
    <row r="41" spans="1:25" x14ac:dyDescent="0.2">
      <c r="A41" s="14">
        <v>30</v>
      </c>
      <c r="B41" s="15">
        <v>46.898888888888891</v>
      </c>
      <c r="C41" s="15"/>
      <c r="D41" s="14">
        <v>14</v>
      </c>
      <c r="E41" s="16">
        <f t="shared" si="1"/>
        <v>45017</v>
      </c>
      <c r="F41" s="14">
        <v>2023</v>
      </c>
      <c r="G41" s="14">
        <f t="shared" si="7"/>
        <v>4</v>
      </c>
      <c r="H41" s="17">
        <v>893.90576362609784</v>
      </c>
      <c r="I41" s="18">
        <v>160792.8316</v>
      </c>
      <c r="J41" s="19">
        <f t="shared" si="2"/>
        <v>5.5593632796382559</v>
      </c>
      <c r="K41" s="17">
        <v>507.37085580825789</v>
      </c>
      <c r="L41" s="18">
        <v>15172</v>
      </c>
      <c r="M41" s="20">
        <f t="shared" si="3"/>
        <v>33.441263894559576</v>
      </c>
      <c r="N41" s="17">
        <f t="shared" si="4"/>
        <v>1401.2766194343558</v>
      </c>
      <c r="O41" s="21">
        <f t="shared" si="9"/>
        <v>1.829468027651766E-2</v>
      </c>
      <c r="P41" s="18">
        <f t="shared" si="8"/>
        <v>25.63590773151105</v>
      </c>
      <c r="Q41" s="19">
        <f t="shared" si="6"/>
        <v>1375.6407117028448</v>
      </c>
      <c r="S41" s="31">
        <f>P41*VLOOKUP(B41,'Existing Technology Conversion'!$A$5:$B$105,2)*0.9/1000*0.75</f>
        <v>3.1842103434472078</v>
      </c>
      <c r="T41" s="31">
        <f t="shared" si="0"/>
        <v>9.300826511658876</v>
      </c>
      <c r="U41" s="22"/>
      <c r="V41" s="23"/>
      <c r="W41" s="18"/>
      <c r="X41" s="15"/>
      <c r="Y41" s="15"/>
    </row>
    <row r="42" spans="1:25" x14ac:dyDescent="0.2">
      <c r="A42" s="14">
        <v>31</v>
      </c>
      <c r="B42" s="15">
        <v>55.859139784946244</v>
      </c>
      <c r="C42" s="15"/>
      <c r="D42" s="14">
        <v>15</v>
      </c>
      <c r="E42" s="16">
        <f t="shared" si="1"/>
        <v>45047</v>
      </c>
      <c r="F42" s="14">
        <v>2023</v>
      </c>
      <c r="G42" s="14">
        <f t="shared" si="7"/>
        <v>5</v>
      </c>
      <c r="H42" s="17">
        <v>444.32848608493805</v>
      </c>
      <c r="I42" s="18">
        <v>160753.38250000001</v>
      </c>
      <c r="J42" s="19">
        <f t="shared" si="2"/>
        <v>2.7640381755882371</v>
      </c>
      <c r="K42" s="17">
        <v>275.396688580513</v>
      </c>
      <c r="L42" s="18">
        <v>15155</v>
      </c>
      <c r="M42" s="20">
        <f t="shared" si="3"/>
        <v>18.172001885880107</v>
      </c>
      <c r="N42" s="17">
        <f t="shared" si="4"/>
        <v>719.72517466545105</v>
      </c>
      <c r="O42" s="21">
        <f t="shared" si="9"/>
        <v>2.0214351357350894E-2</v>
      </c>
      <c r="P42" s="18">
        <f t="shared" si="8"/>
        <v>14.54877756141817</v>
      </c>
      <c r="Q42" s="19">
        <f t="shared" si="6"/>
        <v>705.17639710403284</v>
      </c>
      <c r="S42" s="31">
        <f>P42*VLOOKUP(B42,'Existing Technology Conversion'!$A$5:$B$105,2)*0.9/1000*0.75</f>
        <v>1.679529567776294</v>
      </c>
      <c r="T42" s="31">
        <f t="shared" si="0"/>
        <v>6.2112202484009531</v>
      </c>
      <c r="U42" s="22"/>
      <c r="V42" s="23"/>
      <c r="W42" s="18"/>
      <c r="X42" s="15"/>
      <c r="Y42" s="15"/>
    </row>
    <row r="43" spans="1:25" x14ac:dyDescent="0.2">
      <c r="A43" s="14">
        <v>30</v>
      </c>
      <c r="B43" s="15">
        <v>62.166666666666679</v>
      </c>
      <c r="C43" s="15"/>
      <c r="D43" s="14">
        <v>16</v>
      </c>
      <c r="E43" s="16">
        <f t="shared" si="1"/>
        <v>45078</v>
      </c>
      <c r="F43" s="14">
        <v>2023</v>
      </c>
      <c r="G43" s="14">
        <f t="shared" si="7"/>
        <v>6</v>
      </c>
      <c r="H43" s="17">
        <v>262.1102517843243</v>
      </c>
      <c r="I43" s="18">
        <v>160611.08379999999</v>
      </c>
      <c r="J43" s="19">
        <f t="shared" si="2"/>
        <v>1.631956186228813</v>
      </c>
      <c r="K43" s="17">
        <v>196.93666398525249</v>
      </c>
      <c r="L43" s="18">
        <v>15159</v>
      </c>
      <c r="M43" s="20">
        <f t="shared" si="3"/>
        <v>12.991402070403884</v>
      </c>
      <c r="N43" s="17">
        <f t="shared" si="4"/>
        <v>459.0469157695768</v>
      </c>
      <c r="O43" s="21">
        <f t="shared" si="9"/>
        <v>2.2335454603321092E-2</v>
      </c>
      <c r="P43" s="18">
        <f t="shared" si="8"/>
        <v>10.253021547965941</v>
      </c>
      <c r="Q43" s="19">
        <f t="shared" si="6"/>
        <v>448.79389422161086</v>
      </c>
      <c r="S43" s="31">
        <f>P43*VLOOKUP(B43,'Existing Technology Conversion'!$A$5:$B$105,2)*0.9/1000*0.75</f>
        <v>1.1280693065309637</v>
      </c>
      <c r="T43" s="31">
        <f t="shared" si="0"/>
        <v>2.6371550206535099</v>
      </c>
      <c r="U43" s="22"/>
      <c r="V43" s="23"/>
      <c r="W43" s="18"/>
      <c r="X43" s="15"/>
      <c r="Y43" s="15"/>
    </row>
    <row r="44" spans="1:25" x14ac:dyDescent="0.2">
      <c r="A44" s="14">
        <v>31</v>
      </c>
      <c r="B44" s="15">
        <v>70.889247311827987</v>
      </c>
      <c r="C44" s="15"/>
      <c r="D44" s="14">
        <v>17</v>
      </c>
      <c r="E44" s="16">
        <f t="shared" si="1"/>
        <v>45108</v>
      </c>
      <c r="F44" s="14">
        <v>2023</v>
      </c>
      <c r="G44" s="14">
        <f t="shared" si="7"/>
        <v>7</v>
      </c>
      <c r="H44" s="17">
        <v>232.16674274206161</v>
      </c>
      <c r="I44" s="18">
        <v>160799.5472</v>
      </c>
      <c r="J44" s="19">
        <f t="shared" si="2"/>
        <v>1.4438270927050323</v>
      </c>
      <c r="K44" s="17">
        <v>178.8968933224678</v>
      </c>
      <c r="L44" s="18">
        <v>15139</v>
      </c>
      <c r="M44" s="20">
        <f t="shared" si="3"/>
        <v>11.816955764744554</v>
      </c>
      <c r="N44" s="17">
        <f t="shared" si="4"/>
        <v>411.06363606452942</v>
      </c>
      <c r="O44" s="21">
        <f t="shared" si="9"/>
        <v>2.4679126404696817E-2</v>
      </c>
      <c r="P44" s="18">
        <f t="shared" si="8"/>
        <v>10.144691434810811</v>
      </c>
      <c r="Q44" s="19">
        <f t="shared" si="6"/>
        <v>400.91894462971862</v>
      </c>
      <c r="S44" s="31">
        <f>P44*VLOOKUP(B44,'Existing Technology Conversion'!$A$5:$B$105,2)*0.9/1000*0.75</f>
        <v>1.0736935984602209</v>
      </c>
      <c r="T44" s="31">
        <f t="shared" si="0"/>
        <v>1.8350905577019825</v>
      </c>
      <c r="U44" s="22"/>
      <c r="V44" s="23"/>
      <c r="W44" s="18"/>
      <c r="X44" s="15"/>
      <c r="Y44" s="15"/>
    </row>
    <row r="45" spans="1:25" x14ac:dyDescent="0.2">
      <c r="A45" s="14">
        <v>31</v>
      </c>
      <c r="B45" s="15">
        <v>70.05591397849463</v>
      </c>
      <c r="C45" s="15"/>
      <c r="D45" s="14">
        <v>18</v>
      </c>
      <c r="E45" s="16">
        <f t="shared" si="1"/>
        <v>45139</v>
      </c>
      <c r="F45" s="14">
        <v>2023</v>
      </c>
      <c r="G45" s="14">
        <f t="shared" si="7"/>
        <v>8</v>
      </c>
      <c r="H45" s="17">
        <v>232.4117831587794</v>
      </c>
      <c r="I45" s="18">
        <v>160969.26939999999</v>
      </c>
      <c r="J45" s="19">
        <f t="shared" si="2"/>
        <v>1.443827036210549</v>
      </c>
      <c r="K45" s="17">
        <v>178.9559564590451</v>
      </c>
      <c r="L45" s="18">
        <v>15144</v>
      </c>
      <c r="M45" s="20">
        <f t="shared" si="3"/>
        <v>11.816954335647457</v>
      </c>
      <c r="N45" s="17">
        <f t="shared" si="4"/>
        <v>411.3677396178245</v>
      </c>
      <c r="O45" s="21">
        <f t="shared" si="9"/>
        <v>2.7268721005053627E-2</v>
      </c>
      <c r="P45" s="18">
        <f t="shared" si="8"/>
        <v>11.217472122118</v>
      </c>
      <c r="Q45" s="19">
        <f t="shared" si="6"/>
        <v>400.15026749570649</v>
      </c>
      <c r="S45" s="31">
        <f>P45*VLOOKUP(B45,'Existing Technology Conversion'!$A$5:$B$105,2)*0.9/1000*0.75</f>
        <v>1.1872345340239221</v>
      </c>
      <c r="T45" s="31">
        <f t="shared" si="0"/>
        <v>2.0907917727440433</v>
      </c>
      <c r="U45" s="22"/>
      <c r="V45" s="23"/>
      <c r="W45" s="18"/>
      <c r="X45" s="15"/>
      <c r="Y45" s="15"/>
    </row>
    <row r="46" spans="1:25" x14ac:dyDescent="0.2">
      <c r="A46" s="14">
        <v>30</v>
      </c>
      <c r="B46" s="15">
        <v>61.023524904214568</v>
      </c>
      <c r="C46" s="15"/>
      <c r="D46" s="14">
        <v>19</v>
      </c>
      <c r="E46" s="16">
        <f t="shared" si="1"/>
        <v>45170</v>
      </c>
      <c r="F46" s="14">
        <v>2023</v>
      </c>
      <c r="G46" s="14">
        <f t="shared" si="7"/>
        <v>9</v>
      </c>
      <c r="H46" s="17">
        <v>306.3325488567354</v>
      </c>
      <c r="I46" s="18">
        <v>161227.76860000001</v>
      </c>
      <c r="J46" s="19">
        <f t="shared" si="2"/>
        <v>1.8999986882950346</v>
      </c>
      <c r="K46" s="17">
        <v>232.61090934276621</v>
      </c>
      <c r="L46" s="18">
        <v>15144</v>
      </c>
      <c r="M46" s="20">
        <f t="shared" si="3"/>
        <v>15.359938546141457</v>
      </c>
      <c r="N46" s="17">
        <f t="shared" si="4"/>
        <v>538.94345819950161</v>
      </c>
      <c r="O46" s="21">
        <f t="shared" si="9"/>
        <v>3.0130043221867756E-2</v>
      </c>
      <c r="P46" s="18">
        <f t="shared" si="8"/>
        <v>16.238389689693861</v>
      </c>
      <c r="Q46" s="19">
        <f t="shared" si="6"/>
        <v>522.70506850980769</v>
      </c>
      <c r="S46" s="31">
        <f>P46*VLOOKUP(B46,'Existing Technology Conversion'!$A$5:$B$105,2)*0.9/1000*0.75</f>
        <v>1.7976861442636669</v>
      </c>
      <c r="T46" s="31">
        <f t="shared" si="0"/>
        <v>6.8833093344949177</v>
      </c>
      <c r="U46" s="22"/>
      <c r="V46" s="23"/>
      <c r="W46" s="18"/>
      <c r="X46" s="15"/>
      <c r="Y46" s="15"/>
    </row>
    <row r="47" spans="1:25" x14ac:dyDescent="0.2">
      <c r="A47" s="14">
        <v>31</v>
      </c>
      <c r="B47" s="15">
        <v>47.658100358422942</v>
      </c>
      <c r="C47" s="15"/>
      <c r="D47" s="14">
        <v>20</v>
      </c>
      <c r="E47" s="16">
        <f t="shared" si="1"/>
        <v>45200</v>
      </c>
      <c r="F47" s="14">
        <v>2023</v>
      </c>
      <c r="G47" s="14">
        <f t="shared" si="7"/>
        <v>10</v>
      </c>
      <c r="H47" s="17">
        <v>872.72373533248935</v>
      </c>
      <c r="I47" s="18">
        <v>161669.42430000001</v>
      </c>
      <c r="J47" s="19">
        <f t="shared" si="2"/>
        <v>5.3981990664668267</v>
      </c>
      <c r="K47" s="17">
        <v>491.12239563465107</v>
      </c>
      <c r="L47" s="18">
        <v>15143</v>
      </c>
      <c r="M47" s="20">
        <f t="shared" si="3"/>
        <v>32.432305067334809</v>
      </c>
      <c r="N47" s="17">
        <f t="shared" si="4"/>
        <v>1363.8461309671404</v>
      </c>
      <c r="O47" s="21">
        <f t="shared" si="9"/>
        <v>3.3291605586612434E-2</v>
      </c>
      <c r="P47" s="18">
        <f t="shared" si="8"/>
        <v>45.404627472985403</v>
      </c>
      <c r="Q47" s="19">
        <f t="shared" si="6"/>
        <v>1318.4415034941551</v>
      </c>
      <c r="S47" s="31">
        <f>P47*VLOOKUP(B47,'Existing Technology Conversion'!$A$5:$B$105,2)*0.9/1000*0.75</f>
        <v>5.5918939232579712</v>
      </c>
      <c r="T47" s="31">
        <f t="shared" si="0"/>
        <v>16.540324678048151</v>
      </c>
      <c r="U47" s="22"/>
      <c r="V47" s="23"/>
      <c r="W47" s="18"/>
      <c r="X47" s="15"/>
      <c r="Y47" s="15"/>
    </row>
    <row r="48" spans="1:25" x14ac:dyDescent="0.2">
      <c r="A48" s="14">
        <v>30</v>
      </c>
      <c r="B48" s="15">
        <v>36.144444444444453</v>
      </c>
      <c r="C48" s="15"/>
      <c r="D48" s="14">
        <v>21</v>
      </c>
      <c r="E48" s="16">
        <f t="shared" si="1"/>
        <v>45231</v>
      </c>
      <c r="F48" s="14">
        <v>2023</v>
      </c>
      <c r="G48" s="14">
        <f t="shared" si="7"/>
        <v>11</v>
      </c>
      <c r="H48" s="17">
        <v>1526.28750872612</v>
      </c>
      <c r="I48" s="18">
        <v>162262.9975</v>
      </c>
      <c r="J48" s="19">
        <f t="shared" si="2"/>
        <v>9.4062573244779362</v>
      </c>
      <c r="K48" s="17">
        <v>849.63617670536109</v>
      </c>
      <c r="L48" s="18">
        <v>15165</v>
      </c>
      <c r="M48" s="20">
        <f t="shared" si="3"/>
        <v>56.026124411827304</v>
      </c>
      <c r="N48" s="17">
        <f t="shared" si="4"/>
        <v>2375.9236854314813</v>
      </c>
      <c r="O48" s="21">
        <f t="shared" si="9"/>
        <v>3.6784912466709001E-2</v>
      </c>
      <c r="P48" s="18">
        <f t="shared" si="8"/>
        <v>87.398144796177689</v>
      </c>
      <c r="Q48" s="19">
        <f t="shared" si="6"/>
        <v>2288.5255406353035</v>
      </c>
      <c r="S48" s="31">
        <f>P48*VLOOKUP(B48,'Existing Technology Conversion'!$A$5:$B$105,2)*0.9/1000*0.75</f>
        <v>11.833026708329358</v>
      </c>
      <c r="T48" s="31">
        <f t="shared" si="0"/>
        <v>25.054975818154215</v>
      </c>
      <c r="U48" s="22"/>
      <c r="V48" s="23"/>
      <c r="W48" s="18"/>
      <c r="X48" s="15"/>
      <c r="Y48" s="15"/>
    </row>
    <row r="49" spans="1:25" x14ac:dyDescent="0.2">
      <c r="A49" s="14">
        <v>31</v>
      </c>
      <c r="B49" s="15">
        <v>28.584946236559134</v>
      </c>
      <c r="C49" s="15"/>
      <c r="D49" s="14">
        <v>22</v>
      </c>
      <c r="E49" s="16">
        <f t="shared" si="1"/>
        <v>45261</v>
      </c>
      <c r="F49" s="14">
        <v>2023</v>
      </c>
      <c r="G49" s="14">
        <f t="shared" si="7"/>
        <v>12</v>
      </c>
      <c r="H49" s="17">
        <v>2165.1239080429059</v>
      </c>
      <c r="I49" s="18">
        <v>162712.58319999999</v>
      </c>
      <c r="J49" s="19">
        <f t="shared" si="2"/>
        <v>13.306431902575227</v>
      </c>
      <c r="K49" s="17">
        <v>1182.5810475349424</v>
      </c>
      <c r="L49" s="18">
        <v>15241</v>
      </c>
      <c r="M49" s="20">
        <f t="shared" si="3"/>
        <v>77.59209025227625</v>
      </c>
      <c r="N49" s="17">
        <f t="shared" si="4"/>
        <v>3347.7049555778485</v>
      </c>
      <c r="O49" s="21">
        <f t="shared" si="9"/>
        <v>4.0644774000553996E-2</v>
      </c>
      <c r="P49" s="18">
        <f t="shared" si="8"/>
        <v>136.06671133999629</v>
      </c>
      <c r="Q49" s="19">
        <f t="shared" si="6"/>
        <v>3211.6382442378522</v>
      </c>
      <c r="S49" s="31">
        <f>P49*VLOOKUP(B49,'Existing Technology Conversion'!$A$5:$B$105,2)*0.9/1000*0.75</f>
        <v>19.680847553410409</v>
      </c>
      <c r="T49" s="31">
        <f t="shared" si="0"/>
        <v>38.315150612409255</v>
      </c>
      <c r="U49" s="22"/>
      <c r="V49" s="23"/>
      <c r="W49" s="18"/>
      <c r="X49" s="15"/>
      <c r="Y49" s="15"/>
    </row>
    <row r="50" spans="1:25" x14ac:dyDescent="0.2">
      <c r="A50" s="14">
        <f>A2</f>
        <v>31</v>
      </c>
      <c r="B50" s="15">
        <v>29.425806451612907</v>
      </c>
      <c r="C50" s="15"/>
      <c r="D50" s="14">
        <v>23</v>
      </c>
      <c r="E50" s="16">
        <f t="shared" si="1"/>
        <v>45292</v>
      </c>
      <c r="F50" s="14">
        <v>2024</v>
      </c>
      <c r="G50" s="14">
        <f t="shared" si="7"/>
        <v>1</v>
      </c>
      <c r="H50" s="17">
        <v>2035.145875453954</v>
      </c>
      <c r="I50" s="18">
        <v>163012.21739999999</v>
      </c>
      <c r="J50" s="19">
        <f t="shared" si="2"/>
        <v>12.48462175359596</v>
      </c>
      <c r="K50" s="17">
        <v>1091.4961180686944</v>
      </c>
      <c r="L50" s="18">
        <v>15255</v>
      </c>
      <c r="M50" s="20">
        <f t="shared" si="3"/>
        <v>71.550056903880332</v>
      </c>
      <c r="N50" s="17">
        <f t="shared" si="4"/>
        <v>3126.6419935226486</v>
      </c>
      <c r="O50" s="21">
        <f t="shared" si="9"/>
        <v>4.4909652973925039E-2</v>
      </c>
      <c r="P50" s="18">
        <f t="shared" si="8"/>
        <v>140.41640690280332</v>
      </c>
      <c r="Q50" s="19">
        <f t="shared" si="6"/>
        <v>2986.2255866198452</v>
      </c>
      <c r="S50" s="31">
        <f>P50*VLOOKUP(B50,'Existing Technology Conversion'!$A$5:$B$105,2)*0.9/1000*0.75</f>
        <v>20.149160947989703</v>
      </c>
      <c r="T50" s="31">
        <f t="shared" si="0"/>
        <v>39.818042713356796</v>
      </c>
      <c r="U50" s="22"/>
      <c r="V50" s="23"/>
      <c r="W50" s="18"/>
      <c r="X50" s="15"/>
      <c r="Y50" s="15"/>
    </row>
    <row r="51" spans="1:25" x14ac:dyDescent="0.2">
      <c r="A51" s="14">
        <f t="shared" ref="A51:A114" si="10">A3</f>
        <v>29</v>
      </c>
      <c r="B51" s="15">
        <v>32.599735449735448</v>
      </c>
      <c r="C51" s="15"/>
      <c r="D51" s="14">
        <v>24</v>
      </c>
      <c r="E51" s="16">
        <f t="shared" si="1"/>
        <v>45323</v>
      </c>
      <c r="F51" s="14">
        <v>2024</v>
      </c>
      <c r="G51" s="14">
        <f t="shared" si="7"/>
        <v>2</v>
      </c>
      <c r="H51" s="17">
        <v>1963.2365145683311</v>
      </c>
      <c r="I51" s="18">
        <v>163030.75719999999</v>
      </c>
      <c r="J51" s="19">
        <f t="shared" si="2"/>
        <v>12.042123512681147</v>
      </c>
      <c r="K51" s="17">
        <v>1110.4412376880646</v>
      </c>
      <c r="L51" s="18">
        <v>15269</v>
      </c>
      <c r="M51" s="20">
        <f t="shared" si="3"/>
        <v>72.725210405924727</v>
      </c>
      <c r="N51" s="17">
        <f t="shared" si="4"/>
        <v>3073.6777522563957</v>
      </c>
      <c r="O51" s="21">
        <f t="shared" si="9"/>
        <v>4.9622048094322864E-2</v>
      </c>
      <c r="P51" s="18">
        <f t="shared" si="8"/>
        <v>152.52218524891705</v>
      </c>
      <c r="Q51" s="19">
        <f t="shared" si="6"/>
        <v>2921.1555670074786</v>
      </c>
      <c r="S51" s="31">
        <f>P51*VLOOKUP(B51,'Existing Technology Conversion'!$A$5:$B$105,2)*0.9/1000*0.75</f>
        <v>21.357784815219055</v>
      </c>
      <c r="T51" s="31">
        <f t="shared" si="0"/>
        <v>44.600822883460786</v>
      </c>
      <c r="U51" s="22"/>
      <c r="V51" s="23"/>
      <c r="W51" s="18"/>
      <c r="X51" s="15"/>
      <c r="Y51" s="15"/>
    </row>
    <row r="52" spans="1:25" x14ac:dyDescent="0.2">
      <c r="A52" s="14">
        <f t="shared" si="10"/>
        <v>31</v>
      </c>
      <c r="B52" s="15">
        <v>39.989247311828002</v>
      </c>
      <c r="C52" s="15"/>
      <c r="D52" s="14">
        <v>25</v>
      </c>
      <c r="E52" s="16">
        <f t="shared" si="1"/>
        <v>45352</v>
      </c>
      <c r="F52" s="14">
        <v>2024</v>
      </c>
      <c r="G52" s="14">
        <f t="shared" si="7"/>
        <v>3</v>
      </c>
      <c r="H52" s="17">
        <v>1383.1201958656311</v>
      </c>
      <c r="I52" s="18">
        <v>163096.41450000001</v>
      </c>
      <c r="J52" s="19">
        <f t="shared" si="2"/>
        <v>8.4803838276017469</v>
      </c>
      <c r="K52" s="17">
        <v>763.71654319763138</v>
      </c>
      <c r="L52" s="18">
        <v>15273</v>
      </c>
      <c r="M52" s="20">
        <f t="shared" si="3"/>
        <v>50.004356917280909</v>
      </c>
      <c r="N52" s="17">
        <f t="shared" si="4"/>
        <v>2146.8367390632625</v>
      </c>
      <c r="O52" s="21">
        <f t="shared" si="9"/>
        <v>5.482891748250545E-2</v>
      </c>
      <c r="P52" s="18">
        <f t="shared" si="8"/>
        <v>117.7087344145107</v>
      </c>
      <c r="Q52" s="19">
        <f t="shared" si="6"/>
        <v>2029.1280046487518</v>
      </c>
      <c r="S52" s="31">
        <f>P52*VLOOKUP(B52,'Existing Technology Conversion'!$A$5:$B$105,2)*0.9/1000*0.75</f>
        <v>15.531044108177808</v>
      </c>
      <c r="T52" s="31">
        <f t="shared" si="0"/>
        <v>39.952135106002778</v>
      </c>
      <c r="U52" s="22"/>
      <c r="V52" s="23"/>
      <c r="W52" s="18"/>
      <c r="X52" s="15"/>
      <c r="Y52" s="15"/>
    </row>
    <row r="53" spans="1:25" x14ac:dyDescent="0.2">
      <c r="A53" s="14">
        <f t="shared" si="10"/>
        <v>30</v>
      </c>
      <c r="B53" s="15">
        <v>46.898888888888891</v>
      </c>
      <c r="C53" s="15"/>
      <c r="D53" s="14">
        <v>26</v>
      </c>
      <c r="E53" s="16">
        <f t="shared" si="1"/>
        <v>45383</v>
      </c>
      <c r="F53" s="14">
        <v>2024</v>
      </c>
      <c r="G53" s="14">
        <f t="shared" si="7"/>
        <v>4</v>
      </c>
      <c r="H53" s="17">
        <v>906.60946369171108</v>
      </c>
      <c r="I53" s="18">
        <v>163077.95759999999</v>
      </c>
      <c r="J53" s="19">
        <f t="shared" si="2"/>
        <v>5.5593623873770612</v>
      </c>
      <c r="K53" s="17">
        <v>509.81208801269599</v>
      </c>
      <c r="L53" s="18">
        <v>15245</v>
      </c>
      <c r="M53" s="20">
        <f t="shared" si="3"/>
        <v>33.441265202538276</v>
      </c>
      <c r="N53" s="17">
        <f t="shared" si="4"/>
        <v>1416.4215517044072</v>
      </c>
      <c r="O53" s="21">
        <f t="shared" si="9"/>
        <v>6.0582146601226738E-2</v>
      </c>
      <c r="P53" s="18">
        <f t="shared" si="8"/>
        <v>85.80985809449345</v>
      </c>
      <c r="Q53" s="19">
        <f t="shared" si="6"/>
        <v>1330.6116936099138</v>
      </c>
      <c r="S53" s="31">
        <f>P53*VLOOKUP(B53,'Existing Technology Conversion'!$A$5:$B$105,2)*0.9/1000*0.75</f>
        <v>10.658356262468802</v>
      </c>
      <c r="T53" s="31">
        <f t="shared" si="0"/>
        <v>31.132215464558794</v>
      </c>
      <c r="U53" s="22"/>
      <c r="V53" s="23"/>
      <c r="W53" s="18"/>
      <c r="X53" s="15"/>
      <c r="Y53" s="15"/>
    </row>
    <row r="54" spans="1:25" x14ac:dyDescent="0.2">
      <c r="A54" s="14">
        <f t="shared" si="10"/>
        <v>31</v>
      </c>
      <c r="B54" s="15">
        <v>55.859139784946244</v>
      </c>
      <c r="C54" s="15"/>
      <c r="D54" s="14">
        <v>27</v>
      </c>
      <c r="E54" s="16">
        <f t="shared" si="1"/>
        <v>45413</v>
      </c>
      <c r="F54" s="14">
        <v>2024</v>
      </c>
      <c r="G54" s="14">
        <f t="shared" si="7"/>
        <v>5</v>
      </c>
      <c r="H54" s="17">
        <v>450.69467365741662</v>
      </c>
      <c r="I54" s="18">
        <v>163056.59</v>
      </c>
      <c r="J54" s="19">
        <f t="shared" si="2"/>
        <v>2.7640383848172996</v>
      </c>
      <c r="K54" s="17">
        <v>276.74138057231858</v>
      </c>
      <c r="L54" s="18">
        <v>15229</v>
      </c>
      <c r="M54" s="20">
        <f t="shared" si="3"/>
        <v>18.171999512267291</v>
      </c>
      <c r="N54" s="17">
        <f t="shared" si="4"/>
        <v>727.43605422973519</v>
      </c>
      <c r="O54" s="21">
        <f t="shared" si="9"/>
        <v>6.693906528400087E-2</v>
      </c>
      <c r="P54" s="18">
        <f t="shared" si="8"/>
        <v>48.693889524020243</v>
      </c>
      <c r="Q54" s="19">
        <f t="shared" si="6"/>
        <v>678.74216470571491</v>
      </c>
      <c r="S54" s="31">
        <f>P54*VLOOKUP(B54,'Existing Technology Conversion'!$A$5:$B$105,2)*0.9/1000*0.75</f>
        <v>5.6212851478672539</v>
      </c>
      <c r="T54" s="31">
        <f t="shared" si="0"/>
        <v>20.78858318564545</v>
      </c>
      <c r="U54" s="22"/>
      <c r="V54" s="23"/>
      <c r="W54" s="18"/>
      <c r="X54" s="15"/>
      <c r="Y54" s="15"/>
    </row>
    <row r="55" spans="1:25" x14ac:dyDescent="0.2">
      <c r="A55" s="14">
        <f t="shared" si="10"/>
        <v>30</v>
      </c>
      <c r="B55" s="15">
        <v>62.166666666666679</v>
      </c>
      <c r="C55" s="15"/>
      <c r="D55" s="14">
        <v>28</v>
      </c>
      <c r="E55" s="16">
        <f t="shared" si="1"/>
        <v>45444</v>
      </c>
      <c r="F55" s="14">
        <v>2024</v>
      </c>
      <c r="G55" s="14">
        <f t="shared" si="7"/>
        <v>6</v>
      </c>
      <c r="H55" s="17">
        <v>265.8981174230579</v>
      </c>
      <c r="I55" s="18">
        <v>162932.16899999999</v>
      </c>
      <c r="J55" s="19">
        <f t="shared" si="2"/>
        <v>1.6319559179443435</v>
      </c>
      <c r="K55" s="17">
        <v>197.88502335548381</v>
      </c>
      <c r="L55" s="18">
        <v>15232</v>
      </c>
      <c r="M55" s="20">
        <f t="shared" si="3"/>
        <v>12.991401218190902</v>
      </c>
      <c r="N55" s="17">
        <f t="shared" si="4"/>
        <v>463.78314077854168</v>
      </c>
      <c r="O55" s="21">
        <f t="shared" si="9"/>
        <v>7.3963019015985093E-2</v>
      </c>
      <c r="P55" s="18">
        <f t="shared" si="8"/>
        <v>34.302801260696569</v>
      </c>
      <c r="Q55" s="19">
        <f t="shared" si="6"/>
        <v>429.4803395178451</v>
      </c>
      <c r="S55" s="31">
        <f>P55*VLOOKUP(B55,'Existing Technology Conversion'!$A$5:$B$105,2)*0.9/1000*0.75</f>
        <v>3.7741008393667324</v>
      </c>
      <c r="T55" s="31">
        <f t="shared" si="0"/>
        <v>8.8229410368372729</v>
      </c>
      <c r="U55" s="22"/>
      <c r="V55" s="23"/>
      <c r="W55" s="18"/>
      <c r="X55" s="15"/>
      <c r="Y55" s="15"/>
    </row>
    <row r="56" spans="1:25" x14ac:dyDescent="0.2">
      <c r="A56" s="14">
        <f t="shared" si="10"/>
        <v>31</v>
      </c>
      <c r="B56" s="15">
        <v>70.889247311827987</v>
      </c>
      <c r="C56" s="15"/>
      <c r="D56" s="14">
        <v>29</v>
      </c>
      <c r="E56" s="16">
        <f t="shared" si="1"/>
        <v>45474</v>
      </c>
      <c r="F56" s="14">
        <v>2024</v>
      </c>
      <c r="G56" s="14">
        <f t="shared" si="7"/>
        <v>7</v>
      </c>
      <c r="H56" s="17">
        <v>235.49362981319422</v>
      </c>
      <c r="I56" s="18">
        <v>163103.7647</v>
      </c>
      <c r="J56" s="19">
        <f t="shared" si="2"/>
        <v>1.44382706460726</v>
      </c>
      <c r="K56" s="17">
        <v>179.75953108072309</v>
      </c>
      <c r="L56" s="18">
        <v>15212</v>
      </c>
      <c r="M56" s="20">
        <f t="shared" si="3"/>
        <v>11.816955763918163</v>
      </c>
      <c r="N56" s="17">
        <f t="shared" si="4"/>
        <v>415.25316089391731</v>
      </c>
      <c r="O56" s="21">
        <f t="shared" si="9"/>
        <v>8.172400015968681E-2</v>
      </c>
      <c r="P56" s="18">
        <f t="shared" si="8"/>
        <v>33.936149387204956</v>
      </c>
      <c r="Q56" s="19">
        <f t="shared" si="6"/>
        <v>381.31701150671233</v>
      </c>
      <c r="S56" s="31">
        <f>P56*VLOOKUP(B56,'Existing Technology Conversion'!$A$5:$B$105,2)*0.9/1000*0.75</f>
        <v>3.591733330439264</v>
      </c>
      <c r="T56" s="31">
        <f t="shared" si="0"/>
        <v>6.1387680153117561</v>
      </c>
      <c r="U56" s="22"/>
      <c r="V56" s="23"/>
      <c r="W56" s="18"/>
      <c r="X56" s="15"/>
      <c r="Y56" s="15"/>
    </row>
    <row r="57" spans="1:25" x14ac:dyDescent="0.2">
      <c r="A57" s="14">
        <f t="shared" si="10"/>
        <v>31</v>
      </c>
      <c r="B57" s="15">
        <v>70.05591397849463</v>
      </c>
      <c r="C57" s="15"/>
      <c r="D57" s="14">
        <v>30</v>
      </c>
      <c r="E57" s="16">
        <f t="shared" si="1"/>
        <v>45505</v>
      </c>
      <c r="F57" s="14">
        <v>2024</v>
      </c>
      <c r="G57" s="14">
        <f t="shared" si="7"/>
        <v>8</v>
      </c>
      <c r="H57" s="17">
        <v>235.71685391664491</v>
      </c>
      <c r="I57" s="18">
        <v>163258.375</v>
      </c>
      <c r="J57" s="19">
        <f t="shared" si="2"/>
        <v>1.4438270252086296</v>
      </c>
      <c r="K57" s="17">
        <v>179.81859698891651</v>
      </c>
      <c r="L57" s="18">
        <v>15217</v>
      </c>
      <c r="M57" s="20">
        <f t="shared" si="3"/>
        <v>11.816954523816555</v>
      </c>
      <c r="N57" s="17">
        <f t="shared" si="4"/>
        <v>415.53545090556145</v>
      </c>
      <c r="O57" s="21">
        <f t="shared" ref="O57:O88" si="11">0.25*LN(D57)-0.76</f>
        <v>9.0299345415538856E-2</v>
      </c>
      <c r="P57" s="18">
        <f t="shared" si="8"/>
        <v>37.522579213722977</v>
      </c>
      <c r="Q57" s="19">
        <f t="shared" si="6"/>
        <v>378.01287169183848</v>
      </c>
      <c r="S57" s="31">
        <f>P57*VLOOKUP(B57,'Existing Technology Conversion'!$A$5:$B$105,2)*0.9/1000*0.75</f>
        <v>3.971313800757533</v>
      </c>
      <c r="T57" s="31">
        <f t="shared" si="0"/>
        <v>6.9937236356042707</v>
      </c>
      <c r="U57" s="22"/>
      <c r="V57" s="23"/>
      <c r="W57" s="18"/>
      <c r="X57" s="15"/>
      <c r="Y57" s="15"/>
    </row>
    <row r="58" spans="1:25" x14ac:dyDescent="0.2">
      <c r="A58" s="14">
        <f t="shared" si="10"/>
        <v>30</v>
      </c>
      <c r="B58" s="15">
        <v>61.023524904214568</v>
      </c>
      <c r="C58" s="15"/>
      <c r="D58" s="14">
        <v>31</v>
      </c>
      <c r="E58" s="16">
        <f t="shared" si="1"/>
        <v>45536</v>
      </c>
      <c r="F58" s="14">
        <v>2024</v>
      </c>
      <c r="G58" s="14">
        <f t="shared" si="7"/>
        <v>9</v>
      </c>
      <c r="H58" s="17">
        <v>310.65727293491341</v>
      </c>
      <c r="I58" s="18">
        <v>163503.94750000001</v>
      </c>
      <c r="J58" s="19">
        <f t="shared" si="2"/>
        <v>1.8999986097272261</v>
      </c>
      <c r="K58" s="17">
        <v>233.73218536376999</v>
      </c>
      <c r="L58" s="18">
        <v>15217</v>
      </c>
      <c r="M58" s="20">
        <f t="shared" si="3"/>
        <v>15.359938579468357</v>
      </c>
      <c r="N58" s="17">
        <f t="shared" si="4"/>
        <v>544.38945829868339</v>
      </c>
      <c r="O58" s="21">
        <f t="shared" si="11"/>
        <v>9.8496801121286559E-2</v>
      </c>
      <c r="P58" s="18">
        <f t="shared" si="8"/>
        <v>53.620620206570337</v>
      </c>
      <c r="Q58" s="19">
        <f t="shared" si="6"/>
        <v>490.76883809211307</v>
      </c>
      <c r="S58" s="31">
        <f>P58*VLOOKUP(B58,'Existing Technology Conversion'!$A$5:$B$105,2)*0.9/1000*0.75</f>
        <v>5.9361209968593371</v>
      </c>
      <c r="T58" s="31">
        <f t="shared" si="0"/>
        <v>22.729305223136986</v>
      </c>
      <c r="U58" s="22"/>
      <c r="V58" s="23"/>
      <c r="W58" s="18"/>
      <c r="X58" s="15"/>
      <c r="Y58" s="15"/>
    </row>
    <row r="59" spans="1:25" x14ac:dyDescent="0.2">
      <c r="A59" s="14">
        <f t="shared" si="10"/>
        <v>31</v>
      </c>
      <c r="B59" s="15">
        <v>47.658100358422942</v>
      </c>
      <c r="C59" s="15"/>
      <c r="D59" s="14">
        <v>32</v>
      </c>
      <c r="E59" s="16">
        <f t="shared" si="1"/>
        <v>45566</v>
      </c>
      <c r="F59" s="14">
        <v>2024</v>
      </c>
      <c r="G59" s="14">
        <f t="shared" si="7"/>
        <v>10</v>
      </c>
      <c r="H59" s="17">
        <v>884.95121073722817</v>
      </c>
      <c r="I59" s="18">
        <v>163934.57139999999</v>
      </c>
      <c r="J59" s="19">
        <f t="shared" si="2"/>
        <v>5.3981976051771854</v>
      </c>
      <c r="K59" s="17">
        <v>493.48992478847498</v>
      </c>
      <c r="L59" s="18">
        <v>15216</v>
      </c>
      <c r="M59" s="20">
        <f t="shared" si="3"/>
        <v>32.432303153816704</v>
      </c>
      <c r="N59" s="17">
        <f t="shared" si="4"/>
        <v>1378.4411355257032</v>
      </c>
      <c r="O59" s="21">
        <f t="shared" si="11"/>
        <v>0.10643397569993163</v>
      </c>
      <c r="P59" s="18">
        <f t="shared" si="8"/>
        <v>146.71297032232886</v>
      </c>
      <c r="Q59" s="19">
        <f t="shared" si="6"/>
        <v>1231.7281652033744</v>
      </c>
      <c r="S59" s="31">
        <f>P59*VLOOKUP(B59,'Existing Technology Conversion'!$A$5:$B$105,2)*0.9/1000*0.75</f>
        <v>18.068717064063065</v>
      </c>
      <c r="T59" s="31">
        <f t="shared" si="0"/>
        <v>53.445657384943317</v>
      </c>
      <c r="U59" s="22"/>
      <c r="V59" s="23"/>
      <c r="W59" s="18"/>
      <c r="X59" s="15"/>
      <c r="Y59" s="15"/>
    </row>
    <row r="60" spans="1:25" x14ac:dyDescent="0.2">
      <c r="A60" s="14">
        <f t="shared" si="10"/>
        <v>30</v>
      </c>
      <c r="B60" s="15">
        <v>36.144444444444453</v>
      </c>
      <c r="C60" s="15"/>
      <c r="D60" s="14">
        <v>33</v>
      </c>
      <c r="E60" s="16">
        <f t="shared" si="1"/>
        <v>45597</v>
      </c>
      <c r="F60" s="14">
        <v>2024</v>
      </c>
      <c r="G60" s="14">
        <f t="shared" si="7"/>
        <v>11</v>
      </c>
      <c r="H60" s="17">
        <v>1547.4246139526372</v>
      </c>
      <c r="I60" s="18">
        <v>164510.141</v>
      </c>
      <c r="J60" s="19">
        <f t="shared" si="2"/>
        <v>9.4062566875596882</v>
      </c>
      <c r="K60" s="17">
        <v>853.67009031772625</v>
      </c>
      <c r="L60" s="18">
        <v>15237</v>
      </c>
      <c r="M60" s="20">
        <f t="shared" si="3"/>
        <v>56.02612655494692</v>
      </c>
      <c r="N60" s="17">
        <f t="shared" si="4"/>
        <v>2401.0947042703633</v>
      </c>
      <c r="O60" s="21">
        <f t="shared" si="11"/>
        <v>0.11412689036662005</v>
      </c>
      <c r="P60" s="18">
        <f t="shared" si="8"/>
        <v>274.02947207413575</v>
      </c>
      <c r="Q60" s="19">
        <f t="shared" si="6"/>
        <v>2127.0652321962275</v>
      </c>
      <c r="S60" s="31">
        <f>P60*VLOOKUP(B60,'Existing Technology Conversion'!$A$5:$B$105,2)*0.9/1000*0.75</f>
        <v>37.101451861303765</v>
      </c>
      <c r="T60" s="31">
        <f t="shared" si="0"/>
        <v>78.557752138685103</v>
      </c>
      <c r="U60" s="22"/>
      <c r="V60" s="23"/>
      <c r="W60" s="18"/>
      <c r="X60" s="15"/>
      <c r="Y60" s="15"/>
    </row>
    <row r="61" spans="1:25" x14ac:dyDescent="0.2">
      <c r="A61" s="14">
        <f t="shared" si="10"/>
        <v>31</v>
      </c>
      <c r="B61" s="15">
        <v>28.584946236559134</v>
      </c>
      <c r="C61" s="15"/>
      <c r="D61" s="14">
        <v>34</v>
      </c>
      <c r="E61" s="16">
        <f t="shared" si="1"/>
        <v>45627</v>
      </c>
      <c r="F61" s="14">
        <v>2024</v>
      </c>
      <c r="G61" s="14">
        <f t="shared" si="7"/>
        <v>12</v>
      </c>
      <c r="H61" s="17">
        <v>2194.7730693817148</v>
      </c>
      <c r="I61" s="18">
        <v>164940.75760000001</v>
      </c>
      <c r="J61" s="19">
        <f t="shared" si="2"/>
        <v>13.30643257201648</v>
      </c>
      <c r="K61" s="17">
        <v>1188.1678121089935</v>
      </c>
      <c r="L61" s="18">
        <v>15313</v>
      </c>
      <c r="M61" s="20">
        <f t="shared" si="3"/>
        <v>77.592099007966667</v>
      </c>
      <c r="N61" s="17">
        <f t="shared" si="4"/>
        <v>3382.9408814907083</v>
      </c>
      <c r="O61" s="21">
        <f t="shared" si="11"/>
        <v>0.12159013115404038</v>
      </c>
      <c r="P61" s="18">
        <f t="shared" si="8"/>
        <v>411.33222546682032</v>
      </c>
      <c r="Q61" s="19">
        <f t="shared" si="6"/>
        <v>2971.6086560238882</v>
      </c>
      <c r="S61" s="31">
        <f>P61*VLOOKUP(B61,'Existing Technology Conversion'!$A$5:$B$105,2)*0.9/1000*0.75</f>
        <v>59.495572013857647</v>
      </c>
      <c r="T61" s="31">
        <f t="shared" si="0"/>
        <v>115.82742035351917</v>
      </c>
      <c r="U61" s="22"/>
      <c r="V61" s="23"/>
      <c r="W61" s="18"/>
      <c r="X61" s="15"/>
      <c r="Y61" s="15"/>
    </row>
    <row r="62" spans="1:25" x14ac:dyDescent="0.2">
      <c r="A62" s="14">
        <f t="shared" si="10"/>
        <v>31</v>
      </c>
      <c r="B62" s="15">
        <v>29.425806451612907</v>
      </c>
      <c r="C62" s="15"/>
      <c r="D62" s="14">
        <v>35</v>
      </c>
      <c r="E62" s="16">
        <f t="shared" si="1"/>
        <v>45658</v>
      </c>
      <c r="F62" s="14">
        <v>2025</v>
      </c>
      <c r="G62" s="14">
        <f t="shared" si="7"/>
        <v>1</v>
      </c>
      <c r="H62" s="17">
        <v>2062.8134503364572</v>
      </c>
      <c r="I62" s="18">
        <v>165228.34179999999</v>
      </c>
      <c r="J62" s="19">
        <f t="shared" si="2"/>
        <v>12.484622358755992</v>
      </c>
      <c r="K62" s="17">
        <v>1096.6477584838867</v>
      </c>
      <c r="L62" s="18">
        <v>15327</v>
      </c>
      <c r="M62" s="20">
        <f t="shared" si="3"/>
        <v>71.550059273431643</v>
      </c>
      <c r="N62" s="17">
        <f t="shared" si="4"/>
        <v>3159.4612088203439</v>
      </c>
      <c r="O62" s="21">
        <f t="shared" si="11"/>
        <v>0.12883701537235337</v>
      </c>
      <c r="P62" s="18">
        <f t="shared" si="8"/>
        <v>407.05555232914082</v>
      </c>
      <c r="Q62" s="19">
        <f t="shared" si="6"/>
        <v>2752.405656491203</v>
      </c>
      <c r="S62" s="31">
        <f>P62*VLOOKUP(B62,'Existing Technology Conversion'!$A$5:$B$105,2)*0.9/1000*0.75</f>
        <v>58.41075141831562</v>
      </c>
      <c r="T62" s="31">
        <f t="shared" si="0"/>
        <v>115.42921320134694</v>
      </c>
      <c r="U62" s="22"/>
      <c r="V62" s="23"/>
      <c r="W62" s="18"/>
      <c r="X62" s="15"/>
      <c r="Y62" s="15"/>
    </row>
    <row r="63" spans="1:25" x14ac:dyDescent="0.2">
      <c r="A63" s="14">
        <f t="shared" si="10"/>
        <v>28</v>
      </c>
      <c r="B63" s="15">
        <v>32.599735449735448</v>
      </c>
      <c r="C63" s="15"/>
      <c r="D63" s="14">
        <v>36</v>
      </c>
      <c r="E63" s="16">
        <f t="shared" si="1"/>
        <v>45689</v>
      </c>
      <c r="F63" s="14">
        <v>2025</v>
      </c>
      <c r="G63" s="14">
        <f t="shared" si="7"/>
        <v>2</v>
      </c>
      <c r="H63" s="17">
        <v>1875.24735975266</v>
      </c>
      <c r="I63" s="18">
        <v>165233.94080000001</v>
      </c>
      <c r="J63" s="19">
        <f t="shared" si="2"/>
        <v>11.349044576879448</v>
      </c>
      <c r="K63" s="17">
        <v>1052.6201972961421</v>
      </c>
      <c r="L63" s="18">
        <v>15341</v>
      </c>
      <c r="M63" s="20">
        <f t="shared" si="3"/>
        <v>68.614835883980319</v>
      </c>
      <c r="N63" s="17">
        <f t="shared" si="4"/>
        <v>2927.8675570488022</v>
      </c>
      <c r="O63" s="21">
        <f t="shared" si="11"/>
        <v>0.13587973461402747</v>
      </c>
      <c r="P63" s="18">
        <f t="shared" si="8"/>
        <v>397.83786663681212</v>
      </c>
      <c r="Q63" s="19">
        <f t="shared" si="6"/>
        <v>2530.02969041199</v>
      </c>
      <c r="S63" s="31">
        <f>P63*VLOOKUP(B63,'Existing Technology Conversion'!$A$5:$B$105,2)*0.9/1000*0.75</f>
        <v>55.709505689993904</v>
      </c>
      <c r="T63" s="31">
        <f t="shared" si="0"/>
        <v>116.33649358776371</v>
      </c>
      <c r="U63" s="22"/>
      <c r="V63" s="23"/>
      <c r="W63" s="18"/>
      <c r="X63" s="15"/>
      <c r="Y63" s="15"/>
    </row>
    <row r="64" spans="1:25" x14ac:dyDescent="0.2">
      <c r="A64" s="14">
        <f t="shared" si="10"/>
        <v>31</v>
      </c>
      <c r="B64" s="15">
        <v>39.989247311828002</v>
      </c>
      <c r="C64" s="15"/>
      <c r="D64" s="14">
        <v>37</v>
      </c>
      <c r="E64" s="16">
        <f t="shared" si="1"/>
        <v>45717</v>
      </c>
      <c r="F64" s="14">
        <v>2025</v>
      </c>
      <c r="G64" s="14">
        <f t="shared" si="7"/>
        <v>3</v>
      </c>
      <c r="H64" s="17">
        <v>1401.6679258346562</v>
      </c>
      <c r="I64" s="18">
        <v>165283.5416</v>
      </c>
      <c r="J64" s="19">
        <f t="shared" si="2"/>
        <v>8.4803841463344849</v>
      </c>
      <c r="K64" s="17">
        <v>767.26680076122238</v>
      </c>
      <c r="L64" s="18">
        <v>15344</v>
      </c>
      <c r="M64" s="20">
        <f t="shared" si="3"/>
        <v>50.004353542832533</v>
      </c>
      <c r="N64" s="17">
        <f t="shared" si="4"/>
        <v>2168.9347265958786</v>
      </c>
      <c r="O64" s="21">
        <f t="shared" si="11"/>
        <v>0.14272947816105608</v>
      </c>
      <c r="P64" s="18">
        <f t="shared" si="8"/>
        <v>309.57092169242259</v>
      </c>
      <c r="Q64" s="19">
        <f t="shared" si="6"/>
        <v>1859.363804903456</v>
      </c>
      <c r="S64" s="31">
        <f>P64*VLOOKUP(B64,'Existing Technology Conversion'!$A$5:$B$105,2)*0.9/1000*0.75</f>
        <v>40.846243597208925</v>
      </c>
      <c r="T64" s="31">
        <f t="shared" si="0"/>
        <v>105.07308017425078</v>
      </c>
      <c r="U64" s="22"/>
      <c r="V64" s="23"/>
      <c r="W64" s="18"/>
      <c r="X64" s="15"/>
      <c r="Y64" s="15"/>
    </row>
    <row r="65" spans="1:25" x14ac:dyDescent="0.2">
      <c r="A65" s="14">
        <f t="shared" si="10"/>
        <v>30</v>
      </c>
      <c r="B65" s="15">
        <v>46.898888888888891</v>
      </c>
      <c r="C65" s="15"/>
      <c r="D65" s="14">
        <v>38</v>
      </c>
      <c r="E65" s="16">
        <f t="shared" si="1"/>
        <v>45748</v>
      </c>
      <c r="F65" s="14">
        <v>2025</v>
      </c>
      <c r="G65" s="14">
        <f t="shared" si="7"/>
        <v>4</v>
      </c>
      <c r="H65" s="17">
        <v>918.69099140167259</v>
      </c>
      <c r="I65" s="18">
        <v>165251.12770000001</v>
      </c>
      <c r="J65" s="19">
        <f t="shared" si="2"/>
        <v>5.5593629174469621</v>
      </c>
      <c r="K65" s="17">
        <v>512.15294122695877</v>
      </c>
      <c r="L65" s="18">
        <v>15315</v>
      </c>
      <c r="M65" s="20">
        <f t="shared" si="3"/>
        <v>33.441262894349251</v>
      </c>
      <c r="N65" s="17">
        <f t="shared" si="4"/>
        <v>1430.8439326286314</v>
      </c>
      <c r="O65" s="21">
        <f t="shared" si="11"/>
        <v>0.14939653993159641</v>
      </c>
      <c r="P65" s="18">
        <f t="shared" si="8"/>
        <v>213.76313271683577</v>
      </c>
      <c r="Q65" s="19">
        <f t="shared" si="6"/>
        <v>1217.0807999117956</v>
      </c>
      <c r="S65" s="31">
        <f>P65*VLOOKUP(B65,'Existing Technology Conversion'!$A$5:$B$105,2)*0.9/1000*0.75</f>
        <v>26.551303951213988</v>
      </c>
      <c r="T65" s="31">
        <f t="shared" si="0"/>
        <v>77.554258378929347</v>
      </c>
      <c r="U65" s="22"/>
      <c r="V65" s="23"/>
      <c r="W65" s="18"/>
      <c r="X65" s="15"/>
      <c r="Y65" s="15"/>
    </row>
    <row r="66" spans="1:25" x14ac:dyDescent="0.2">
      <c r="A66" s="14">
        <f t="shared" si="10"/>
        <v>31</v>
      </c>
      <c r="B66" s="15">
        <v>55.859139784946244</v>
      </c>
      <c r="C66" s="15"/>
      <c r="D66" s="14">
        <v>39</v>
      </c>
      <c r="E66" s="16">
        <f t="shared" si="1"/>
        <v>45778</v>
      </c>
      <c r="F66" s="14">
        <v>2025</v>
      </c>
      <c r="G66" s="14">
        <f t="shared" si="7"/>
        <v>5</v>
      </c>
      <c r="H66" s="17">
        <v>456.6598379611969</v>
      </c>
      <c r="I66" s="18">
        <v>165214.73639999999</v>
      </c>
      <c r="J66" s="19">
        <f t="shared" si="2"/>
        <v>2.7640381718467393</v>
      </c>
      <c r="K66" s="17">
        <v>278.0134543776515</v>
      </c>
      <c r="L66" s="18">
        <v>15299</v>
      </c>
      <c r="M66" s="20">
        <f t="shared" si="3"/>
        <v>18.172001724142198</v>
      </c>
      <c r="N66" s="17">
        <f t="shared" si="4"/>
        <v>734.67329233884834</v>
      </c>
      <c r="O66" s="21">
        <f t="shared" si="11"/>
        <v>0.15589041153241157</v>
      </c>
      <c r="P66" s="18">
        <f t="shared" si="8"/>
        <v>114.52852188457479</v>
      </c>
      <c r="Q66" s="19">
        <f t="shared" si="6"/>
        <v>620.14477045427361</v>
      </c>
      <c r="S66" s="31">
        <f>P66*VLOOKUP(B66,'Existing Technology Conversion'!$A$5:$B$105,2)*0.9/1000*0.75</f>
        <v>13.221319663925607</v>
      </c>
      <c r="T66" s="31">
        <f t="shared" ref="T66:T129" si="12">S66*VLOOKUP(G66,$V$2:$W$13,2,FALSE)</f>
        <v>48.894958435226854</v>
      </c>
      <c r="U66" s="22"/>
      <c r="V66" s="23"/>
      <c r="W66" s="18"/>
      <c r="X66" s="15"/>
      <c r="Y66" s="15"/>
    </row>
    <row r="67" spans="1:25" x14ac:dyDescent="0.2">
      <c r="A67" s="14">
        <f t="shared" si="10"/>
        <v>30</v>
      </c>
      <c r="B67" s="15">
        <v>62.166666666666679</v>
      </c>
      <c r="C67" s="15"/>
      <c r="D67" s="14">
        <v>40</v>
      </c>
      <c r="E67" s="16">
        <f t="shared" ref="E67:E130" si="13">DATE(F67,G67,1)</f>
        <v>45809</v>
      </c>
      <c r="F67" s="14">
        <v>2025</v>
      </c>
      <c r="G67" s="14">
        <f t="shared" si="7"/>
        <v>6</v>
      </c>
      <c r="H67" s="17">
        <v>269.39402997493687</v>
      </c>
      <c r="I67" s="18">
        <v>165074.3198</v>
      </c>
      <c r="J67" s="19">
        <f t="shared" ref="J67:J130" si="14">H67*1000/I67</f>
        <v>1.6319560201812617</v>
      </c>
      <c r="K67" s="17">
        <v>198.79440844058971</v>
      </c>
      <c r="L67" s="18">
        <v>15302</v>
      </c>
      <c r="M67" s="20">
        <f t="shared" ref="M67:M130" si="15">K67*1000/L67</f>
        <v>12.991400368617809</v>
      </c>
      <c r="N67" s="17">
        <f t="shared" ref="N67:N130" si="16">K67+H67</f>
        <v>468.18843841552655</v>
      </c>
      <c r="O67" s="21">
        <f t="shared" si="11"/>
        <v>0.16221986352848405</v>
      </c>
      <c r="P67" s="18">
        <f t="shared" si="8"/>
        <v>75.949464585380781</v>
      </c>
      <c r="Q67" s="19">
        <f t="shared" ref="Q67:Q130" si="17">N67-P67</f>
        <v>392.23897383014577</v>
      </c>
      <c r="S67" s="31">
        <f>P67*VLOOKUP(B67,'Existing Technology Conversion'!$A$5:$B$105,2)*0.9/1000*0.75</f>
        <v>8.356196214493032</v>
      </c>
      <c r="T67" s="31">
        <f t="shared" si="12"/>
        <v>19.53477917804803</v>
      </c>
      <c r="U67" s="22"/>
      <c r="V67" s="23"/>
      <c r="W67" s="18"/>
      <c r="X67" s="15"/>
      <c r="Y67" s="15"/>
    </row>
    <row r="68" spans="1:25" x14ac:dyDescent="0.2">
      <c r="A68" s="14">
        <f t="shared" si="10"/>
        <v>31</v>
      </c>
      <c r="B68" s="15">
        <v>70.889247311827987</v>
      </c>
      <c r="C68" s="15"/>
      <c r="D68" s="14">
        <v>41</v>
      </c>
      <c r="E68" s="16">
        <f t="shared" si="13"/>
        <v>45839</v>
      </c>
      <c r="F68" s="14">
        <v>2025</v>
      </c>
      <c r="G68" s="14">
        <f t="shared" si="7"/>
        <v>7</v>
      </c>
      <c r="H68" s="17">
        <v>238.58941215276701</v>
      </c>
      <c r="I68" s="18">
        <v>165247.92660000001</v>
      </c>
      <c r="J68" s="19">
        <f t="shared" si="14"/>
        <v>1.4438269638946684</v>
      </c>
      <c r="K68" s="17">
        <v>180.5866967737679</v>
      </c>
      <c r="L68" s="18">
        <v>15282</v>
      </c>
      <c r="M68" s="20">
        <f t="shared" si="15"/>
        <v>11.81695437598272</v>
      </c>
      <c r="N68" s="17">
        <f t="shared" si="16"/>
        <v>419.17610892653488</v>
      </c>
      <c r="O68" s="21">
        <f t="shared" si="11"/>
        <v>0.16839301667607698</v>
      </c>
      <c r="P68" s="18">
        <f t="shared" si="8"/>
        <v>70.586329500679057</v>
      </c>
      <c r="Q68" s="19">
        <f t="shared" si="17"/>
        <v>348.5897794258558</v>
      </c>
      <c r="S68" s="31">
        <f>P68*VLOOKUP(B68,'Existing Technology Conversion'!$A$5:$B$105,2)*0.9/1000*0.75</f>
        <v>7.4707141770346333</v>
      </c>
      <c r="T68" s="31">
        <f t="shared" si="12"/>
        <v>12.768481683440445</v>
      </c>
      <c r="U68" s="22"/>
      <c r="V68" s="23"/>
      <c r="W68" s="18"/>
      <c r="X68" s="15"/>
      <c r="Y68" s="15"/>
    </row>
    <row r="69" spans="1:25" x14ac:dyDescent="0.2">
      <c r="A69" s="14">
        <f t="shared" si="10"/>
        <v>31</v>
      </c>
      <c r="B69" s="15">
        <v>70.05591397849463</v>
      </c>
      <c r="C69" s="15"/>
      <c r="D69" s="14">
        <v>42</v>
      </c>
      <c r="E69" s="16">
        <f t="shared" si="13"/>
        <v>45870</v>
      </c>
      <c r="F69" s="14">
        <v>2025</v>
      </c>
      <c r="G69" s="14">
        <f t="shared" si="7"/>
        <v>8</v>
      </c>
      <c r="H69" s="17">
        <v>238.81694889068621</v>
      </c>
      <c r="I69" s="18">
        <v>165405.51550000001</v>
      </c>
      <c r="J69" s="19">
        <f t="shared" si="14"/>
        <v>1.4438269979617833</v>
      </c>
      <c r="K69" s="17">
        <v>180.63396668434129</v>
      </c>
      <c r="L69" s="18">
        <v>15286</v>
      </c>
      <c r="M69" s="20">
        <f t="shared" si="15"/>
        <v>11.816954512909936</v>
      </c>
      <c r="N69" s="17">
        <f t="shared" si="16"/>
        <v>419.45091557502747</v>
      </c>
      <c r="O69" s="21">
        <f t="shared" si="11"/>
        <v>0.17441740457084209</v>
      </c>
      <c r="P69" s="18">
        <f t="shared" si="8"/>
        <v>73.159540039459714</v>
      </c>
      <c r="Q69" s="19">
        <f t="shared" si="17"/>
        <v>346.29137553556774</v>
      </c>
      <c r="S69" s="31">
        <f>P69*VLOOKUP(B69,'Existing Technology Conversion'!$A$5:$B$105,2)*0.9/1000*0.75</f>
        <v>7.7430575697078385</v>
      </c>
      <c r="T69" s="31">
        <f t="shared" si="12"/>
        <v>13.635992382868499</v>
      </c>
      <c r="U69" s="22"/>
      <c r="V69" s="23"/>
      <c r="W69" s="18"/>
      <c r="X69" s="15"/>
      <c r="Y69" s="15"/>
    </row>
    <row r="70" spans="1:25" x14ac:dyDescent="0.2">
      <c r="A70" s="14">
        <f t="shared" si="10"/>
        <v>30</v>
      </c>
      <c r="B70" s="15">
        <v>61.023524904214568</v>
      </c>
      <c r="C70" s="15"/>
      <c r="D70" s="14">
        <v>43</v>
      </c>
      <c r="E70" s="16">
        <f t="shared" si="13"/>
        <v>45901</v>
      </c>
      <c r="F70" s="14">
        <v>2025</v>
      </c>
      <c r="G70" s="14">
        <f t="shared" si="7"/>
        <v>9</v>
      </c>
      <c r="H70" s="17">
        <v>314.74639713764202</v>
      </c>
      <c r="I70" s="18">
        <v>165656.1146</v>
      </c>
      <c r="J70" s="19">
        <f t="shared" si="14"/>
        <v>1.8999986683114081</v>
      </c>
      <c r="K70" s="17">
        <v>234.80735778808599</v>
      </c>
      <c r="L70" s="18">
        <v>15287</v>
      </c>
      <c r="M70" s="20">
        <f t="shared" si="15"/>
        <v>15.359937056851312</v>
      </c>
      <c r="N70" s="17">
        <f t="shared" si="16"/>
        <v>549.55375492572807</v>
      </c>
      <c r="O70" s="21">
        <f t="shared" si="11"/>
        <v>0.18030002892339059</v>
      </c>
      <c r="P70" s="18">
        <f t="shared" si="8"/>
        <v>99.084557908066671</v>
      </c>
      <c r="Q70" s="19">
        <f t="shared" si="17"/>
        <v>450.46919701766137</v>
      </c>
      <c r="S70" s="31">
        <f>P70*VLOOKUP(B70,'Existing Technology Conversion'!$A$5:$B$105,2)*0.9/1000*0.75</f>
        <v>10.969248815039403</v>
      </c>
      <c r="T70" s="31">
        <f t="shared" si="12"/>
        <v>42.001065092419019</v>
      </c>
      <c r="U70" s="22"/>
      <c r="V70" s="23"/>
      <c r="W70" s="18"/>
      <c r="X70" s="15"/>
      <c r="Y70" s="15"/>
    </row>
    <row r="71" spans="1:25" x14ac:dyDescent="0.2">
      <c r="A71" s="14">
        <f t="shared" si="10"/>
        <v>31</v>
      </c>
      <c r="B71" s="15">
        <v>47.658100358422942</v>
      </c>
      <c r="C71" s="15"/>
      <c r="D71" s="14">
        <v>44</v>
      </c>
      <c r="E71" s="16">
        <f t="shared" si="13"/>
        <v>45931</v>
      </c>
      <c r="F71" s="14">
        <v>2025</v>
      </c>
      <c r="G71" s="14">
        <f t="shared" si="7"/>
        <v>10</v>
      </c>
      <c r="H71" s="17">
        <v>896.57446646690414</v>
      </c>
      <c r="I71" s="18">
        <v>166087.71160000001</v>
      </c>
      <c r="J71" s="19">
        <f t="shared" si="14"/>
        <v>5.3981986856811153</v>
      </c>
      <c r="K71" s="17">
        <v>495.76019978523215</v>
      </c>
      <c r="L71" s="18">
        <v>15286</v>
      </c>
      <c r="M71" s="20">
        <f t="shared" si="15"/>
        <v>32.432304055032851</v>
      </c>
      <c r="N71" s="17">
        <f t="shared" si="16"/>
        <v>1392.3346662521362</v>
      </c>
      <c r="O71" s="21">
        <f t="shared" si="11"/>
        <v>0.18604740847956525</v>
      </c>
      <c r="P71" s="18">
        <f t="shared" si="8"/>
        <v>259.04025639247038</v>
      </c>
      <c r="Q71" s="19">
        <f t="shared" si="17"/>
        <v>1133.2944098596658</v>
      </c>
      <c r="S71" s="31">
        <f>P71*VLOOKUP(B71,'Existing Technology Conversion'!$A$5:$B$105,2)*0.9/1000*0.75</f>
        <v>31.902599277178922</v>
      </c>
      <c r="T71" s="31">
        <f t="shared" si="12"/>
        <v>94.365050081415887</v>
      </c>
      <c r="U71" s="22"/>
      <c r="V71" s="23"/>
      <c r="W71" s="18"/>
      <c r="X71" s="15"/>
      <c r="Y71" s="15"/>
    </row>
    <row r="72" spans="1:25" x14ac:dyDescent="0.2">
      <c r="A72" s="14">
        <f t="shared" si="10"/>
        <v>30</v>
      </c>
      <c r="B72" s="15">
        <v>36.144444444444453</v>
      </c>
      <c r="C72" s="15"/>
      <c r="D72" s="14">
        <v>45</v>
      </c>
      <c r="E72" s="16">
        <f t="shared" si="13"/>
        <v>45962</v>
      </c>
      <c r="F72" s="14">
        <v>2025</v>
      </c>
      <c r="G72" s="14">
        <f t="shared" si="7"/>
        <v>11</v>
      </c>
      <c r="H72" s="17">
        <v>1567.6966073513031</v>
      </c>
      <c r="I72" s="18">
        <v>166665.30379999999</v>
      </c>
      <c r="J72" s="19">
        <f t="shared" si="14"/>
        <v>9.4062565609489699</v>
      </c>
      <c r="K72" s="17">
        <v>857.59184861183144</v>
      </c>
      <c r="L72" s="18">
        <v>15307</v>
      </c>
      <c r="M72" s="20">
        <f t="shared" si="15"/>
        <v>56.026121944981476</v>
      </c>
      <c r="N72" s="17">
        <f t="shared" si="16"/>
        <v>2425.2884559631348</v>
      </c>
      <c r="O72" s="21">
        <f t="shared" si="11"/>
        <v>0.1916656224425799</v>
      </c>
      <c r="P72" s="18">
        <f t="shared" si="8"/>
        <v>464.84442151497768</v>
      </c>
      <c r="Q72" s="19">
        <f t="shared" si="17"/>
        <v>1960.444034448157</v>
      </c>
      <c r="S72" s="31">
        <f>P72*VLOOKUP(B72,'Existing Technology Conversion'!$A$5:$B$105,2)*0.9/1000*0.75</f>
        <v>62.936306804137146</v>
      </c>
      <c r="T72" s="31">
        <f t="shared" si="12"/>
        <v>133.25987373556941</v>
      </c>
      <c r="U72" s="22"/>
      <c r="V72" s="23"/>
      <c r="W72" s="18"/>
      <c r="X72" s="15"/>
      <c r="Y72" s="15"/>
    </row>
    <row r="73" spans="1:25" x14ac:dyDescent="0.2">
      <c r="A73" s="14">
        <f t="shared" si="10"/>
        <v>31</v>
      </c>
      <c r="B73" s="15">
        <v>28.584946236559134</v>
      </c>
      <c r="C73" s="15"/>
      <c r="D73" s="14">
        <v>46</v>
      </c>
      <c r="E73" s="16">
        <f t="shared" si="13"/>
        <v>45992</v>
      </c>
      <c r="F73" s="14">
        <v>2025</v>
      </c>
      <c r="G73" s="14">
        <f t="shared" si="7"/>
        <v>12</v>
      </c>
      <c r="H73" s="17">
        <v>2223.4901719093368</v>
      </c>
      <c r="I73" s="18">
        <v>167098.90549999999</v>
      </c>
      <c r="J73" s="19">
        <f t="shared" si="14"/>
        <v>13.306431692392724</v>
      </c>
      <c r="K73" s="17">
        <v>1193.5991549491882</v>
      </c>
      <c r="L73" s="18">
        <v>15383</v>
      </c>
      <c r="M73" s="20">
        <f t="shared" si="15"/>
        <v>77.592092241382574</v>
      </c>
      <c r="N73" s="17">
        <f t="shared" si="16"/>
        <v>3417.0893268585251</v>
      </c>
      <c r="O73" s="21">
        <f t="shared" si="11"/>
        <v>0.19716034912227376</v>
      </c>
      <c r="P73" s="18">
        <f t="shared" si="8"/>
        <v>673.71452466542212</v>
      </c>
      <c r="Q73" s="19">
        <f t="shared" si="17"/>
        <v>2743.3748021931028</v>
      </c>
      <c r="S73" s="31">
        <f>P73*VLOOKUP(B73,'Existing Technology Conversion'!$A$5:$B$105,2)*0.9/1000*0.75</f>
        <v>97.446853266901996</v>
      </c>
      <c r="T73" s="31">
        <f t="shared" si="12"/>
        <v>189.71189373293529</v>
      </c>
      <c r="U73" s="22"/>
      <c r="V73" s="23"/>
      <c r="W73" s="18"/>
      <c r="X73" s="15"/>
      <c r="Y73" s="15"/>
    </row>
    <row r="74" spans="1:25" x14ac:dyDescent="0.2">
      <c r="A74" s="14">
        <f t="shared" si="10"/>
        <v>31</v>
      </c>
      <c r="B74" s="15">
        <v>29.425806451612907</v>
      </c>
      <c r="C74" s="15"/>
      <c r="D74" s="14">
        <v>47</v>
      </c>
      <c r="E74" s="16">
        <f t="shared" si="13"/>
        <v>46023</v>
      </c>
      <c r="F74" s="14">
        <v>2026</v>
      </c>
      <c r="G74" s="14">
        <f t="shared" si="7"/>
        <v>1</v>
      </c>
      <c r="H74" s="17">
        <v>2089.80694913864</v>
      </c>
      <c r="I74" s="18">
        <v>167390.49549999999</v>
      </c>
      <c r="J74" s="19">
        <f t="shared" si="14"/>
        <v>12.484621321517267</v>
      </c>
      <c r="K74" s="17">
        <v>1101.5847806930537</v>
      </c>
      <c r="L74" s="18">
        <v>15396</v>
      </c>
      <c r="M74" s="20">
        <f t="shared" si="15"/>
        <v>71.550063697912037</v>
      </c>
      <c r="N74" s="17">
        <f t="shared" si="16"/>
        <v>3191.3917298316937</v>
      </c>
      <c r="O74" s="21">
        <f t="shared" si="11"/>
        <v>0.2025369004275146</v>
      </c>
      <c r="P74" s="18">
        <f t="shared" si="8"/>
        <v>646.3745890101153</v>
      </c>
      <c r="Q74" s="19">
        <f t="shared" si="17"/>
        <v>2545.0171408215783</v>
      </c>
      <c r="S74" s="31">
        <f>P74*VLOOKUP(B74,'Existing Technology Conversion'!$A$5:$B$105,2)*0.9/1000*0.75</f>
        <v>92.752021746794156</v>
      </c>
      <c r="T74" s="31">
        <f t="shared" si="12"/>
        <v>183.29318889243979</v>
      </c>
      <c r="U74" s="22"/>
      <c r="V74" s="23"/>
      <c r="W74" s="18"/>
      <c r="X74" s="15"/>
      <c r="Y74" s="15"/>
    </row>
    <row r="75" spans="1:25" x14ac:dyDescent="0.2">
      <c r="A75" s="14">
        <f t="shared" si="10"/>
        <v>28</v>
      </c>
      <c r="B75" s="15">
        <v>32.599735449735448</v>
      </c>
      <c r="C75" s="15"/>
      <c r="D75" s="14">
        <v>48</v>
      </c>
      <c r="E75" s="16">
        <f t="shared" si="13"/>
        <v>46054</v>
      </c>
      <c r="F75" s="14">
        <v>2026</v>
      </c>
      <c r="G75" s="14">
        <f t="shared" si="7"/>
        <v>2</v>
      </c>
      <c r="H75" s="17">
        <v>1899.8082957267729</v>
      </c>
      <c r="I75" s="18">
        <v>167398.09710000001</v>
      </c>
      <c r="J75" s="19">
        <f t="shared" si="14"/>
        <v>11.349043559269782</v>
      </c>
      <c r="K75" s="17">
        <v>1057.3545594215384</v>
      </c>
      <c r="L75" s="18">
        <v>15410</v>
      </c>
      <c r="M75" s="20">
        <f t="shared" si="15"/>
        <v>68.614831889781854</v>
      </c>
      <c r="N75" s="17">
        <f t="shared" si="16"/>
        <v>2957.1628551483113</v>
      </c>
      <c r="O75" s="21">
        <f t="shared" si="11"/>
        <v>0.20780025272697278</v>
      </c>
      <c r="P75" s="18">
        <f t="shared" si="8"/>
        <v>614.49918865463542</v>
      </c>
      <c r="Q75" s="19">
        <f t="shared" si="17"/>
        <v>2342.6636664936759</v>
      </c>
      <c r="S75" s="31">
        <f>P75*VLOOKUP(B75,'Existing Technology Conversion'!$A$5:$B$105,2)*0.9/1000*0.75</f>
        <v>86.048737231199539</v>
      </c>
      <c r="T75" s="31">
        <f t="shared" si="12"/>
        <v>179.6930028932322</v>
      </c>
      <c r="U75" s="22"/>
      <c r="V75" s="23"/>
      <c r="W75" s="18"/>
      <c r="X75" s="15"/>
      <c r="Y75" s="15"/>
    </row>
    <row r="76" spans="1:25" x14ac:dyDescent="0.2">
      <c r="A76" s="14">
        <f t="shared" si="10"/>
        <v>31</v>
      </c>
      <c r="B76" s="15">
        <v>39.989247311828002</v>
      </c>
      <c r="C76" s="15"/>
      <c r="D76" s="14">
        <v>49</v>
      </c>
      <c r="E76" s="16">
        <f t="shared" si="13"/>
        <v>46082</v>
      </c>
      <c r="F76" s="14">
        <v>2026</v>
      </c>
      <c r="G76" s="14">
        <f t="shared" si="7"/>
        <v>3</v>
      </c>
      <c r="H76" s="17">
        <v>1420.0376319885249</v>
      </c>
      <c r="I76" s="18">
        <v>167449.68909999999</v>
      </c>
      <c r="J76" s="19">
        <f t="shared" si="14"/>
        <v>8.4803838073445856</v>
      </c>
      <c r="K76" s="17">
        <v>770.76713824272156</v>
      </c>
      <c r="L76" s="18">
        <v>15414</v>
      </c>
      <c r="M76" s="20">
        <f t="shared" si="15"/>
        <v>50.004355666453975</v>
      </c>
      <c r="N76" s="17">
        <f t="shared" si="16"/>
        <v>2190.8047702312465</v>
      </c>
      <c r="O76" s="21">
        <f t="shared" si="11"/>
        <v>0.21295507452765661</v>
      </c>
      <c r="P76" s="18">
        <f t="shared" si="8"/>
        <v>466.54299312014075</v>
      </c>
      <c r="Q76" s="19">
        <f t="shared" si="17"/>
        <v>1724.2617771111059</v>
      </c>
      <c r="S76" s="31">
        <f>P76*VLOOKUP(B76,'Existing Technology Conversion'!$A$5:$B$105,2)*0.9/1000*0.75</f>
        <v>61.557877081523991</v>
      </c>
      <c r="T76" s="31">
        <f t="shared" si="12"/>
        <v>158.35178915658273</v>
      </c>
      <c r="U76" s="22"/>
      <c r="V76" s="23"/>
      <c r="W76" s="18"/>
      <c r="X76" s="15"/>
      <c r="Y76" s="15"/>
    </row>
    <row r="77" spans="1:25" x14ac:dyDescent="0.2">
      <c r="A77" s="14">
        <f t="shared" si="10"/>
        <v>30</v>
      </c>
      <c r="B77" s="15">
        <v>46.898888888888891</v>
      </c>
      <c r="C77" s="15"/>
      <c r="D77" s="14">
        <v>50</v>
      </c>
      <c r="E77" s="16">
        <f t="shared" si="13"/>
        <v>46113</v>
      </c>
      <c r="F77" s="14">
        <v>2026</v>
      </c>
      <c r="G77" s="14">
        <f t="shared" si="7"/>
        <v>4</v>
      </c>
      <c r="H77" s="17">
        <v>930.74998140335106</v>
      </c>
      <c r="I77" s="18">
        <v>167420.2874</v>
      </c>
      <c r="J77" s="19">
        <f t="shared" si="14"/>
        <v>5.5593619856810204</v>
      </c>
      <c r="K77" s="17">
        <v>514.49386596679699</v>
      </c>
      <c r="L77" s="18">
        <v>15385</v>
      </c>
      <c r="M77" s="20">
        <f t="shared" si="15"/>
        <v>33.4412652562104</v>
      </c>
      <c r="N77" s="17">
        <f t="shared" si="16"/>
        <v>1445.2438473701482</v>
      </c>
      <c r="O77" s="21">
        <f t="shared" si="11"/>
        <v>0.21800575135703648</v>
      </c>
      <c r="P77" s="18">
        <f t="shared" si="8"/>
        <v>315.07147084006328</v>
      </c>
      <c r="Q77" s="19">
        <f t="shared" si="17"/>
        <v>1130.1723765300849</v>
      </c>
      <c r="S77" s="31">
        <f>P77*VLOOKUP(B77,'Existing Technology Conversion'!$A$5:$B$105,2)*0.9/1000*0.75</f>
        <v>39.134710847038932</v>
      </c>
      <c r="T77" s="31">
        <f t="shared" si="12"/>
        <v>114.30939445356981</v>
      </c>
      <c r="U77" s="22"/>
      <c r="V77" s="23"/>
      <c r="W77" s="18"/>
      <c r="X77" s="15"/>
      <c r="Y77" s="15"/>
    </row>
    <row r="78" spans="1:25" x14ac:dyDescent="0.2">
      <c r="A78" s="14">
        <f t="shared" si="10"/>
        <v>31</v>
      </c>
      <c r="B78" s="15">
        <v>55.859139784946244</v>
      </c>
      <c r="C78" s="15"/>
      <c r="D78" s="14">
        <v>51</v>
      </c>
      <c r="E78" s="16">
        <f t="shared" si="13"/>
        <v>46143</v>
      </c>
      <c r="F78" s="14">
        <v>2026</v>
      </c>
      <c r="G78" s="14">
        <f t="shared" si="7"/>
        <v>5</v>
      </c>
      <c r="H78" s="17">
        <v>462.66097784042256</v>
      </c>
      <c r="I78" s="18">
        <v>167385.88320000001</v>
      </c>
      <c r="J78" s="19">
        <f t="shared" si="14"/>
        <v>2.7640382151439549</v>
      </c>
      <c r="K78" s="17">
        <v>279.28546720743157</v>
      </c>
      <c r="L78" s="18">
        <v>15369</v>
      </c>
      <c r="M78" s="20">
        <f t="shared" si="15"/>
        <v>18.17199994843071</v>
      </c>
      <c r="N78" s="17">
        <f t="shared" si="16"/>
        <v>741.94644504785413</v>
      </c>
      <c r="O78" s="21">
        <f t="shared" si="11"/>
        <v>0.22295640818108142</v>
      </c>
      <c r="P78" s="18">
        <f t="shared" si="8"/>
        <v>165.42171445059168</v>
      </c>
      <c r="Q78" s="19">
        <f t="shared" si="17"/>
        <v>576.52473059726242</v>
      </c>
      <c r="S78" s="31">
        <f>P78*VLOOKUP(B78,'Existing Technology Conversion'!$A$5:$B$105,2)*0.9/1000*0.75</f>
        <v>19.096495179690798</v>
      </c>
      <c r="T78" s="31">
        <f t="shared" si="12"/>
        <v>70.622476560880258</v>
      </c>
      <c r="U78" s="22"/>
      <c r="V78" s="23"/>
      <c r="W78" s="18"/>
      <c r="X78" s="15"/>
      <c r="Y78" s="15"/>
    </row>
    <row r="79" spans="1:25" x14ac:dyDescent="0.2">
      <c r="A79" s="14">
        <f t="shared" si="10"/>
        <v>30</v>
      </c>
      <c r="B79" s="15">
        <v>62.166666666666679</v>
      </c>
      <c r="C79" s="15"/>
      <c r="D79" s="14">
        <v>52</v>
      </c>
      <c r="E79" s="16">
        <f t="shared" si="13"/>
        <v>46174</v>
      </c>
      <c r="F79" s="14">
        <v>2026</v>
      </c>
      <c r="G79" s="14">
        <f t="shared" ref="G79:G142" si="18">G67</f>
        <v>6</v>
      </c>
      <c r="H79" s="17">
        <v>272.94053077697765</v>
      </c>
      <c r="I79" s="18">
        <v>167247.478</v>
      </c>
      <c r="J79" s="19">
        <f t="shared" si="14"/>
        <v>1.631956033303998</v>
      </c>
      <c r="K79" s="17">
        <v>199.7038024663928</v>
      </c>
      <c r="L79" s="18">
        <v>15372</v>
      </c>
      <c r="M79" s="20">
        <f t="shared" si="15"/>
        <v>12.991400108404424</v>
      </c>
      <c r="N79" s="17">
        <f t="shared" si="16"/>
        <v>472.64433324337045</v>
      </c>
      <c r="O79" s="21">
        <f t="shared" si="11"/>
        <v>0.22781092964535687</v>
      </c>
      <c r="P79" s="18">
        <f t="shared" si="8"/>
        <v>107.67354494778208</v>
      </c>
      <c r="Q79" s="19">
        <f t="shared" si="17"/>
        <v>364.97078829558836</v>
      </c>
      <c r="S79" s="31">
        <f>P79*VLOOKUP(B79,'Existing Technology Conversion'!$A$5:$B$105,2)*0.9/1000*0.75</f>
        <v>11.846578163592342</v>
      </c>
      <c r="T79" s="31">
        <f t="shared" si="12"/>
        <v>27.694453612743747</v>
      </c>
      <c r="U79" s="22"/>
      <c r="V79" s="23"/>
      <c r="W79" s="18"/>
      <c r="X79" s="15"/>
      <c r="Y79" s="15"/>
    </row>
    <row r="80" spans="1:25" x14ac:dyDescent="0.2">
      <c r="A80" s="14">
        <f t="shared" si="10"/>
        <v>31</v>
      </c>
      <c r="B80" s="15">
        <v>70.889247311827987</v>
      </c>
      <c r="C80" s="15"/>
      <c r="D80" s="14">
        <v>53</v>
      </c>
      <c r="E80" s="16">
        <f t="shared" si="13"/>
        <v>46204</v>
      </c>
      <c r="F80" s="14">
        <v>2026</v>
      </c>
      <c r="G80" s="14">
        <f t="shared" si="18"/>
        <v>7</v>
      </c>
      <c r="H80" s="17">
        <v>241.7126612067222</v>
      </c>
      <c r="I80" s="18">
        <v>167411.0765</v>
      </c>
      <c r="J80" s="19">
        <f t="shared" si="14"/>
        <v>1.4438271723718485</v>
      </c>
      <c r="K80" s="17">
        <v>181.41389110684341</v>
      </c>
      <c r="L80" s="18">
        <v>15352</v>
      </c>
      <c r="M80" s="20">
        <f t="shared" si="15"/>
        <v>11.816954866261295</v>
      </c>
      <c r="N80" s="17">
        <f t="shared" si="16"/>
        <v>423.12655231356564</v>
      </c>
      <c r="O80" s="21">
        <f t="shared" si="11"/>
        <v>0.23257297838803048</v>
      </c>
      <c r="P80" s="18">
        <f t="shared" si="8"/>
        <v>98.407802506624748</v>
      </c>
      <c r="Q80" s="19">
        <f t="shared" si="17"/>
        <v>324.71874980694088</v>
      </c>
      <c r="S80" s="31">
        <f>P80*VLOOKUP(B80,'Existing Technology Conversion'!$A$5:$B$105,2)*0.9/1000*0.75</f>
        <v>10.415282541501089</v>
      </c>
      <c r="T80" s="31">
        <f t="shared" si="12"/>
        <v>17.801155446131744</v>
      </c>
      <c r="U80" s="22"/>
      <c r="V80" s="23"/>
      <c r="W80" s="18"/>
      <c r="X80" s="15"/>
      <c r="Y80" s="15"/>
    </row>
    <row r="81" spans="1:25" x14ac:dyDescent="0.2">
      <c r="A81" s="14">
        <f t="shared" si="10"/>
        <v>31</v>
      </c>
      <c r="B81" s="15">
        <v>70.05591397849463</v>
      </c>
      <c r="C81" s="15"/>
      <c r="D81" s="14">
        <v>54</v>
      </c>
      <c r="E81" s="16">
        <f t="shared" si="13"/>
        <v>46235</v>
      </c>
      <c r="F81" s="14">
        <v>2026</v>
      </c>
      <c r="G81" s="14">
        <f t="shared" si="18"/>
        <v>8</v>
      </c>
      <c r="H81" s="17">
        <v>241.92719906568479</v>
      </c>
      <c r="I81" s="18">
        <v>167559.6697</v>
      </c>
      <c r="J81" s="19">
        <f t="shared" si="14"/>
        <v>1.4438271422880751</v>
      </c>
      <c r="K81" s="17">
        <v>181.4493705630301</v>
      </c>
      <c r="L81" s="18">
        <v>15355</v>
      </c>
      <c r="M81" s="20">
        <f t="shared" si="15"/>
        <v>11.816956728298932</v>
      </c>
      <c r="N81" s="17">
        <f t="shared" si="16"/>
        <v>423.37656962871489</v>
      </c>
      <c r="O81" s="21">
        <f t="shared" si="11"/>
        <v>0.23724601164106862</v>
      </c>
      <c r="P81" s="18">
        <f t="shared" si="8"/>
        <v>100.44440256668977</v>
      </c>
      <c r="Q81" s="19">
        <f t="shared" si="17"/>
        <v>322.93216706202509</v>
      </c>
      <c r="S81" s="31">
        <f>P81*VLOOKUP(B81,'Existing Technology Conversion'!$A$5:$B$105,2)*0.9/1000*0.75</f>
        <v>10.63083216774325</v>
      </c>
      <c r="T81" s="31">
        <f t="shared" si="12"/>
        <v>18.721537991660586</v>
      </c>
      <c r="U81" s="22"/>
      <c r="V81" s="23"/>
      <c r="W81" s="18"/>
      <c r="X81" s="15"/>
      <c r="Y81" s="15"/>
    </row>
    <row r="82" spans="1:25" x14ac:dyDescent="0.2">
      <c r="A82" s="14">
        <f t="shared" si="10"/>
        <v>30</v>
      </c>
      <c r="B82" s="15">
        <v>61.023524904214568</v>
      </c>
      <c r="C82" s="15"/>
      <c r="D82" s="14">
        <v>55</v>
      </c>
      <c r="E82" s="16">
        <f t="shared" si="13"/>
        <v>46266</v>
      </c>
      <c r="F82" s="14">
        <v>2026</v>
      </c>
      <c r="G82" s="14">
        <f t="shared" si="18"/>
        <v>9</v>
      </c>
      <c r="H82" s="17">
        <v>318.81838560104336</v>
      </c>
      <c r="I82" s="18">
        <v>167799.26850000001</v>
      </c>
      <c r="J82" s="19">
        <f t="shared" si="14"/>
        <v>1.8999986618001456</v>
      </c>
      <c r="K82" s="17">
        <v>235.86720943450891</v>
      </c>
      <c r="L82" s="18">
        <v>15356</v>
      </c>
      <c r="M82" s="20">
        <f t="shared" si="15"/>
        <v>15.359938098105555</v>
      </c>
      <c r="N82" s="17">
        <f t="shared" si="16"/>
        <v>554.6855950355523</v>
      </c>
      <c r="O82" s="21">
        <f t="shared" si="11"/>
        <v>0.24183329630811778</v>
      </c>
      <c r="P82" s="18">
        <f t="shared" si="8"/>
        <v>134.14144586207732</v>
      </c>
      <c r="Q82" s="19">
        <f t="shared" si="17"/>
        <v>420.54414917347498</v>
      </c>
      <c r="S82" s="31">
        <f>P82*VLOOKUP(B82,'Existing Technology Conversion'!$A$5:$B$105,2)*0.9/1000*0.75</f>
        <v>14.850254440611188</v>
      </c>
      <c r="T82" s="31">
        <f t="shared" si="12"/>
        <v>56.861368897379194</v>
      </c>
      <c r="U82" s="22"/>
      <c r="V82" s="23"/>
      <c r="W82" s="18"/>
      <c r="X82" s="15"/>
      <c r="Y82" s="15"/>
    </row>
    <row r="83" spans="1:25" x14ac:dyDescent="0.2">
      <c r="A83" s="14">
        <f t="shared" si="10"/>
        <v>31</v>
      </c>
      <c r="B83" s="15">
        <v>47.658100358422942</v>
      </c>
      <c r="C83" s="15"/>
      <c r="D83" s="14">
        <v>56</v>
      </c>
      <c r="E83" s="16">
        <f t="shared" si="13"/>
        <v>46296</v>
      </c>
      <c r="F83" s="14">
        <v>2026</v>
      </c>
      <c r="G83" s="14">
        <f t="shared" si="18"/>
        <v>10</v>
      </c>
      <c r="H83" s="17">
        <v>908.0841007232666</v>
      </c>
      <c r="I83" s="18">
        <v>168219.86249999999</v>
      </c>
      <c r="J83" s="19">
        <f t="shared" si="14"/>
        <v>5.398197853854902</v>
      </c>
      <c r="K83" s="17">
        <v>497.99803948402399</v>
      </c>
      <c r="L83" s="18">
        <v>15355</v>
      </c>
      <c r="M83" s="20">
        <f t="shared" si="15"/>
        <v>32.432304753111296</v>
      </c>
      <c r="N83" s="17">
        <f t="shared" si="16"/>
        <v>1406.0821402072906</v>
      </c>
      <c r="O83" s="21">
        <f t="shared" si="11"/>
        <v>0.2463379226837874</v>
      </c>
      <c r="P83" s="18">
        <f t="shared" si="8"/>
        <v>346.37135354143788</v>
      </c>
      <c r="Q83" s="19">
        <f t="shared" si="17"/>
        <v>1059.7107866658528</v>
      </c>
      <c r="S83" s="31">
        <f>P83*VLOOKUP(B83,'Existing Technology Conversion'!$A$5:$B$105,2)*0.9/1000*0.75</f>
        <v>42.658027933637257</v>
      </c>
      <c r="T83" s="31">
        <f t="shared" si="12"/>
        <v>126.17865106720788</v>
      </c>
      <c r="U83" s="22"/>
      <c r="V83" s="23"/>
      <c r="W83" s="18"/>
      <c r="X83" s="15"/>
      <c r="Y83" s="15"/>
    </row>
    <row r="84" spans="1:25" x14ac:dyDescent="0.2">
      <c r="A84" s="14">
        <f t="shared" si="10"/>
        <v>30</v>
      </c>
      <c r="B84" s="15">
        <v>36.144444444444453</v>
      </c>
      <c r="C84" s="15"/>
      <c r="D84" s="14">
        <v>57</v>
      </c>
      <c r="E84" s="16">
        <f t="shared" si="13"/>
        <v>46327</v>
      </c>
      <c r="F84" s="14">
        <v>2026</v>
      </c>
      <c r="G84" s="14">
        <f t="shared" si="18"/>
        <v>11</v>
      </c>
      <c r="H84" s="17">
        <v>1587.6487913131709</v>
      </c>
      <c r="I84" s="18">
        <v>168786.45989999999</v>
      </c>
      <c r="J84" s="19">
        <f t="shared" si="14"/>
        <v>9.406256830398581</v>
      </c>
      <c r="K84" s="17">
        <v>861.40166258811928</v>
      </c>
      <c r="L84" s="18">
        <v>15375</v>
      </c>
      <c r="M84" s="20">
        <f t="shared" si="15"/>
        <v>56.026124395975238</v>
      </c>
      <c r="N84" s="17">
        <f t="shared" si="16"/>
        <v>2449.05045390129</v>
      </c>
      <c r="O84" s="21">
        <f t="shared" si="11"/>
        <v>0.25076281695863756</v>
      </c>
      <c r="P84" s="18">
        <f t="shared" si="8"/>
        <v>614.13079069411754</v>
      </c>
      <c r="Q84" s="19">
        <f t="shared" si="17"/>
        <v>1834.9196632071726</v>
      </c>
      <c r="S84" s="31">
        <f>P84*VLOOKUP(B84,'Existing Technology Conversion'!$A$5:$B$105,2)*0.9/1000*0.75</f>
        <v>83.148516088510135</v>
      </c>
      <c r="T84" s="31">
        <f t="shared" si="12"/>
        <v>176.05673605440177</v>
      </c>
      <c r="U84" s="22"/>
      <c r="V84" s="23"/>
      <c r="W84" s="18"/>
      <c r="X84" s="15"/>
      <c r="Y84" s="15"/>
    </row>
    <row r="85" spans="1:25" x14ac:dyDescent="0.2">
      <c r="A85" s="14">
        <f t="shared" si="10"/>
        <v>31</v>
      </c>
      <c r="B85" s="15">
        <v>28.584946236559134</v>
      </c>
      <c r="C85" s="15"/>
      <c r="D85" s="14">
        <v>58</v>
      </c>
      <c r="E85" s="16">
        <f t="shared" si="13"/>
        <v>46357</v>
      </c>
      <c r="F85" s="14">
        <v>2026</v>
      </c>
      <c r="G85" s="14">
        <f t="shared" si="18"/>
        <v>12</v>
      </c>
      <c r="H85" s="17">
        <v>2251.5821299552899</v>
      </c>
      <c r="I85" s="18">
        <v>169210.05559999999</v>
      </c>
      <c r="J85" s="19">
        <f t="shared" si="14"/>
        <v>13.306432185554403</v>
      </c>
      <c r="K85" s="17">
        <v>1198.8754563331606</v>
      </c>
      <c r="L85" s="18">
        <v>15451</v>
      </c>
      <c r="M85" s="20">
        <f t="shared" si="15"/>
        <v>77.592094772711192</v>
      </c>
      <c r="N85" s="17">
        <f t="shared" si="16"/>
        <v>3450.4575862884503</v>
      </c>
      <c r="O85" s="21">
        <f t="shared" si="11"/>
        <v>0.25511075263660477</v>
      </c>
      <c r="P85" s="18">
        <f t="shared" si="8"/>
        <v>880.24883177872925</v>
      </c>
      <c r="Q85" s="19">
        <f t="shared" si="17"/>
        <v>2570.2087545097211</v>
      </c>
      <c r="S85" s="31">
        <f>P85*VLOOKUP(B85,'Existing Technology Conversion'!$A$5:$B$105,2)*0.9/1000*0.75</f>
        <v>127.3202159197952</v>
      </c>
      <c r="T85" s="31">
        <f t="shared" si="12"/>
        <v>247.87007956504809</v>
      </c>
      <c r="U85" s="22"/>
      <c r="V85" s="23"/>
      <c r="W85" s="18"/>
      <c r="X85" s="15"/>
      <c r="Y85" s="15"/>
    </row>
    <row r="86" spans="1:25" x14ac:dyDescent="0.2">
      <c r="A86" s="14">
        <f t="shared" si="10"/>
        <v>31</v>
      </c>
      <c r="B86" s="15">
        <v>29.425806451612907</v>
      </c>
      <c r="C86" s="15"/>
      <c r="D86" s="14">
        <v>59</v>
      </c>
      <c r="E86" s="16">
        <f t="shared" si="13"/>
        <v>46388</v>
      </c>
      <c r="F86" s="14">
        <v>2027</v>
      </c>
      <c r="G86" s="14">
        <f t="shared" si="18"/>
        <v>1</v>
      </c>
      <c r="H86" s="17">
        <v>2116.0266742706299</v>
      </c>
      <c r="I86" s="18">
        <v>169490.6513</v>
      </c>
      <c r="J86" s="19">
        <f t="shared" si="14"/>
        <v>12.484621765511086</v>
      </c>
      <c r="K86" s="17">
        <v>1106.4501142501833</v>
      </c>
      <c r="L86" s="18">
        <v>15464</v>
      </c>
      <c r="M86" s="20">
        <f t="shared" si="15"/>
        <v>71.55005912119654</v>
      </c>
      <c r="N86" s="17">
        <f t="shared" si="16"/>
        <v>3222.476788520813</v>
      </c>
      <c r="O86" s="21">
        <f t="shared" si="11"/>
        <v>0.25938436097642992</v>
      </c>
      <c r="P86" s="18">
        <f t="shared" si="8"/>
        <v>835.86008255184925</v>
      </c>
      <c r="Q86" s="19">
        <f t="shared" si="17"/>
        <v>2386.6167059689637</v>
      </c>
      <c r="S86" s="31">
        <f>P86*VLOOKUP(B86,'Existing Technology Conversion'!$A$5:$B$105,2)*0.9/1000*0.75</f>
        <v>119.94238924654417</v>
      </c>
      <c r="T86" s="31">
        <f t="shared" si="12"/>
        <v>237.02580918822105</v>
      </c>
      <c r="U86" s="22"/>
      <c r="V86" s="23"/>
      <c r="W86" s="18"/>
      <c r="X86" s="15"/>
      <c r="Y86" s="15"/>
    </row>
    <row r="87" spans="1:25" x14ac:dyDescent="0.2">
      <c r="A87" s="14">
        <f t="shared" si="10"/>
        <v>28</v>
      </c>
      <c r="B87" s="15">
        <v>32.599735449735448</v>
      </c>
      <c r="C87" s="15"/>
      <c r="D87" s="14">
        <v>60</v>
      </c>
      <c r="E87" s="16">
        <f t="shared" si="13"/>
        <v>46419</v>
      </c>
      <c r="F87" s="14">
        <v>2027</v>
      </c>
      <c r="G87" s="14">
        <f t="shared" si="18"/>
        <v>2</v>
      </c>
      <c r="H87" s="17">
        <v>1923.518291473393</v>
      </c>
      <c r="I87" s="18">
        <v>169487.24830000001</v>
      </c>
      <c r="J87" s="19">
        <f t="shared" si="14"/>
        <v>11.349044313166733</v>
      </c>
      <c r="K87" s="17">
        <v>1062.0204091072076</v>
      </c>
      <c r="L87" s="18">
        <v>15478</v>
      </c>
      <c r="M87" s="20">
        <f t="shared" si="15"/>
        <v>68.614834546272618</v>
      </c>
      <c r="N87" s="17">
        <f t="shared" si="16"/>
        <v>2985.5387005806006</v>
      </c>
      <c r="O87" s="21">
        <f t="shared" si="11"/>
        <v>0.26358614055552509</v>
      </c>
      <c r="P87" s="18">
        <f t="shared" si="8"/>
        <v>786.94662356519791</v>
      </c>
      <c r="Q87" s="19">
        <f t="shared" si="17"/>
        <v>2198.5920770154025</v>
      </c>
      <c r="S87" s="31">
        <f>P87*VLOOKUP(B87,'Existing Technology Conversion'!$A$5:$B$105,2)*0.9/1000*0.75</f>
        <v>110.19666824035376</v>
      </c>
      <c r="T87" s="31">
        <f t="shared" si="12"/>
        <v>230.12040457647512</v>
      </c>
      <c r="U87" s="22"/>
      <c r="V87" s="23"/>
      <c r="W87" s="18"/>
      <c r="X87" s="15"/>
      <c r="Y87" s="15"/>
    </row>
    <row r="88" spans="1:25" x14ac:dyDescent="0.2">
      <c r="A88" s="14">
        <f t="shared" si="10"/>
        <v>31</v>
      </c>
      <c r="B88" s="15">
        <v>39.989247311828002</v>
      </c>
      <c r="C88" s="15"/>
      <c r="D88" s="14">
        <v>61</v>
      </c>
      <c r="E88" s="16">
        <f t="shared" si="13"/>
        <v>46447</v>
      </c>
      <c r="F88" s="14">
        <v>2027</v>
      </c>
      <c r="G88" s="14">
        <f t="shared" si="18"/>
        <v>3</v>
      </c>
      <c r="H88" s="17">
        <v>1437.6696665287011</v>
      </c>
      <c r="I88" s="18">
        <v>169528.8431</v>
      </c>
      <c r="J88" s="19">
        <f t="shared" si="14"/>
        <v>8.4803838700218268</v>
      </c>
      <c r="K88" s="17">
        <v>774.16738331317913</v>
      </c>
      <c r="L88" s="18">
        <v>15482</v>
      </c>
      <c r="M88" s="20">
        <f t="shared" si="15"/>
        <v>50.004352364886913</v>
      </c>
      <c r="N88" s="17">
        <f t="shared" si="16"/>
        <v>2211.8370498418803</v>
      </c>
      <c r="O88" s="21">
        <f t="shared" si="11"/>
        <v>0.26771846604332783</v>
      </c>
      <c r="P88" s="18">
        <f t="shared" si="8"/>
        <v>592.1496221214677</v>
      </c>
      <c r="Q88" s="19">
        <f t="shared" si="17"/>
        <v>1619.6874277204126</v>
      </c>
      <c r="S88" s="31">
        <f>P88*VLOOKUP(B88,'Existing Technology Conversion'!$A$5:$B$105,2)*0.9/1000*0.75</f>
        <v>78.131006552353185</v>
      </c>
      <c r="T88" s="31">
        <f t="shared" si="12"/>
        <v>200.98458983217938</v>
      </c>
      <c r="U88" s="22"/>
      <c r="V88" s="23"/>
      <c r="W88" s="18"/>
      <c r="X88" s="15"/>
      <c r="Y88" s="15"/>
    </row>
    <row r="89" spans="1:25" x14ac:dyDescent="0.2">
      <c r="A89" s="14">
        <f t="shared" si="10"/>
        <v>30</v>
      </c>
      <c r="B89" s="15">
        <v>46.898888888888891</v>
      </c>
      <c r="C89" s="15"/>
      <c r="D89" s="14">
        <v>62</v>
      </c>
      <c r="E89" s="16">
        <f t="shared" si="13"/>
        <v>46478</v>
      </c>
      <c r="F89" s="14">
        <v>2027</v>
      </c>
      <c r="G89" s="14">
        <f t="shared" si="18"/>
        <v>4</v>
      </c>
      <c r="H89" s="17">
        <v>942.2478103637693</v>
      </c>
      <c r="I89" s="18">
        <v>169488.4406</v>
      </c>
      <c r="J89" s="19">
        <f t="shared" si="14"/>
        <v>5.5593632641149524</v>
      </c>
      <c r="K89" s="17">
        <v>516.76783561706497</v>
      </c>
      <c r="L89" s="18">
        <v>15453</v>
      </c>
      <c r="M89" s="20">
        <f t="shared" si="15"/>
        <v>33.441262901512005</v>
      </c>
      <c r="N89" s="17">
        <f t="shared" si="16"/>
        <v>1459.0156459808343</v>
      </c>
      <c r="O89" s="21">
        <f t="shared" ref="O89:O120" si="19">0.25*LN(D89)-0.76</f>
        <v>0.27178359626127291</v>
      </c>
      <c r="P89" s="18">
        <f t="shared" si="8"/>
        <v>396.53651926613531</v>
      </c>
      <c r="Q89" s="19">
        <f t="shared" si="17"/>
        <v>1062.4791267146989</v>
      </c>
      <c r="S89" s="31">
        <f>P89*VLOOKUP(B89,'Existing Technology Conversion'!$A$5:$B$105,2)*0.9/1000*0.75</f>
        <v>49.253402665736488</v>
      </c>
      <c r="T89" s="31">
        <f t="shared" si="12"/>
        <v>143.86529277050155</v>
      </c>
      <c r="U89" s="22"/>
      <c r="V89" s="23"/>
      <c r="W89" s="18"/>
      <c r="X89" s="15"/>
      <c r="Y89" s="15"/>
    </row>
    <row r="90" spans="1:25" x14ac:dyDescent="0.2">
      <c r="A90" s="14">
        <f t="shared" si="10"/>
        <v>31</v>
      </c>
      <c r="B90" s="15">
        <v>55.859139784946244</v>
      </c>
      <c r="C90" s="15"/>
      <c r="D90" s="14">
        <v>63</v>
      </c>
      <c r="E90" s="16">
        <f t="shared" si="13"/>
        <v>46508</v>
      </c>
      <c r="F90" s="14">
        <v>2027</v>
      </c>
      <c r="G90" s="14">
        <f t="shared" si="18"/>
        <v>5</v>
      </c>
      <c r="H90" s="17">
        <v>468.34704041481052</v>
      </c>
      <c r="I90" s="18">
        <v>169443.0355</v>
      </c>
      <c r="J90" s="19">
        <f t="shared" si="14"/>
        <v>2.7640383036859046</v>
      </c>
      <c r="K90" s="17">
        <v>280.50298637151712</v>
      </c>
      <c r="L90" s="18">
        <v>15436</v>
      </c>
      <c r="M90" s="20">
        <f t="shared" si="15"/>
        <v>18.17199963536649</v>
      </c>
      <c r="N90" s="17">
        <f t="shared" si="16"/>
        <v>748.85002678632759</v>
      </c>
      <c r="O90" s="21">
        <f t="shared" si="19"/>
        <v>0.27578368159788313</v>
      </c>
      <c r="P90" s="18">
        <f t="shared" si="8"/>
        <v>206.52061735180683</v>
      </c>
      <c r="Q90" s="19">
        <f t="shared" si="17"/>
        <v>542.32940943452081</v>
      </c>
      <c r="S90" s="31">
        <f>P90*VLOOKUP(B90,'Existing Technology Conversion'!$A$5:$B$105,2)*0.9/1000*0.75</f>
        <v>23.841005317010492</v>
      </c>
      <c r="T90" s="31">
        <f t="shared" si="12"/>
        <v>88.168578754651719</v>
      </c>
      <c r="U90" s="22"/>
      <c r="V90" s="23"/>
      <c r="W90" s="18"/>
      <c r="X90" s="15"/>
      <c r="Y90" s="15"/>
    </row>
    <row r="91" spans="1:25" x14ac:dyDescent="0.2">
      <c r="A91" s="14">
        <f t="shared" si="10"/>
        <v>30</v>
      </c>
      <c r="B91" s="15">
        <v>62.166666666666679</v>
      </c>
      <c r="C91" s="15"/>
      <c r="D91" s="14">
        <v>64</v>
      </c>
      <c r="E91" s="16">
        <f t="shared" si="13"/>
        <v>46539</v>
      </c>
      <c r="F91" s="14">
        <v>2027</v>
      </c>
      <c r="G91" s="14">
        <f t="shared" si="18"/>
        <v>6</v>
      </c>
      <c r="H91" s="17">
        <v>276.28142058849289</v>
      </c>
      <c r="I91" s="18">
        <v>169294.6324</v>
      </c>
      <c r="J91" s="19">
        <f t="shared" si="14"/>
        <v>1.6319561741078146</v>
      </c>
      <c r="K91" s="17">
        <v>200.56121706962563</v>
      </c>
      <c r="L91" s="18">
        <v>15438</v>
      </c>
      <c r="M91" s="20">
        <f t="shared" si="15"/>
        <v>12.99139895515129</v>
      </c>
      <c r="N91" s="17">
        <f t="shared" si="16"/>
        <v>476.84263765811852</v>
      </c>
      <c r="O91" s="21">
        <f t="shared" si="19"/>
        <v>0.27972077083991786</v>
      </c>
      <c r="P91" s="18">
        <f t="shared" si="8"/>
        <v>133.38279017506855</v>
      </c>
      <c r="Q91" s="19">
        <f t="shared" si="17"/>
        <v>343.45984748305</v>
      </c>
      <c r="S91" s="31">
        <f>P91*VLOOKUP(B91,'Existing Technology Conversion'!$A$5:$B$105,2)*0.9/1000*0.75</f>
        <v>14.675189251485076</v>
      </c>
      <c r="T91" s="31">
        <f t="shared" si="12"/>
        <v>34.307066764015367</v>
      </c>
      <c r="U91" s="22"/>
      <c r="V91" s="23"/>
      <c r="W91" s="18"/>
      <c r="X91" s="15"/>
      <c r="Y91" s="15"/>
    </row>
    <row r="92" spans="1:25" x14ac:dyDescent="0.2">
      <c r="A92" s="14">
        <f t="shared" si="10"/>
        <v>31</v>
      </c>
      <c r="B92" s="15">
        <v>70.889247311827987</v>
      </c>
      <c r="C92" s="15"/>
      <c r="D92" s="14">
        <v>65</v>
      </c>
      <c r="E92" s="16">
        <f t="shared" si="13"/>
        <v>46569</v>
      </c>
      <c r="F92" s="14">
        <v>2027</v>
      </c>
      <c r="G92" s="14">
        <f t="shared" si="18"/>
        <v>7</v>
      </c>
      <c r="H92" s="17">
        <v>244.66693037748388</v>
      </c>
      <c r="I92" s="18">
        <v>169457.22810000001</v>
      </c>
      <c r="J92" s="19">
        <f t="shared" si="14"/>
        <v>1.4438270537099851</v>
      </c>
      <c r="K92" s="17">
        <v>182.2056336998937</v>
      </c>
      <c r="L92" s="18">
        <v>15419</v>
      </c>
      <c r="M92" s="20">
        <f t="shared" si="15"/>
        <v>11.816955295407853</v>
      </c>
      <c r="N92" s="17">
        <f t="shared" si="16"/>
        <v>426.87256407737755</v>
      </c>
      <c r="O92" s="21">
        <f t="shared" si="19"/>
        <v>0.28359681747390919</v>
      </c>
      <c r="P92" s="18">
        <f t="shared" si="8"/>
        <v>121.05970063927167</v>
      </c>
      <c r="Q92" s="19">
        <f t="shared" si="17"/>
        <v>305.81286343810586</v>
      </c>
      <c r="S92" s="31">
        <f>P92*VLOOKUP(B92,'Existing Technology Conversion'!$A$5:$B$105,2)*0.9/1000*0.75</f>
        <v>12.812713569766725</v>
      </c>
      <c r="T92" s="31">
        <f t="shared" si="12"/>
        <v>21.898695981924575</v>
      </c>
      <c r="U92" s="22"/>
      <c r="V92" s="23"/>
      <c r="W92" s="18"/>
      <c r="X92" s="15"/>
      <c r="Y92" s="15"/>
    </row>
    <row r="93" spans="1:25" x14ac:dyDescent="0.2">
      <c r="A93" s="14">
        <f t="shared" si="10"/>
        <v>31</v>
      </c>
      <c r="B93" s="15">
        <v>70.05591397849463</v>
      </c>
      <c r="C93" s="15"/>
      <c r="D93" s="14">
        <v>66</v>
      </c>
      <c r="E93" s="16">
        <f t="shared" si="13"/>
        <v>46600</v>
      </c>
      <c r="F93" s="14">
        <v>2027</v>
      </c>
      <c r="G93" s="14">
        <f t="shared" si="18"/>
        <v>8</v>
      </c>
      <c r="H93" s="17">
        <v>244.8800177574154</v>
      </c>
      <c r="I93" s="18">
        <v>169604.8242</v>
      </c>
      <c r="J93" s="19">
        <f t="shared" si="14"/>
        <v>1.4438269601851066</v>
      </c>
      <c r="K93" s="17">
        <v>182.2410826683043</v>
      </c>
      <c r="L93" s="18">
        <v>15422</v>
      </c>
      <c r="M93" s="20">
        <f t="shared" si="15"/>
        <v>11.816955172370918</v>
      </c>
      <c r="N93" s="17">
        <f t="shared" si="16"/>
        <v>427.1211004257197</v>
      </c>
      <c r="O93" s="21">
        <f t="shared" si="19"/>
        <v>0.28741368550660629</v>
      </c>
      <c r="P93" s="18">
        <f t="shared" ref="P93:P156" si="20">((J93*(I93*O93))+(M93*(L93*O93)))/1000</f>
        <v>122.76044963099341</v>
      </c>
      <c r="Q93" s="19">
        <f t="shared" si="17"/>
        <v>304.36065079472633</v>
      </c>
      <c r="S93" s="31">
        <f>P93*VLOOKUP(B93,'Existing Technology Conversion'!$A$5:$B$105,2)*0.9/1000*0.75</f>
        <v>12.992717399033843</v>
      </c>
      <c r="T93" s="31">
        <f t="shared" si="12"/>
        <v>22.88096064003221</v>
      </c>
      <c r="U93" s="22"/>
      <c r="V93" s="23"/>
      <c r="W93" s="18"/>
      <c r="X93" s="15"/>
      <c r="Y93" s="15"/>
    </row>
    <row r="94" spans="1:25" x14ac:dyDescent="0.2">
      <c r="A94" s="14">
        <f t="shared" si="10"/>
        <v>30</v>
      </c>
      <c r="B94" s="15">
        <v>61.023524904214568</v>
      </c>
      <c r="C94" s="15"/>
      <c r="D94" s="14">
        <v>67</v>
      </c>
      <c r="E94" s="16">
        <f t="shared" si="13"/>
        <v>46631</v>
      </c>
      <c r="F94" s="14">
        <v>2027</v>
      </c>
      <c r="G94" s="14">
        <f t="shared" si="18"/>
        <v>9</v>
      </c>
      <c r="H94" s="17">
        <v>322.70224392414059</v>
      </c>
      <c r="I94" s="18">
        <v>169843.42060000001</v>
      </c>
      <c r="J94" s="19">
        <f t="shared" si="14"/>
        <v>1.8999984973462114</v>
      </c>
      <c r="K94" s="17">
        <v>236.89633727073704</v>
      </c>
      <c r="L94" s="18">
        <v>15423</v>
      </c>
      <c r="M94" s="20">
        <f t="shared" si="15"/>
        <v>15.359938875104522</v>
      </c>
      <c r="N94" s="17">
        <f t="shared" si="16"/>
        <v>559.59858119487762</v>
      </c>
      <c r="O94" s="21">
        <f t="shared" si="19"/>
        <v>0.29117315484774142</v>
      </c>
      <c r="P94" s="18">
        <f t="shared" si="20"/>
        <v>162.94008433483251</v>
      </c>
      <c r="Q94" s="19">
        <f t="shared" si="17"/>
        <v>396.65849686004515</v>
      </c>
      <c r="S94" s="31">
        <f>P94*VLOOKUP(B94,'Existing Technology Conversion'!$A$5:$B$105,2)*0.9/1000*0.75</f>
        <v>18.038434694037946</v>
      </c>
      <c r="T94" s="31">
        <f t="shared" si="12"/>
        <v>69.068856265789407</v>
      </c>
      <c r="U94" s="22"/>
      <c r="V94" s="23"/>
      <c r="W94" s="18"/>
      <c r="X94" s="15"/>
      <c r="Y94" s="15"/>
    </row>
    <row r="95" spans="1:25" x14ac:dyDescent="0.2">
      <c r="A95" s="14">
        <f t="shared" si="10"/>
        <v>31</v>
      </c>
      <c r="B95" s="15">
        <v>47.658100358422942</v>
      </c>
      <c r="C95" s="15"/>
      <c r="D95" s="14">
        <v>68</v>
      </c>
      <c r="E95" s="16">
        <f t="shared" si="13"/>
        <v>46661</v>
      </c>
      <c r="F95" s="14">
        <v>2027</v>
      </c>
      <c r="G95" s="14">
        <f t="shared" si="18"/>
        <v>10</v>
      </c>
      <c r="H95" s="17">
        <v>919.1190199851992</v>
      </c>
      <c r="I95" s="18">
        <v>170264.01620000001</v>
      </c>
      <c r="J95" s="19">
        <f t="shared" si="14"/>
        <v>5.3981988707793631</v>
      </c>
      <c r="K95" s="17">
        <v>500.17098271846749</v>
      </c>
      <c r="L95" s="18">
        <v>15422</v>
      </c>
      <c r="M95" s="20">
        <f t="shared" si="15"/>
        <v>32.432303379488232</v>
      </c>
      <c r="N95" s="17">
        <f t="shared" si="16"/>
        <v>1419.2900027036667</v>
      </c>
      <c r="O95" s="21">
        <f t="shared" si="19"/>
        <v>0.29487692629402673</v>
      </c>
      <c r="P95" s="18">
        <f t="shared" si="20"/>
        <v>418.51587351709816</v>
      </c>
      <c r="Q95" s="19">
        <f t="shared" si="17"/>
        <v>1000.7741291865685</v>
      </c>
      <c r="S95" s="31">
        <f>P95*VLOOKUP(B95,'Existing Technology Conversion'!$A$5:$B$105,2)*0.9/1000*0.75</f>
        <v>51.543124570280412</v>
      </c>
      <c r="T95" s="31">
        <f t="shared" si="12"/>
        <v>152.4599763539164</v>
      </c>
      <c r="U95" s="22"/>
      <c r="V95" s="23"/>
      <c r="W95" s="18"/>
      <c r="X95" s="15"/>
      <c r="Y95" s="15"/>
    </row>
    <row r="96" spans="1:25" x14ac:dyDescent="0.2">
      <c r="A96" s="14">
        <f t="shared" si="10"/>
        <v>30</v>
      </c>
      <c r="B96" s="15">
        <v>36.144444444444453</v>
      </c>
      <c r="C96" s="15"/>
      <c r="D96" s="14">
        <v>69</v>
      </c>
      <c r="E96" s="16">
        <f t="shared" si="13"/>
        <v>46692</v>
      </c>
      <c r="F96" s="14">
        <v>2027</v>
      </c>
      <c r="G96" s="14">
        <f t="shared" si="18"/>
        <v>11</v>
      </c>
      <c r="H96" s="17">
        <v>1606.867250919343</v>
      </c>
      <c r="I96" s="18">
        <v>170829.61290000001</v>
      </c>
      <c r="J96" s="19">
        <f t="shared" si="14"/>
        <v>9.4062570513460599</v>
      </c>
      <c r="K96" s="17">
        <v>865.15548062324467</v>
      </c>
      <c r="L96" s="18">
        <v>15442</v>
      </c>
      <c r="M96" s="20">
        <f t="shared" si="15"/>
        <v>56.026128780160903</v>
      </c>
      <c r="N96" s="17">
        <f t="shared" si="16"/>
        <v>2472.0227315425877</v>
      </c>
      <c r="O96" s="21">
        <f t="shared" si="19"/>
        <v>0.29852662614931491</v>
      </c>
      <c r="P96" s="18">
        <f t="shared" si="20"/>
        <v>737.96460581182225</v>
      </c>
      <c r="Q96" s="19">
        <f t="shared" si="17"/>
        <v>1734.0581257307654</v>
      </c>
      <c r="S96" s="31">
        <f>P96*VLOOKUP(B96,'Existing Technology Conversion'!$A$5:$B$105,2)*0.9/1000*0.75</f>
        <v>99.914648196913944</v>
      </c>
      <c r="T96" s="31">
        <f t="shared" si="12"/>
        <v>211.55695462860157</v>
      </c>
      <c r="U96" s="22"/>
      <c r="V96" s="23"/>
      <c r="W96" s="18"/>
      <c r="X96" s="15"/>
      <c r="Y96" s="15"/>
    </row>
    <row r="97" spans="1:25" x14ac:dyDescent="0.2">
      <c r="A97" s="14">
        <f t="shared" si="10"/>
        <v>31</v>
      </c>
      <c r="B97" s="15">
        <v>28.584946236559134</v>
      </c>
      <c r="C97" s="15"/>
      <c r="D97" s="14">
        <v>70</v>
      </c>
      <c r="E97" s="16">
        <f t="shared" si="13"/>
        <v>46722</v>
      </c>
      <c r="F97" s="14">
        <v>2027</v>
      </c>
      <c r="G97" s="14">
        <f t="shared" si="18"/>
        <v>12</v>
      </c>
      <c r="H97" s="17">
        <v>2278.7693662643483</v>
      </c>
      <c r="I97" s="18">
        <v>171253.2084</v>
      </c>
      <c r="J97" s="19">
        <f t="shared" si="14"/>
        <v>13.306433132287806</v>
      </c>
      <c r="K97" s="17">
        <v>1204.0740375518803</v>
      </c>
      <c r="L97" s="18">
        <v>15518</v>
      </c>
      <c r="M97" s="20">
        <f t="shared" si="15"/>
        <v>77.59208902899087</v>
      </c>
      <c r="N97" s="17">
        <f t="shared" si="16"/>
        <v>3482.8434038162286</v>
      </c>
      <c r="O97" s="21">
        <f t="shared" si="19"/>
        <v>0.30212381051233983</v>
      </c>
      <c r="P97" s="18">
        <f t="shared" si="20"/>
        <v>1052.2499205787271</v>
      </c>
      <c r="Q97" s="19">
        <f t="shared" si="17"/>
        <v>2430.5934832375015</v>
      </c>
      <c r="S97" s="31">
        <f>P97*VLOOKUP(B97,'Existing Technology Conversion'!$A$5:$B$105,2)*0.9/1000*0.75</f>
        <v>152.1986536681346</v>
      </c>
      <c r="T97" s="31">
        <f t="shared" si="12"/>
        <v>296.30402463485234</v>
      </c>
      <c r="U97" s="22"/>
      <c r="V97" s="23"/>
      <c r="W97" s="18"/>
      <c r="X97" s="15"/>
      <c r="Y97" s="15"/>
    </row>
    <row r="98" spans="1:25" x14ac:dyDescent="0.2">
      <c r="A98" s="14">
        <f t="shared" si="10"/>
        <v>31</v>
      </c>
      <c r="B98" s="15">
        <v>29.425806451612907</v>
      </c>
      <c r="C98" s="15"/>
      <c r="D98" s="14">
        <v>71</v>
      </c>
      <c r="E98" s="16">
        <f t="shared" si="13"/>
        <v>46753</v>
      </c>
      <c r="F98" s="14">
        <v>2028</v>
      </c>
      <c r="G98" s="14">
        <f t="shared" si="18"/>
        <v>1</v>
      </c>
      <c r="H98" s="17">
        <v>2141.5221858024552</v>
      </c>
      <c r="I98" s="18">
        <v>171532.80489999999</v>
      </c>
      <c r="J98" s="19">
        <f t="shared" si="14"/>
        <v>12.484621743642084</v>
      </c>
      <c r="K98" s="17">
        <v>1111.2440156936648</v>
      </c>
      <c r="L98" s="18">
        <v>15531</v>
      </c>
      <c r="M98" s="20">
        <f t="shared" si="15"/>
        <v>71.550062178460166</v>
      </c>
      <c r="N98" s="17">
        <f t="shared" si="16"/>
        <v>3252.7662014961197</v>
      </c>
      <c r="O98" s="21">
        <f t="shared" si="19"/>
        <v>0.30566996926032886</v>
      </c>
      <c r="P98" s="18">
        <f t="shared" si="20"/>
        <v>994.27294482235561</v>
      </c>
      <c r="Q98" s="19">
        <f t="shared" si="17"/>
        <v>2258.4932566737643</v>
      </c>
      <c r="S98" s="31">
        <f>P98*VLOOKUP(B98,'Existing Technology Conversion'!$A$5:$B$105,2)*0.9/1000*0.75</f>
        <v>142.67396548128997</v>
      </c>
      <c r="T98" s="31">
        <f t="shared" si="12"/>
        <v>281.94712753956111</v>
      </c>
      <c r="U98" s="22"/>
      <c r="V98" s="23"/>
      <c r="W98" s="18"/>
      <c r="X98" s="15"/>
      <c r="Y98" s="15"/>
    </row>
    <row r="99" spans="1:25" x14ac:dyDescent="0.2">
      <c r="A99" s="14">
        <f t="shared" si="10"/>
        <v>29</v>
      </c>
      <c r="B99" s="15">
        <v>32.599735449735448</v>
      </c>
      <c r="C99" s="15"/>
      <c r="D99" s="14">
        <v>72</v>
      </c>
      <c r="E99" s="16">
        <f t="shared" si="13"/>
        <v>46784</v>
      </c>
      <c r="F99" s="14">
        <v>2028</v>
      </c>
      <c r="G99" s="14">
        <f t="shared" si="18"/>
        <v>2</v>
      </c>
      <c r="H99" s="17">
        <v>2065.5782818794278</v>
      </c>
      <c r="I99" s="18">
        <v>171529.4008</v>
      </c>
      <c r="J99" s="19">
        <f t="shared" si="14"/>
        <v>12.042123812277829</v>
      </c>
      <c r="K99" s="17">
        <v>1130.5133848190308</v>
      </c>
      <c r="L99" s="18">
        <v>15545</v>
      </c>
      <c r="M99" s="20">
        <f t="shared" si="15"/>
        <v>72.725209702092684</v>
      </c>
      <c r="N99" s="17">
        <f t="shared" si="16"/>
        <v>3196.0916666984585</v>
      </c>
      <c r="O99" s="21">
        <f t="shared" si="19"/>
        <v>0.30916652975401382</v>
      </c>
      <c r="P99" s="18">
        <f t="shared" si="20"/>
        <v>988.12456936888464</v>
      </c>
      <c r="Q99" s="19">
        <f t="shared" si="17"/>
        <v>2207.9670973295738</v>
      </c>
      <c r="S99" s="31">
        <f>P99*VLOOKUP(B99,'Existing Technology Conversion'!$A$5:$B$105,2)*0.9/1000*0.75</f>
        <v>138.36775213238349</v>
      </c>
      <c r="T99" s="31">
        <f t="shared" si="12"/>
        <v>288.94923602945494</v>
      </c>
      <c r="U99" s="22"/>
      <c r="V99" s="23"/>
      <c r="W99" s="18"/>
      <c r="X99" s="15"/>
      <c r="Y99" s="15"/>
    </row>
    <row r="100" spans="1:25" x14ac:dyDescent="0.2">
      <c r="A100" s="14">
        <f t="shared" si="10"/>
        <v>31</v>
      </c>
      <c r="B100" s="15">
        <v>39.989247311828002</v>
      </c>
      <c r="C100" s="15"/>
      <c r="D100" s="14">
        <v>73</v>
      </c>
      <c r="E100" s="16">
        <f t="shared" si="13"/>
        <v>46813</v>
      </c>
      <c r="F100" s="14">
        <v>2028</v>
      </c>
      <c r="G100" s="14">
        <f t="shared" si="18"/>
        <v>3</v>
      </c>
      <c r="H100" s="17">
        <v>1454.979417562485</v>
      </c>
      <c r="I100" s="18">
        <v>171569.9969</v>
      </c>
      <c r="J100" s="19">
        <f t="shared" si="14"/>
        <v>8.4803837725224387</v>
      </c>
      <c r="K100" s="17">
        <v>777.4677046537397</v>
      </c>
      <c r="L100" s="18">
        <v>15548</v>
      </c>
      <c r="M100" s="20">
        <f t="shared" si="15"/>
        <v>50.004354557096711</v>
      </c>
      <c r="N100" s="17">
        <f t="shared" si="16"/>
        <v>2232.4471222162247</v>
      </c>
      <c r="O100" s="21">
        <f t="shared" si="19"/>
        <v>0.31261486028709773</v>
      </c>
      <c r="P100" s="18">
        <f t="shared" si="20"/>
        <v>697.89614520995849</v>
      </c>
      <c r="Q100" s="19">
        <f t="shared" si="17"/>
        <v>1534.5509770062663</v>
      </c>
      <c r="S100" s="31">
        <f>P100*VLOOKUP(B100,'Existing Technology Conversion'!$A$5:$B$105,2)*0.9/1000*0.75</f>
        <v>92.083700229189887</v>
      </c>
      <c r="T100" s="31">
        <f t="shared" si="12"/>
        <v>236.87656843882908</v>
      </c>
      <c r="U100" s="22"/>
      <c r="V100" s="23"/>
      <c r="W100" s="18"/>
      <c r="X100" s="15"/>
      <c r="Y100" s="15"/>
    </row>
    <row r="101" spans="1:25" x14ac:dyDescent="0.2">
      <c r="A101" s="14">
        <f t="shared" si="10"/>
        <v>30</v>
      </c>
      <c r="B101" s="15">
        <v>46.898888888888891</v>
      </c>
      <c r="C101" s="15"/>
      <c r="D101" s="14">
        <v>74</v>
      </c>
      <c r="E101" s="16">
        <f t="shared" si="13"/>
        <v>46844</v>
      </c>
      <c r="F101" s="14">
        <v>2028</v>
      </c>
      <c r="G101" s="14">
        <f t="shared" si="18"/>
        <v>4</v>
      </c>
      <c r="H101" s="17">
        <v>953.58977079391479</v>
      </c>
      <c r="I101" s="18">
        <v>171528.5931</v>
      </c>
      <c r="J101" s="19">
        <f t="shared" si="14"/>
        <v>5.559363331558246</v>
      </c>
      <c r="K101" s="17">
        <v>519.00832414627155</v>
      </c>
      <c r="L101" s="18">
        <v>15520</v>
      </c>
      <c r="M101" s="20">
        <f t="shared" si="15"/>
        <v>33.441257999115436</v>
      </c>
      <c r="N101" s="17">
        <f t="shared" si="16"/>
        <v>1472.5980949401865</v>
      </c>
      <c r="O101" s="21">
        <f t="shared" si="19"/>
        <v>0.31601627330104254</v>
      </c>
      <c r="P101" s="18">
        <f t="shared" si="20"/>
        <v>465.36496203321252</v>
      </c>
      <c r="Q101" s="19">
        <f t="shared" si="17"/>
        <v>1007.2331329069739</v>
      </c>
      <c r="S101" s="31">
        <f>P101*VLOOKUP(B101,'Existing Technology Conversion'!$A$5:$B$105,2)*0.9/1000*0.75</f>
        <v>57.80251439127526</v>
      </c>
      <c r="T101" s="31">
        <f t="shared" si="12"/>
        <v>168.83657180414215</v>
      </c>
      <c r="U101" s="22"/>
      <c r="V101" s="23"/>
      <c r="W101" s="18"/>
      <c r="X101" s="15"/>
      <c r="Y101" s="15"/>
    </row>
    <row r="102" spans="1:25" x14ac:dyDescent="0.2">
      <c r="A102" s="14">
        <f t="shared" si="10"/>
        <v>31</v>
      </c>
      <c r="B102" s="15">
        <v>55.859139784946244</v>
      </c>
      <c r="C102" s="15"/>
      <c r="D102" s="14">
        <v>75</v>
      </c>
      <c r="E102" s="16">
        <f t="shared" si="13"/>
        <v>46874</v>
      </c>
      <c r="F102" s="14">
        <v>2028</v>
      </c>
      <c r="G102" s="14">
        <f t="shared" si="18"/>
        <v>5</v>
      </c>
      <c r="H102" s="17">
        <v>473.9860852956769</v>
      </c>
      <c r="I102" s="18">
        <v>171483.18900000001</v>
      </c>
      <c r="J102" s="19">
        <f t="shared" si="14"/>
        <v>2.7640382014103837</v>
      </c>
      <c r="K102" s="17">
        <v>281.72051292657807</v>
      </c>
      <c r="L102" s="18">
        <v>15503</v>
      </c>
      <c r="M102" s="20">
        <f t="shared" si="15"/>
        <v>18.171999801753085</v>
      </c>
      <c r="N102" s="17">
        <f t="shared" si="16"/>
        <v>755.70659822225502</v>
      </c>
      <c r="O102" s="21">
        <f t="shared" si="19"/>
        <v>0.31937202838407752</v>
      </c>
      <c r="P102" s="18">
        <f t="shared" si="20"/>
        <v>241.35154913747266</v>
      </c>
      <c r="Q102" s="19">
        <f t="shared" si="17"/>
        <v>514.35504908478242</v>
      </c>
      <c r="S102" s="31">
        <f>P102*VLOOKUP(B102,'Existing Technology Conversion'!$A$5:$B$105,2)*0.9/1000*0.75</f>
        <v>27.861932818325769</v>
      </c>
      <c r="T102" s="31">
        <f t="shared" si="12"/>
        <v>103.03873453677859</v>
      </c>
      <c r="U102" s="22"/>
      <c r="V102" s="23"/>
      <c r="W102" s="18"/>
      <c r="X102" s="15"/>
      <c r="Y102" s="15"/>
    </row>
    <row r="103" spans="1:25" x14ac:dyDescent="0.2">
      <c r="A103" s="14">
        <f t="shared" si="10"/>
        <v>30</v>
      </c>
      <c r="B103" s="15">
        <v>62.166666666666679</v>
      </c>
      <c r="C103" s="15"/>
      <c r="D103" s="14">
        <v>76</v>
      </c>
      <c r="E103" s="16">
        <f t="shared" si="13"/>
        <v>46905</v>
      </c>
      <c r="F103" s="14">
        <v>2028</v>
      </c>
      <c r="G103" s="14">
        <f t="shared" si="18"/>
        <v>6</v>
      </c>
      <c r="H103" s="17">
        <v>279.60919797420468</v>
      </c>
      <c r="I103" s="18">
        <v>171333.78539999999</v>
      </c>
      <c r="J103" s="19">
        <f t="shared" si="14"/>
        <v>1.6319559935095247</v>
      </c>
      <c r="K103" s="17">
        <v>201.43164396286051</v>
      </c>
      <c r="L103" s="18">
        <v>15505</v>
      </c>
      <c r="M103" s="20">
        <f t="shared" si="15"/>
        <v>12.991399159165464</v>
      </c>
      <c r="N103" s="17">
        <f t="shared" si="16"/>
        <v>481.04084193706518</v>
      </c>
      <c r="O103" s="21">
        <f t="shared" si="19"/>
        <v>0.32268333507158276</v>
      </c>
      <c r="P103" s="18">
        <f t="shared" si="20"/>
        <v>155.2238631818943</v>
      </c>
      <c r="Q103" s="19">
        <f t="shared" si="17"/>
        <v>325.81697875517091</v>
      </c>
      <c r="S103" s="31">
        <f>P103*VLOOKUP(B103,'Existing Technology Conversion'!$A$5:$B$105,2)*0.9/1000*0.75</f>
        <v>17.078212005844737</v>
      </c>
      <c r="T103" s="31">
        <f t="shared" si="12"/>
        <v>39.924756638844229</v>
      </c>
      <c r="U103" s="22"/>
      <c r="V103" s="23"/>
      <c r="W103" s="18"/>
      <c r="X103" s="15"/>
      <c r="Y103" s="15"/>
    </row>
    <row r="104" spans="1:25" x14ac:dyDescent="0.2">
      <c r="A104" s="14">
        <f t="shared" si="10"/>
        <v>31</v>
      </c>
      <c r="B104" s="15">
        <v>70.889247311827987</v>
      </c>
      <c r="C104" s="15"/>
      <c r="D104" s="14">
        <v>77</v>
      </c>
      <c r="E104" s="16">
        <f t="shared" si="13"/>
        <v>46935</v>
      </c>
      <c r="F104" s="14">
        <v>2028</v>
      </c>
      <c r="G104" s="14">
        <f t="shared" si="18"/>
        <v>7</v>
      </c>
      <c r="H104" s="17">
        <v>247.60967332124687</v>
      </c>
      <c r="I104" s="18">
        <v>171495.3812</v>
      </c>
      <c r="J104" s="19">
        <f t="shared" si="14"/>
        <v>1.443827067461843</v>
      </c>
      <c r="K104" s="17">
        <v>182.98555073142089</v>
      </c>
      <c r="L104" s="18">
        <v>15485</v>
      </c>
      <c r="M104" s="20">
        <f t="shared" si="15"/>
        <v>11.816955165090144</v>
      </c>
      <c r="N104" s="17">
        <f t="shared" si="16"/>
        <v>430.59522405266773</v>
      </c>
      <c r="O104" s="21">
        <f t="shared" si="19"/>
        <v>0.32595135546342102</v>
      </c>
      <c r="P104" s="18">
        <f t="shared" si="20"/>
        <v>140.35309693604253</v>
      </c>
      <c r="Q104" s="19">
        <f t="shared" si="17"/>
        <v>290.24212711662517</v>
      </c>
      <c r="S104" s="31">
        <f>P104*VLOOKUP(B104,'Existing Technology Conversion'!$A$5:$B$105,2)*0.9/1000*0.75</f>
        <v>14.854687564689447</v>
      </c>
      <c r="T104" s="31">
        <f t="shared" si="12"/>
        <v>25.388711385322281</v>
      </c>
      <c r="U104" s="22"/>
      <c r="V104" s="23"/>
      <c r="W104" s="18"/>
      <c r="X104" s="15"/>
      <c r="Y104" s="15"/>
    </row>
    <row r="105" spans="1:25" x14ac:dyDescent="0.2">
      <c r="A105" s="14">
        <f t="shared" si="10"/>
        <v>31</v>
      </c>
      <c r="B105" s="15">
        <v>70.05591397849463</v>
      </c>
      <c r="C105" s="15"/>
      <c r="D105" s="14">
        <v>78</v>
      </c>
      <c r="E105" s="16">
        <f t="shared" si="13"/>
        <v>46966</v>
      </c>
      <c r="F105" s="14">
        <v>2028</v>
      </c>
      <c r="G105" s="14">
        <f t="shared" si="18"/>
        <v>8</v>
      </c>
      <c r="H105" s="17">
        <v>247.82131946086849</v>
      </c>
      <c r="I105" s="18">
        <v>171641.97750000001</v>
      </c>
      <c r="J105" s="19">
        <f t="shared" si="14"/>
        <v>1.4438269884234378</v>
      </c>
      <c r="K105" s="17">
        <v>183.03282526135419</v>
      </c>
      <c r="L105" s="18">
        <v>15489</v>
      </c>
      <c r="M105" s="20">
        <f t="shared" si="15"/>
        <v>11.81695559825387</v>
      </c>
      <c r="N105" s="17">
        <f t="shared" si="16"/>
        <v>430.85414472222271</v>
      </c>
      <c r="O105" s="21">
        <f t="shared" si="19"/>
        <v>0.32917720667239792</v>
      </c>
      <c r="P105" s="18">
        <f t="shared" si="20"/>
        <v>141.82736384288634</v>
      </c>
      <c r="Q105" s="19">
        <f t="shared" si="17"/>
        <v>289.02678087933634</v>
      </c>
      <c r="S105" s="31">
        <f>P105*VLOOKUP(B105,'Existing Technology Conversion'!$A$5:$B$105,2)*0.9/1000*0.75</f>
        <v>15.01072098871931</v>
      </c>
      <c r="T105" s="31">
        <f t="shared" si="12"/>
        <v>26.43478693278837</v>
      </c>
      <c r="U105" s="22"/>
      <c r="V105" s="23"/>
      <c r="W105" s="18"/>
      <c r="X105" s="15"/>
      <c r="Y105" s="15"/>
    </row>
    <row r="106" spans="1:25" x14ac:dyDescent="0.2">
      <c r="A106" s="14">
        <f t="shared" si="10"/>
        <v>30</v>
      </c>
      <c r="B106" s="15">
        <v>61.023524904214568</v>
      </c>
      <c r="C106" s="15"/>
      <c r="D106" s="14">
        <v>79</v>
      </c>
      <c r="E106" s="16">
        <f t="shared" si="13"/>
        <v>46997</v>
      </c>
      <c r="F106" s="14">
        <v>2028</v>
      </c>
      <c r="G106" s="14">
        <f t="shared" si="18"/>
        <v>9</v>
      </c>
      <c r="H106" s="17">
        <v>326.57093882560741</v>
      </c>
      <c r="I106" s="18">
        <v>171879.5735</v>
      </c>
      <c r="J106" s="19">
        <f t="shared" si="14"/>
        <v>1.8999985406969109</v>
      </c>
      <c r="K106" s="17">
        <v>237.92543828487351</v>
      </c>
      <c r="L106" s="18">
        <v>15490</v>
      </c>
      <c r="M106" s="20">
        <f t="shared" si="15"/>
        <v>15.359937913807197</v>
      </c>
      <c r="N106" s="17">
        <f t="shared" si="16"/>
        <v>564.49637711048092</v>
      </c>
      <c r="O106" s="21">
        <f t="shared" si="19"/>
        <v>0.33236196311675537</v>
      </c>
      <c r="P106" s="18">
        <f t="shared" si="20"/>
        <v>187.61712406873568</v>
      </c>
      <c r="Q106" s="19">
        <f t="shared" si="17"/>
        <v>376.87925304174524</v>
      </c>
      <c r="S106" s="31">
        <f>P106*VLOOKUP(B106,'Existing Technology Conversion'!$A$5:$B$105,2)*0.9/1000*0.75</f>
        <v>20.770329497574835</v>
      </c>
      <c r="T106" s="31">
        <f t="shared" si="12"/>
        <v>79.529234492571561</v>
      </c>
      <c r="U106" s="22"/>
      <c r="V106" s="23"/>
      <c r="W106" s="18"/>
      <c r="X106" s="15"/>
      <c r="Y106" s="15"/>
    </row>
    <row r="107" spans="1:25" x14ac:dyDescent="0.2">
      <c r="A107" s="14">
        <f t="shared" si="10"/>
        <v>31</v>
      </c>
      <c r="B107" s="15">
        <v>47.658100358422942</v>
      </c>
      <c r="C107" s="15"/>
      <c r="D107" s="14">
        <v>80</v>
      </c>
      <c r="E107" s="16">
        <f t="shared" si="13"/>
        <v>47027</v>
      </c>
      <c r="F107" s="14">
        <v>2028</v>
      </c>
      <c r="G107" s="14">
        <f t="shared" si="18"/>
        <v>10</v>
      </c>
      <c r="H107" s="17">
        <v>930.105114459991</v>
      </c>
      <c r="I107" s="18">
        <v>172299.16959999999</v>
      </c>
      <c r="J107" s="19">
        <f t="shared" si="14"/>
        <v>5.3981984743122702</v>
      </c>
      <c r="K107" s="17">
        <v>502.31152391433682</v>
      </c>
      <c r="L107" s="18">
        <v>15488</v>
      </c>
      <c r="M107" s="20">
        <f t="shared" si="15"/>
        <v>32.432303971741788</v>
      </c>
      <c r="N107" s="17">
        <f t="shared" si="16"/>
        <v>1432.4166383743277</v>
      </c>
      <c r="O107" s="21">
        <f t="shared" si="19"/>
        <v>0.33550665866847029</v>
      </c>
      <c r="P107" s="18">
        <f t="shared" si="20"/>
        <v>480.58532016209324</v>
      </c>
      <c r="Q107" s="19">
        <f t="shared" si="17"/>
        <v>951.83131821223446</v>
      </c>
      <c r="S107" s="31">
        <f>P107*VLOOKUP(B107,'Existing Technology Conversion'!$A$5:$B$105,2)*0.9/1000*0.75</f>
        <v>59.187406240042819</v>
      </c>
      <c r="T107" s="31">
        <f t="shared" si="12"/>
        <v>175.07108137192</v>
      </c>
      <c r="U107" s="22"/>
      <c r="V107" s="23"/>
      <c r="W107" s="18"/>
      <c r="X107" s="15"/>
      <c r="Y107" s="15"/>
    </row>
    <row r="108" spans="1:25" x14ac:dyDescent="0.2">
      <c r="A108" s="14">
        <f t="shared" si="10"/>
        <v>30</v>
      </c>
      <c r="B108" s="15">
        <v>36.144444444444453</v>
      </c>
      <c r="C108" s="15"/>
      <c r="D108" s="14">
        <v>81</v>
      </c>
      <c r="E108" s="16">
        <f t="shared" si="13"/>
        <v>47058</v>
      </c>
      <c r="F108" s="14">
        <v>2028</v>
      </c>
      <c r="G108" s="14">
        <f t="shared" si="18"/>
        <v>11</v>
      </c>
      <c r="H108" s="17">
        <v>1626.0009491443639</v>
      </c>
      <c r="I108" s="18">
        <v>172863.76569999999</v>
      </c>
      <c r="J108" s="19">
        <f t="shared" si="14"/>
        <v>9.4062566701586316</v>
      </c>
      <c r="K108" s="17">
        <v>868.85322403907799</v>
      </c>
      <c r="L108" s="18">
        <v>15508</v>
      </c>
      <c r="M108" s="20">
        <f t="shared" si="15"/>
        <v>56.026129999940544</v>
      </c>
      <c r="N108" s="17">
        <f t="shared" si="16"/>
        <v>2494.8541731834421</v>
      </c>
      <c r="O108" s="21">
        <f t="shared" si="19"/>
        <v>0.33861228866810977</v>
      </c>
      <c r="P108" s="18">
        <f t="shared" si="20"/>
        <v>844.78828147482989</v>
      </c>
      <c r="Q108" s="19">
        <f t="shared" si="17"/>
        <v>1650.0658917086121</v>
      </c>
      <c r="S108" s="31">
        <f>P108*VLOOKUP(B108,'Existing Technology Conversion'!$A$5:$B$105,2)*0.9/1000*0.75</f>
        <v>114.37774017844494</v>
      </c>
      <c r="T108" s="31">
        <f t="shared" si="12"/>
        <v>242.18076954806952</v>
      </c>
      <c r="U108" s="22"/>
      <c r="V108" s="23"/>
      <c r="W108" s="18"/>
      <c r="X108" s="15"/>
      <c r="Y108" s="15"/>
    </row>
    <row r="109" spans="1:25" x14ac:dyDescent="0.2">
      <c r="A109" s="14">
        <f t="shared" si="10"/>
        <v>31</v>
      </c>
      <c r="B109" s="15">
        <v>28.584946236559134</v>
      </c>
      <c r="C109" s="15"/>
      <c r="D109" s="14">
        <v>82</v>
      </c>
      <c r="E109" s="16">
        <f t="shared" si="13"/>
        <v>47088</v>
      </c>
      <c r="F109" s="14">
        <v>2028</v>
      </c>
      <c r="G109" s="14">
        <f t="shared" si="18"/>
        <v>12</v>
      </c>
      <c r="H109" s="17">
        <v>2305.8232903480521</v>
      </c>
      <c r="I109" s="18">
        <v>173286.36170000001</v>
      </c>
      <c r="J109" s="19">
        <f t="shared" si="14"/>
        <v>13.306432587810816</v>
      </c>
      <c r="K109" s="17">
        <v>1209.2726650238033</v>
      </c>
      <c r="L109" s="18">
        <v>15585</v>
      </c>
      <c r="M109" s="20">
        <f t="shared" si="15"/>
        <v>77.592086302457702</v>
      </c>
      <c r="N109" s="17">
        <f t="shared" si="16"/>
        <v>3515.0959553718553</v>
      </c>
      <c r="O109" s="21">
        <f t="shared" si="19"/>
        <v>0.34167981181606333</v>
      </c>
      <c r="P109" s="18">
        <f t="shared" si="20"/>
        <v>1201.0373245468609</v>
      </c>
      <c r="Q109" s="19">
        <f t="shared" si="17"/>
        <v>2314.0586308249945</v>
      </c>
      <c r="S109" s="31">
        <f>P109*VLOOKUP(B109,'Existing Technology Conversion'!$A$5:$B$105,2)*0.9/1000*0.75</f>
        <v>173.71943701423567</v>
      </c>
      <c r="T109" s="31">
        <f t="shared" si="12"/>
        <v>338.20120680473332</v>
      </c>
      <c r="U109" s="22"/>
      <c r="V109" s="23"/>
      <c r="W109" s="18"/>
      <c r="X109" s="15"/>
      <c r="Y109" s="15"/>
    </row>
    <row r="110" spans="1:25" x14ac:dyDescent="0.2">
      <c r="A110" s="14">
        <f t="shared" si="10"/>
        <v>31</v>
      </c>
      <c r="B110" s="15">
        <v>29.425806451612907</v>
      </c>
      <c r="C110" s="15"/>
      <c r="D110" s="14">
        <v>83</v>
      </c>
      <c r="E110" s="16">
        <f t="shared" si="13"/>
        <v>47119</v>
      </c>
      <c r="F110" s="14">
        <v>2029</v>
      </c>
      <c r="G110" s="14">
        <f t="shared" si="18"/>
        <v>1</v>
      </c>
      <c r="H110" s="17">
        <v>2166.8928823471088</v>
      </c>
      <c r="I110" s="18">
        <v>173564.95800000001</v>
      </c>
      <c r="J110" s="19">
        <f t="shared" si="14"/>
        <v>12.484621938185867</v>
      </c>
      <c r="K110" s="17">
        <v>1115.9662969112394</v>
      </c>
      <c r="L110" s="18">
        <v>15597</v>
      </c>
      <c r="M110" s="20">
        <f t="shared" si="15"/>
        <v>71.55006071111363</v>
      </c>
      <c r="N110" s="17">
        <f t="shared" si="16"/>
        <v>3282.8591792583484</v>
      </c>
      <c r="O110" s="21">
        <f t="shared" si="19"/>
        <v>0.34471015194914956</v>
      </c>
      <c r="P110" s="18">
        <f t="shared" si="20"/>
        <v>1131.6348865098055</v>
      </c>
      <c r="Q110" s="19">
        <f t="shared" si="17"/>
        <v>2151.2242927485431</v>
      </c>
      <c r="S110" s="31">
        <f>P110*VLOOKUP(B110,'Existing Technology Conversion'!$A$5:$B$105,2)*0.9/1000*0.75</f>
        <v>162.38482357997805</v>
      </c>
      <c r="T110" s="31">
        <f t="shared" si="12"/>
        <v>320.89901202330589</v>
      </c>
      <c r="U110" s="22"/>
      <c r="V110" s="23"/>
      <c r="W110" s="18"/>
      <c r="X110" s="15"/>
      <c r="Y110" s="15"/>
    </row>
    <row r="111" spans="1:25" x14ac:dyDescent="0.2">
      <c r="A111" s="14">
        <f t="shared" si="10"/>
        <v>28</v>
      </c>
      <c r="B111" s="15">
        <v>32.599735449735448</v>
      </c>
      <c r="C111" s="15"/>
      <c r="D111" s="14">
        <v>84</v>
      </c>
      <c r="E111" s="16">
        <f t="shared" si="13"/>
        <v>47150</v>
      </c>
      <c r="F111" s="14">
        <v>2029</v>
      </c>
      <c r="G111" s="14">
        <f t="shared" si="18"/>
        <v>2</v>
      </c>
      <c r="H111" s="17">
        <v>1969.7462520599349</v>
      </c>
      <c r="I111" s="18">
        <v>173560.5539</v>
      </c>
      <c r="J111" s="19">
        <f t="shared" si="14"/>
        <v>11.349043361516577</v>
      </c>
      <c r="K111" s="17">
        <v>1071.1461877822871</v>
      </c>
      <c r="L111" s="18">
        <v>15611</v>
      </c>
      <c r="M111" s="20">
        <f t="shared" si="15"/>
        <v>68.614834910145873</v>
      </c>
      <c r="N111" s="17">
        <f t="shared" si="16"/>
        <v>3040.8924398422223</v>
      </c>
      <c r="O111" s="21">
        <f t="shared" si="19"/>
        <v>0.34770419971082833</v>
      </c>
      <c r="P111" s="18">
        <f t="shared" si="20"/>
        <v>1057.3310722020483</v>
      </c>
      <c r="Q111" s="19">
        <f t="shared" si="17"/>
        <v>1983.561367640174</v>
      </c>
      <c r="S111" s="31">
        <f>P111*VLOOKUP(B111,'Existing Technology Conversion'!$A$5:$B$105,2)*0.9/1000*0.75</f>
        <v>148.058785557536</v>
      </c>
      <c r="T111" s="31">
        <f t="shared" si="12"/>
        <v>309.18673112046878</v>
      </c>
      <c r="U111" s="22"/>
      <c r="V111" s="23"/>
      <c r="W111" s="18"/>
      <c r="X111" s="15"/>
      <c r="Y111" s="15"/>
    </row>
    <row r="112" spans="1:25" x14ac:dyDescent="0.2">
      <c r="A112" s="14">
        <f t="shared" si="10"/>
        <v>31</v>
      </c>
      <c r="B112" s="15">
        <v>39.989247311828002</v>
      </c>
      <c r="C112" s="15"/>
      <c r="D112" s="14">
        <v>85</v>
      </c>
      <c r="E112" s="16">
        <f t="shared" si="13"/>
        <v>47178</v>
      </c>
      <c r="F112" s="14">
        <v>2029</v>
      </c>
      <c r="G112" s="14">
        <f t="shared" si="18"/>
        <v>3</v>
      </c>
      <c r="H112" s="17">
        <v>1472.1958847045898</v>
      </c>
      <c r="I112" s="18">
        <v>173600.1501</v>
      </c>
      <c r="J112" s="19">
        <f t="shared" si="14"/>
        <v>8.4803837085195575</v>
      </c>
      <c r="K112" s="17">
        <v>780.76796674728405</v>
      </c>
      <c r="L112" s="18">
        <v>15614</v>
      </c>
      <c r="M112" s="20">
        <f t="shared" si="15"/>
        <v>50.00435293629333</v>
      </c>
      <c r="N112" s="17">
        <f t="shared" si="16"/>
        <v>2252.9638514518738</v>
      </c>
      <c r="O112" s="21">
        <f t="shared" si="19"/>
        <v>0.35066281412257916</v>
      </c>
      <c r="P112" s="18">
        <f t="shared" si="20"/>
        <v>790.03064426655862</v>
      </c>
      <c r="Q112" s="19">
        <f t="shared" si="17"/>
        <v>1462.933207185315</v>
      </c>
      <c r="S112" s="31">
        <f>P112*VLOOKUP(B112,'Existing Technology Conversion'!$A$5:$B$105,2)*0.9/1000*0.75</f>
        <v>104.24035942572715</v>
      </c>
      <c r="T112" s="31">
        <f t="shared" si="12"/>
        <v>268.14841901595497</v>
      </c>
      <c r="U112" s="22"/>
      <c r="V112" s="23"/>
      <c r="W112" s="18"/>
      <c r="X112" s="15"/>
      <c r="Y112" s="15"/>
    </row>
    <row r="113" spans="1:25" x14ac:dyDescent="0.2">
      <c r="A113" s="14">
        <f t="shared" si="10"/>
        <v>30</v>
      </c>
      <c r="B113" s="15">
        <v>46.898888888888891</v>
      </c>
      <c r="C113" s="15"/>
      <c r="D113" s="14">
        <v>86</v>
      </c>
      <c r="E113" s="16">
        <f t="shared" si="13"/>
        <v>47209</v>
      </c>
      <c r="F113" s="14">
        <v>2029</v>
      </c>
      <c r="G113" s="14">
        <f t="shared" si="18"/>
        <v>4</v>
      </c>
      <c r="H113" s="17">
        <v>964.8704195022583</v>
      </c>
      <c r="I113" s="18">
        <v>173557.74609999999</v>
      </c>
      <c r="J113" s="19">
        <f t="shared" si="14"/>
        <v>5.5593624668663431</v>
      </c>
      <c r="K113" s="17">
        <v>521.21544241905258</v>
      </c>
      <c r="L113" s="18">
        <v>15586</v>
      </c>
      <c r="M113" s="20">
        <f t="shared" si="15"/>
        <v>33.441257694023648</v>
      </c>
      <c r="N113" s="17">
        <f t="shared" si="16"/>
        <v>1486.0858619213109</v>
      </c>
      <c r="O113" s="21">
        <f t="shared" si="19"/>
        <v>0.35358682406337683</v>
      </c>
      <c r="P113" s="18">
        <f t="shared" si="20"/>
        <v>525.46038020224228</v>
      </c>
      <c r="Q113" s="19">
        <f t="shared" si="17"/>
        <v>960.6254817190686</v>
      </c>
      <c r="S113" s="31">
        <f>P113*VLOOKUP(B113,'Existing Technology Conversion'!$A$5:$B$105,2)*0.9/1000*0.75</f>
        <v>65.266905905385727</v>
      </c>
      <c r="T113" s="31">
        <f t="shared" si="12"/>
        <v>190.63946891196358</v>
      </c>
      <c r="U113" s="22"/>
      <c r="V113" s="23"/>
      <c r="W113" s="18"/>
      <c r="X113" s="15"/>
      <c r="Y113" s="15"/>
    </row>
    <row r="114" spans="1:25" x14ac:dyDescent="0.2">
      <c r="A114" s="14">
        <f t="shared" si="10"/>
        <v>31</v>
      </c>
      <c r="B114" s="15">
        <v>55.859139784946244</v>
      </c>
      <c r="C114" s="15"/>
      <c r="D114" s="14">
        <v>87</v>
      </c>
      <c r="E114" s="16">
        <f t="shared" si="13"/>
        <v>47239</v>
      </c>
      <c r="F114" s="14">
        <v>2029</v>
      </c>
      <c r="G114" s="14">
        <f t="shared" si="18"/>
        <v>5</v>
      </c>
      <c r="H114" s="17">
        <v>479.59201490879127</v>
      </c>
      <c r="I114" s="18">
        <v>173511.34229999999</v>
      </c>
      <c r="J114" s="19">
        <f t="shared" si="14"/>
        <v>2.764038411273309</v>
      </c>
      <c r="K114" s="17">
        <v>282.91988909244486</v>
      </c>
      <c r="L114" s="18">
        <v>15569</v>
      </c>
      <c r="M114" s="20">
        <f t="shared" si="15"/>
        <v>18.172001354771972</v>
      </c>
      <c r="N114" s="17">
        <f t="shared" si="16"/>
        <v>762.51190400123619</v>
      </c>
      <c r="O114" s="21">
        <f t="shared" si="19"/>
        <v>0.35647702966364592</v>
      </c>
      <c r="P114" s="18">
        <f t="shared" si="20"/>
        <v>271.81797862153172</v>
      </c>
      <c r="Q114" s="19">
        <f t="shared" si="17"/>
        <v>490.69392537970447</v>
      </c>
      <c r="S114" s="31">
        <f>P114*VLOOKUP(B114,'Existing Technology Conversion'!$A$5:$B$105,2)*0.9/1000*0.75</f>
        <v>31.379016568285913</v>
      </c>
      <c r="T114" s="31">
        <f t="shared" si="12"/>
        <v>116.04558015724469</v>
      </c>
      <c r="U114" s="22"/>
      <c r="V114" s="23"/>
      <c r="W114" s="18"/>
      <c r="X114" s="15"/>
      <c r="Y114" s="15"/>
    </row>
    <row r="115" spans="1:25" x14ac:dyDescent="0.2">
      <c r="A115" s="14">
        <f t="shared" ref="A115:A178" si="21">A67</f>
        <v>30</v>
      </c>
      <c r="B115" s="15">
        <v>62.166666666666679</v>
      </c>
      <c r="C115" s="15"/>
      <c r="D115" s="14">
        <v>88</v>
      </c>
      <c r="E115" s="16">
        <f t="shared" si="13"/>
        <v>47270</v>
      </c>
      <c r="F115" s="14">
        <v>2029</v>
      </c>
      <c r="G115" s="14">
        <f t="shared" si="18"/>
        <v>6</v>
      </c>
      <c r="H115" s="17">
        <v>282.91744709014847</v>
      </c>
      <c r="I115" s="18">
        <v>173360.93840000001</v>
      </c>
      <c r="J115" s="19">
        <f t="shared" si="14"/>
        <v>1.6319561355705516</v>
      </c>
      <c r="K115" s="17">
        <v>202.30209946632431</v>
      </c>
      <c r="L115" s="18">
        <v>15572</v>
      </c>
      <c r="M115" s="20">
        <f t="shared" si="15"/>
        <v>12.991401198710783</v>
      </c>
      <c r="N115" s="17">
        <f t="shared" si="16"/>
        <v>485.21954655647278</v>
      </c>
      <c r="O115" s="21">
        <f t="shared" si="19"/>
        <v>0.35933420361955171</v>
      </c>
      <c r="P115" s="18">
        <f t="shared" si="20"/>
        <v>174.3559793425101</v>
      </c>
      <c r="Q115" s="19">
        <f t="shared" si="17"/>
        <v>310.86356721396271</v>
      </c>
      <c r="S115" s="31">
        <f>P115*VLOOKUP(B115,'Existing Technology Conversion'!$A$5:$B$105,2)*0.9/1000*0.75</f>
        <v>19.18318690605426</v>
      </c>
      <c r="T115" s="31">
        <f t="shared" si="12"/>
        <v>44.845682236499243</v>
      </c>
      <c r="U115" s="22"/>
      <c r="V115" s="23"/>
      <c r="W115" s="18"/>
      <c r="X115" s="15"/>
      <c r="Y115" s="15"/>
    </row>
    <row r="116" spans="1:25" x14ac:dyDescent="0.2">
      <c r="A116" s="14">
        <f t="shared" si="21"/>
        <v>31</v>
      </c>
      <c r="B116" s="15">
        <v>70.889247311827987</v>
      </c>
      <c r="C116" s="15"/>
      <c r="D116" s="14">
        <v>89</v>
      </c>
      <c r="E116" s="16">
        <f t="shared" si="13"/>
        <v>47300</v>
      </c>
      <c r="F116" s="14">
        <v>2029</v>
      </c>
      <c r="G116" s="14">
        <f t="shared" si="18"/>
        <v>7</v>
      </c>
      <c r="H116" s="17">
        <v>250.5350862741472</v>
      </c>
      <c r="I116" s="18">
        <v>173521.5344</v>
      </c>
      <c r="J116" s="19">
        <f t="shared" si="14"/>
        <v>1.4438270566269682</v>
      </c>
      <c r="K116" s="17">
        <v>183.76547515392309</v>
      </c>
      <c r="L116" s="18">
        <v>15551</v>
      </c>
      <c r="M116" s="20">
        <f t="shared" si="15"/>
        <v>11.816955511151892</v>
      </c>
      <c r="N116" s="17">
        <f t="shared" si="16"/>
        <v>434.3005614280703</v>
      </c>
      <c r="O116" s="21">
        <f t="shared" si="19"/>
        <v>0.3621590924330349</v>
      </c>
      <c r="P116" s="18">
        <f t="shared" si="20"/>
        <v>157.28589716994745</v>
      </c>
      <c r="Q116" s="19">
        <f t="shared" si="17"/>
        <v>277.01466425812282</v>
      </c>
      <c r="S116" s="31">
        <f>P116*VLOOKUP(B116,'Existing Technology Conversion'!$A$5:$B$105,2)*0.9/1000*0.75</f>
        <v>16.646820852525472</v>
      </c>
      <c r="T116" s="31">
        <f t="shared" si="12"/>
        <v>28.451714535725383</v>
      </c>
      <c r="U116" s="22"/>
      <c r="V116" s="23"/>
      <c r="W116" s="18"/>
      <c r="X116" s="15"/>
      <c r="Y116" s="15"/>
    </row>
    <row r="117" spans="1:25" x14ac:dyDescent="0.2">
      <c r="A117" s="14">
        <f t="shared" si="21"/>
        <v>31</v>
      </c>
      <c r="B117" s="15">
        <v>70.05591397849463</v>
      </c>
      <c r="C117" s="15"/>
      <c r="D117" s="14">
        <v>90</v>
      </c>
      <c r="E117" s="16">
        <f t="shared" si="13"/>
        <v>47331</v>
      </c>
      <c r="F117" s="14">
        <v>2029</v>
      </c>
      <c r="G117" s="14">
        <f t="shared" si="18"/>
        <v>8</v>
      </c>
      <c r="H117" s="17">
        <v>250.74530780315439</v>
      </c>
      <c r="I117" s="18">
        <v>173667.1306</v>
      </c>
      <c r="J117" s="19">
        <f t="shared" si="14"/>
        <v>1.4438270900017645</v>
      </c>
      <c r="K117" s="17">
        <v>183.8127422928815</v>
      </c>
      <c r="L117" s="18">
        <v>15555</v>
      </c>
      <c r="M117" s="20">
        <f t="shared" si="15"/>
        <v>11.816955467237641</v>
      </c>
      <c r="N117" s="17">
        <f t="shared" si="16"/>
        <v>434.55805009603591</v>
      </c>
      <c r="O117" s="21">
        <f t="shared" si="19"/>
        <v>0.36495241758256625</v>
      </c>
      <c r="P117" s="18">
        <f t="shared" si="20"/>
        <v>158.59301096251423</v>
      </c>
      <c r="Q117" s="19">
        <f t="shared" si="17"/>
        <v>275.96503913352171</v>
      </c>
      <c r="S117" s="31">
        <f>P117*VLOOKUP(B117,'Existing Technology Conversion'!$A$5:$B$105,2)*0.9/1000*0.75</f>
        <v>16.78516312942531</v>
      </c>
      <c r="T117" s="31">
        <f t="shared" si="12"/>
        <v>29.55968679265353</v>
      </c>
      <c r="U117" s="22"/>
      <c r="V117" s="23"/>
      <c r="W117" s="18"/>
      <c r="X117" s="15"/>
      <c r="Y117" s="15"/>
    </row>
    <row r="118" spans="1:25" x14ac:dyDescent="0.2">
      <c r="A118" s="14">
        <f t="shared" si="21"/>
        <v>30</v>
      </c>
      <c r="B118" s="15">
        <v>61.023524904214568</v>
      </c>
      <c r="C118" s="15"/>
      <c r="D118" s="14">
        <v>91</v>
      </c>
      <c r="E118" s="16">
        <f t="shared" si="13"/>
        <v>47362</v>
      </c>
      <c r="F118" s="14">
        <v>2029</v>
      </c>
      <c r="G118" s="14">
        <f t="shared" si="18"/>
        <v>9</v>
      </c>
      <c r="H118" s="17">
        <v>330.41684389114369</v>
      </c>
      <c r="I118" s="18">
        <v>173903.72659999999</v>
      </c>
      <c r="J118" s="19">
        <f t="shared" si="14"/>
        <v>1.8999986391961752</v>
      </c>
      <c r="K118" s="17">
        <v>238.93920958042111</v>
      </c>
      <c r="L118" s="18">
        <v>15556</v>
      </c>
      <c r="M118" s="20">
        <f t="shared" si="15"/>
        <v>15.359938903344117</v>
      </c>
      <c r="N118" s="17">
        <f t="shared" si="16"/>
        <v>569.35605347156479</v>
      </c>
      <c r="O118" s="21">
        <f t="shared" si="19"/>
        <v>0.36771487662921243</v>
      </c>
      <c r="P118" s="18">
        <f t="shared" si="20"/>
        <v>209.36069096039171</v>
      </c>
      <c r="Q118" s="19">
        <f t="shared" si="17"/>
        <v>359.99536251117308</v>
      </c>
      <c r="S118" s="31">
        <f>P118*VLOOKUP(B118,'Existing Technology Conversion'!$A$5:$B$105,2)*0.9/1000*0.75</f>
        <v>23.177471441754722</v>
      </c>
      <c r="T118" s="31">
        <f t="shared" si="12"/>
        <v>88.746139605123545</v>
      </c>
      <c r="U118" s="22"/>
      <c r="V118" s="23"/>
      <c r="W118" s="18"/>
      <c r="X118" s="15"/>
      <c r="Y118" s="15"/>
    </row>
    <row r="119" spans="1:25" x14ac:dyDescent="0.2">
      <c r="A119" s="14">
        <f t="shared" si="21"/>
        <v>31</v>
      </c>
      <c r="B119" s="15">
        <v>47.658100358422942</v>
      </c>
      <c r="C119" s="15"/>
      <c r="D119" s="14">
        <v>92</v>
      </c>
      <c r="E119" s="16">
        <f t="shared" si="13"/>
        <v>47392</v>
      </c>
      <c r="F119" s="14">
        <v>2029</v>
      </c>
      <c r="G119" s="14">
        <f t="shared" si="18"/>
        <v>10</v>
      </c>
      <c r="H119" s="17">
        <v>941.02115726470902</v>
      </c>
      <c r="I119" s="18">
        <v>174321.32279999999</v>
      </c>
      <c r="J119" s="19">
        <f t="shared" si="14"/>
        <v>5.3981988098171376</v>
      </c>
      <c r="K119" s="17">
        <v>504.45206511020706</v>
      </c>
      <c r="L119" s="18">
        <v>15554</v>
      </c>
      <c r="M119" s="20">
        <f t="shared" si="15"/>
        <v>32.432304558969207</v>
      </c>
      <c r="N119" s="17">
        <f t="shared" si="16"/>
        <v>1445.4732223749161</v>
      </c>
      <c r="O119" s="21">
        <f t="shared" si="19"/>
        <v>0.37044714426226011</v>
      </c>
      <c r="P119" s="18">
        <f t="shared" si="20"/>
        <v>535.47142733635451</v>
      </c>
      <c r="Q119" s="19">
        <f t="shared" si="17"/>
        <v>910.00179503856157</v>
      </c>
      <c r="S119" s="31">
        <f>P119*VLOOKUP(B119,'Existing Technology Conversion'!$A$5:$B$105,2)*0.9/1000*0.75</f>
        <v>65.947009969016165</v>
      </c>
      <c r="T119" s="31">
        <f t="shared" si="12"/>
        <v>195.06538775658464</v>
      </c>
      <c r="U119" s="22"/>
      <c r="V119" s="23"/>
      <c r="W119" s="18"/>
      <c r="X119" s="15"/>
      <c r="Y119" s="15"/>
    </row>
    <row r="120" spans="1:25" x14ac:dyDescent="0.2">
      <c r="A120" s="14">
        <f t="shared" si="21"/>
        <v>30</v>
      </c>
      <c r="B120" s="15">
        <v>36.144444444444453</v>
      </c>
      <c r="C120" s="15"/>
      <c r="D120" s="14">
        <v>93</v>
      </c>
      <c r="E120" s="16">
        <f t="shared" si="13"/>
        <v>47423</v>
      </c>
      <c r="F120" s="14">
        <v>2029</v>
      </c>
      <c r="G120" s="14">
        <f t="shared" si="18"/>
        <v>11</v>
      </c>
      <c r="H120" s="17">
        <v>1645.0125668048859</v>
      </c>
      <c r="I120" s="18">
        <v>174884.91880000001</v>
      </c>
      <c r="J120" s="19">
        <f t="shared" si="14"/>
        <v>9.4062574296994548</v>
      </c>
      <c r="K120" s="17">
        <v>872.60687756538391</v>
      </c>
      <c r="L120" s="18">
        <v>15575</v>
      </c>
      <c r="M120" s="20">
        <f t="shared" si="15"/>
        <v>56.026123760217267</v>
      </c>
      <c r="N120" s="17">
        <f t="shared" si="16"/>
        <v>2517.6194443702698</v>
      </c>
      <c r="O120" s="21">
        <f t="shared" si="19"/>
        <v>0.37314987328831406</v>
      </c>
      <c r="P120" s="18">
        <f t="shared" si="20"/>
        <v>939.44937665496184</v>
      </c>
      <c r="Q120" s="19">
        <f t="shared" si="17"/>
        <v>1578.1700677153081</v>
      </c>
      <c r="S120" s="31">
        <f>P120*VLOOKUP(B120,'Existing Technology Conversion'!$A$5:$B$105,2)*0.9/1000*0.75</f>
        <v>127.19411368521071</v>
      </c>
      <c r="T120" s="31">
        <f t="shared" si="12"/>
        <v>269.31786102969477</v>
      </c>
      <c r="U120" s="22"/>
      <c r="V120" s="23"/>
      <c r="W120" s="18"/>
      <c r="X120" s="15"/>
      <c r="Y120" s="15"/>
    </row>
    <row r="121" spans="1:25" x14ac:dyDescent="0.2">
      <c r="A121" s="14">
        <f t="shared" si="21"/>
        <v>31</v>
      </c>
      <c r="B121" s="15">
        <v>28.584946236559134</v>
      </c>
      <c r="C121" s="15"/>
      <c r="D121" s="14">
        <v>94</v>
      </c>
      <c r="E121" s="16">
        <f t="shared" si="13"/>
        <v>47453</v>
      </c>
      <c r="F121" s="14">
        <v>2029</v>
      </c>
      <c r="G121" s="14">
        <f t="shared" si="18"/>
        <v>12</v>
      </c>
      <c r="H121" s="17">
        <v>2332.691003799443</v>
      </c>
      <c r="I121" s="18">
        <v>175305.51490000001</v>
      </c>
      <c r="J121" s="19">
        <f t="shared" si="14"/>
        <v>13.306432516570208</v>
      </c>
      <c r="K121" s="17">
        <v>1214.3938162326815</v>
      </c>
      <c r="L121" s="18">
        <v>15651</v>
      </c>
      <c r="M121" s="20">
        <f t="shared" si="15"/>
        <v>77.592090999468496</v>
      </c>
      <c r="N121" s="17">
        <f t="shared" si="16"/>
        <v>3547.0848200321243</v>
      </c>
      <c r="O121" s="21">
        <f t="shared" ref="O121:O152" si="22">0.25*LN(D121)-0.76</f>
        <v>0.37582369556750095</v>
      </c>
      <c r="P121" s="18">
        <f t="shared" si="20"/>
        <v>1333.0785255558571</v>
      </c>
      <c r="Q121" s="19">
        <f t="shared" si="17"/>
        <v>2214.0062944762672</v>
      </c>
      <c r="S121" s="31">
        <f>P121*VLOOKUP(B121,'Existing Technology Conversion'!$A$5:$B$105,2)*0.9/1000*0.75</f>
        <v>192.81803006638802</v>
      </c>
      <c r="T121" s="31">
        <f t="shared" si="12"/>
        <v>375.3828102540993</v>
      </c>
      <c r="U121" s="22"/>
      <c r="V121" s="23"/>
      <c r="W121" s="18"/>
      <c r="X121" s="15"/>
      <c r="Y121" s="15"/>
    </row>
    <row r="122" spans="1:25" x14ac:dyDescent="0.2">
      <c r="A122" s="14">
        <f t="shared" si="21"/>
        <v>31</v>
      </c>
      <c r="B122" s="15">
        <v>29.425806451612907</v>
      </c>
      <c r="C122" s="15"/>
      <c r="D122" s="14">
        <v>95</v>
      </c>
      <c r="E122" s="16">
        <f t="shared" si="13"/>
        <v>47484</v>
      </c>
      <c r="F122" s="14">
        <v>2030</v>
      </c>
      <c r="G122" s="14">
        <f t="shared" si="18"/>
        <v>1</v>
      </c>
      <c r="H122" s="17">
        <v>2192.088784217834</v>
      </c>
      <c r="I122" s="18">
        <v>175583.111</v>
      </c>
      <c r="J122" s="19">
        <f t="shared" si="14"/>
        <v>12.484622078588378</v>
      </c>
      <c r="K122" s="17">
        <v>1120.7601692676546</v>
      </c>
      <c r="L122" s="18">
        <v>15664</v>
      </c>
      <c r="M122" s="20">
        <f t="shared" si="15"/>
        <v>71.550061878680708</v>
      </c>
      <c r="N122" s="17">
        <f t="shared" si="16"/>
        <v>3312.8489534854889</v>
      </c>
      <c r="O122" s="21">
        <f t="shared" si="22"/>
        <v>0.37846922290013518</v>
      </c>
      <c r="P122" s="18">
        <f t="shared" si="20"/>
        <v>1253.8113690111788</v>
      </c>
      <c r="Q122" s="19">
        <f t="shared" si="17"/>
        <v>2059.0375844743103</v>
      </c>
      <c r="S122" s="31">
        <f>P122*VLOOKUP(B122,'Existing Technology Conversion'!$A$5:$B$105,2)*0.9/1000*0.75</f>
        <v>179.91663246384627</v>
      </c>
      <c r="T122" s="31">
        <f t="shared" si="12"/>
        <v>355.54473830353203</v>
      </c>
      <c r="U122" s="22"/>
      <c r="V122" s="23"/>
      <c r="W122" s="18"/>
      <c r="X122" s="15"/>
      <c r="Y122" s="15"/>
    </row>
    <row r="123" spans="1:25" x14ac:dyDescent="0.2">
      <c r="A123" s="14">
        <f t="shared" si="21"/>
        <v>28</v>
      </c>
      <c r="B123" s="15">
        <v>32.599735449735448</v>
      </c>
      <c r="C123" s="15"/>
      <c r="D123" s="14">
        <v>96</v>
      </c>
      <c r="E123" s="16">
        <f t="shared" si="13"/>
        <v>47515</v>
      </c>
      <c r="F123" s="14">
        <v>2030</v>
      </c>
      <c r="G123" s="14">
        <f t="shared" si="18"/>
        <v>2</v>
      </c>
      <c r="H123" s="17">
        <v>1992.6391553878748</v>
      </c>
      <c r="I123" s="18">
        <v>175577.7071</v>
      </c>
      <c r="J123" s="19">
        <f t="shared" si="14"/>
        <v>11.349044182772989</v>
      </c>
      <c r="K123" s="17">
        <v>1075.6747100353239</v>
      </c>
      <c r="L123" s="18">
        <v>15677</v>
      </c>
      <c r="M123" s="20">
        <f t="shared" si="15"/>
        <v>68.614831283748416</v>
      </c>
      <c r="N123" s="17">
        <f t="shared" si="16"/>
        <v>3068.3138654231989</v>
      </c>
      <c r="O123" s="21">
        <f t="shared" si="22"/>
        <v>0.38108704786695902</v>
      </c>
      <c r="P123" s="18">
        <f t="shared" si="20"/>
        <v>1169.2946729033845</v>
      </c>
      <c r="Q123" s="19">
        <f t="shared" si="17"/>
        <v>1899.0191925198144</v>
      </c>
      <c r="S123" s="31">
        <f>P123*VLOOKUP(B123,'Existing Technology Conversion'!$A$5:$B$105,2)*0.9/1000*0.75</f>
        <v>163.73712433175194</v>
      </c>
      <c r="T123" s="31">
        <f t="shared" si="12"/>
        <v>341.92733679776819</v>
      </c>
      <c r="U123" s="22"/>
      <c r="V123" s="23"/>
      <c r="W123" s="18"/>
      <c r="X123" s="15"/>
      <c r="Y123" s="15"/>
    </row>
    <row r="124" spans="1:25" x14ac:dyDescent="0.2">
      <c r="A124" s="14">
        <f t="shared" si="21"/>
        <v>31</v>
      </c>
      <c r="B124" s="15">
        <v>39.989247311828002</v>
      </c>
      <c r="C124" s="15"/>
      <c r="D124" s="14">
        <v>97</v>
      </c>
      <c r="E124" s="16">
        <f t="shared" si="13"/>
        <v>47543</v>
      </c>
      <c r="F124" s="14">
        <v>2030</v>
      </c>
      <c r="G124" s="14">
        <f t="shared" si="18"/>
        <v>3</v>
      </c>
      <c r="H124" s="17">
        <v>1489.2936382293701</v>
      </c>
      <c r="I124" s="18">
        <v>175616.30319999999</v>
      </c>
      <c r="J124" s="19">
        <f t="shared" si="14"/>
        <v>8.4803837177536607</v>
      </c>
      <c r="K124" s="17">
        <v>784.06836664676666</v>
      </c>
      <c r="L124" s="18">
        <v>15680</v>
      </c>
      <c r="M124" s="20">
        <f t="shared" si="15"/>
        <v>50.004360117778489</v>
      </c>
      <c r="N124" s="17">
        <f t="shared" si="16"/>
        <v>2273.3620048761368</v>
      </c>
      <c r="O124" s="21">
        <f t="shared" si="22"/>
        <v>0.3836777446258457</v>
      </c>
      <c r="P124" s="18">
        <f t="shared" si="20"/>
        <v>872.23840674896701</v>
      </c>
      <c r="Q124" s="19">
        <f t="shared" si="17"/>
        <v>1401.1235981271698</v>
      </c>
      <c r="S124" s="31">
        <f>P124*VLOOKUP(B124,'Existing Technology Conversion'!$A$5:$B$105,2)*0.9/1000*0.75</f>
        <v>115.08723830433901</v>
      </c>
      <c r="T124" s="31">
        <f t="shared" si="12"/>
        <v>296.0509841891855</v>
      </c>
      <c r="U124" s="22"/>
      <c r="V124" s="23"/>
      <c r="W124" s="18"/>
      <c r="X124" s="15"/>
      <c r="Y124" s="15"/>
    </row>
    <row r="125" spans="1:25" x14ac:dyDescent="0.2">
      <c r="A125" s="14">
        <f t="shared" si="21"/>
        <v>30</v>
      </c>
      <c r="B125" s="15">
        <v>46.898888888888891</v>
      </c>
      <c r="C125" s="15"/>
      <c r="D125" s="14">
        <v>98</v>
      </c>
      <c r="E125" s="16">
        <f t="shared" si="13"/>
        <v>47574</v>
      </c>
      <c r="F125" s="14">
        <v>2030</v>
      </c>
      <c r="G125" s="14">
        <f t="shared" si="18"/>
        <v>4</v>
      </c>
      <c r="H125" s="17">
        <v>976.06793403625545</v>
      </c>
      <c r="I125" s="18">
        <v>175571.89929999999</v>
      </c>
      <c r="J125" s="19">
        <f t="shared" si="14"/>
        <v>5.5593630753429775</v>
      </c>
      <c r="K125" s="17">
        <v>523.42283606529236</v>
      </c>
      <c r="L125" s="18">
        <v>15652</v>
      </c>
      <c r="M125" s="20">
        <f t="shared" si="15"/>
        <v>33.441274985004625</v>
      </c>
      <c r="N125" s="17">
        <f t="shared" si="16"/>
        <v>1499.4907701015477</v>
      </c>
      <c r="O125" s="21">
        <f t="shared" si="22"/>
        <v>0.38624186966764307</v>
      </c>
      <c r="P125" s="18">
        <f t="shared" si="20"/>
        <v>579.16611859339582</v>
      </c>
      <c r="Q125" s="19">
        <f t="shared" si="17"/>
        <v>920.32465150815187</v>
      </c>
      <c r="S125" s="31">
        <f>P125*VLOOKUP(B125,'Existing Technology Conversion'!$A$5:$B$105,2)*0.9/1000*0.75</f>
        <v>71.937641713869652</v>
      </c>
      <c r="T125" s="31">
        <f t="shared" si="12"/>
        <v>210.12416048942126</v>
      </c>
      <c r="U125" s="22"/>
      <c r="V125" s="23"/>
      <c r="W125" s="18"/>
      <c r="X125" s="15"/>
      <c r="Y125" s="15"/>
    </row>
    <row r="126" spans="1:25" x14ac:dyDescent="0.2">
      <c r="A126" s="14">
        <f t="shared" si="21"/>
        <v>31</v>
      </c>
      <c r="B126" s="15">
        <v>55.859139784946244</v>
      </c>
      <c r="C126" s="15"/>
      <c r="D126" s="14">
        <v>99</v>
      </c>
      <c r="E126" s="16">
        <f t="shared" si="13"/>
        <v>47604</v>
      </c>
      <c r="F126" s="14">
        <v>2030</v>
      </c>
      <c r="G126" s="14">
        <f t="shared" si="18"/>
        <v>5</v>
      </c>
      <c r="H126" s="17">
        <v>485.15644788742122</v>
      </c>
      <c r="I126" s="18">
        <v>175524.49540000001</v>
      </c>
      <c r="J126" s="19">
        <f t="shared" si="14"/>
        <v>2.7640384140219623</v>
      </c>
      <c r="K126" s="17">
        <v>284.11922276020061</v>
      </c>
      <c r="L126" s="18">
        <v>15635</v>
      </c>
      <c r="M126" s="20">
        <f t="shared" si="15"/>
        <v>18.172000176539854</v>
      </c>
      <c r="N126" s="17">
        <f t="shared" si="16"/>
        <v>769.27567064762184</v>
      </c>
      <c r="O126" s="21">
        <f t="shared" si="22"/>
        <v>0.38877996253364744</v>
      </c>
      <c r="P126" s="18">
        <f t="shared" si="20"/>
        <v>299.07896641242894</v>
      </c>
      <c r="Q126" s="19">
        <f t="shared" si="17"/>
        <v>470.1967042351929</v>
      </c>
      <c r="S126" s="31">
        <f>P126*VLOOKUP(B126,'Existing Technology Conversion'!$A$5:$B$105,2)*0.9/1000*0.75</f>
        <v>34.526060012198286</v>
      </c>
      <c r="T126" s="31">
        <f t="shared" si="12"/>
        <v>127.68394624287801</v>
      </c>
      <c r="U126" s="22"/>
      <c r="V126" s="23"/>
      <c r="W126" s="18"/>
      <c r="X126" s="15"/>
      <c r="Y126" s="15"/>
    </row>
    <row r="127" spans="1:25" x14ac:dyDescent="0.2">
      <c r="A127" s="14">
        <f t="shared" si="21"/>
        <v>30</v>
      </c>
      <c r="B127" s="15">
        <v>62.166666666666679</v>
      </c>
      <c r="C127" s="15"/>
      <c r="D127" s="14">
        <v>100</v>
      </c>
      <c r="E127" s="16">
        <f t="shared" si="13"/>
        <v>47635</v>
      </c>
      <c r="F127" s="14">
        <v>2030</v>
      </c>
      <c r="G127" s="14">
        <f t="shared" si="18"/>
        <v>6</v>
      </c>
      <c r="H127" s="17">
        <v>286.19954645633663</v>
      </c>
      <c r="I127" s="18">
        <v>175372.09150000001</v>
      </c>
      <c r="J127" s="19">
        <f t="shared" si="14"/>
        <v>1.6319560541726026</v>
      </c>
      <c r="K127" s="17">
        <v>203.14653038978548</v>
      </c>
      <c r="L127" s="18">
        <v>15637</v>
      </c>
      <c r="M127" s="20">
        <f t="shared" si="15"/>
        <v>12.991400549324389</v>
      </c>
      <c r="N127" s="17">
        <f t="shared" si="16"/>
        <v>489.34607684612212</v>
      </c>
      <c r="O127" s="21">
        <f t="shared" si="22"/>
        <v>0.39129254649702294</v>
      </c>
      <c r="P127" s="18">
        <f t="shared" si="20"/>
        <v>191.47747252744699</v>
      </c>
      <c r="Q127" s="19">
        <f t="shared" si="17"/>
        <v>297.86860431867512</v>
      </c>
      <c r="S127" s="31">
        <f>P127*VLOOKUP(B127,'Existing Technology Conversion'!$A$5:$B$105,2)*0.9/1000*0.75</f>
        <v>21.066946815613612</v>
      </c>
      <c r="T127" s="31">
        <f t="shared" si="12"/>
        <v>49.249460332791138</v>
      </c>
      <c r="U127" s="22"/>
      <c r="V127" s="23"/>
      <c r="W127" s="18"/>
      <c r="X127" s="15"/>
      <c r="Y127" s="15"/>
    </row>
    <row r="128" spans="1:25" x14ac:dyDescent="0.2">
      <c r="A128" s="14">
        <f t="shared" si="21"/>
        <v>31</v>
      </c>
      <c r="B128" s="15">
        <v>70.889247311827987</v>
      </c>
      <c r="C128" s="15"/>
      <c r="D128" s="14">
        <v>101</v>
      </c>
      <c r="E128" s="16">
        <f t="shared" si="13"/>
        <v>47665</v>
      </c>
      <c r="F128" s="14">
        <v>2030</v>
      </c>
      <c r="G128" s="14">
        <f t="shared" si="18"/>
        <v>7</v>
      </c>
      <c r="H128" s="17">
        <v>253.40420401096341</v>
      </c>
      <c r="I128" s="18">
        <v>175508.6876</v>
      </c>
      <c r="J128" s="19">
        <f t="shared" si="14"/>
        <v>1.4438271260309019</v>
      </c>
      <c r="K128" s="17">
        <v>184.53359618783043</v>
      </c>
      <c r="L128" s="18">
        <v>15616</v>
      </c>
      <c r="M128" s="20">
        <f t="shared" si="15"/>
        <v>11.81695672309365</v>
      </c>
      <c r="N128" s="17">
        <f t="shared" si="16"/>
        <v>437.93780019879387</v>
      </c>
      <c r="O128" s="21">
        <f t="shared" si="22"/>
        <v>0.39378012921031491</v>
      </c>
      <c r="P128" s="18">
        <f t="shared" si="20"/>
        <v>172.45120354836212</v>
      </c>
      <c r="Q128" s="19">
        <f t="shared" si="17"/>
        <v>265.48659665043175</v>
      </c>
      <c r="S128" s="31">
        <f>P128*VLOOKUP(B128,'Existing Technology Conversion'!$A$5:$B$105,2)*0.9/1000*0.75</f>
        <v>18.251886169871465</v>
      </c>
      <c r="T128" s="31">
        <f t="shared" si="12"/>
        <v>31.194992704264909</v>
      </c>
      <c r="U128" s="22"/>
      <c r="V128" s="23"/>
      <c r="W128" s="18"/>
      <c r="X128" s="15"/>
      <c r="Y128" s="15"/>
    </row>
    <row r="129" spans="1:25" x14ac:dyDescent="0.2">
      <c r="A129" s="14">
        <f t="shared" si="21"/>
        <v>31</v>
      </c>
      <c r="B129" s="15">
        <v>70.05591397849463</v>
      </c>
      <c r="C129" s="15"/>
      <c r="D129" s="14">
        <v>102</v>
      </c>
      <c r="E129" s="16">
        <f t="shared" si="13"/>
        <v>47696</v>
      </c>
      <c r="F129" s="14">
        <v>2030</v>
      </c>
      <c r="G129" s="14">
        <f t="shared" si="18"/>
        <v>8</v>
      </c>
      <c r="H129" s="17">
        <v>253.57828736305203</v>
      </c>
      <c r="I129" s="18">
        <v>175629.2837</v>
      </c>
      <c r="J129" s="19">
        <f t="shared" si="14"/>
        <v>1.4438269178174188</v>
      </c>
      <c r="K129" s="17">
        <v>184.58084207773192</v>
      </c>
      <c r="L129" s="18">
        <v>15620</v>
      </c>
      <c r="M129" s="20">
        <f t="shared" si="15"/>
        <v>11.816955318676818</v>
      </c>
      <c r="N129" s="17">
        <f t="shared" si="16"/>
        <v>438.15912944078394</v>
      </c>
      <c r="O129" s="21">
        <f t="shared" si="22"/>
        <v>0.39624320332106766</v>
      </c>
      <c r="P129" s="18">
        <f t="shared" si="20"/>
        <v>173.61757701398656</v>
      </c>
      <c r="Q129" s="19">
        <f t="shared" si="17"/>
        <v>264.54155242679735</v>
      </c>
      <c r="S129" s="31">
        <f>P129*VLOOKUP(B129,'Existing Technology Conversion'!$A$5:$B$105,2)*0.9/1000*0.75</f>
        <v>18.375332775566889</v>
      </c>
      <c r="T129" s="31">
        <f t="shared" si="12"/>
        <v>32.360071651870513</v>
      </c>
      <c r="U129" s="22"/>
      <c r="V129" s="23"/>
      <c r="W129" s="18"/>
      <c r="X129" s="15"/>
      <c r="Y129" s="15"/>
    </row>
    <row r="130" spans="1:25" x14ac:dyDescent="0.2">
      <c r="A130" s="14">
        <f t="shared" si="21"/>
        <v>30</v>
      </c>
      <c r="B130" s="15">
        <v>61.023524904214568</v>
      </c>
      <c r="C130" s="15"/>
      <c r="D130" s="14">
        <v>103</v>
      </c>
      <c r="E130" s="16">
        <f t="shared" si="13"/>
        <v>47727</v>
      </c>
      <c r="F130" s="14">
        <v>2030</v>
      </c>
      <c r="G130" s="14">
        <f t="shared" si="18"/>
        <v>9</v>
      </c>
      <c r="H130" s="17">
        <v>334.09744620323221</v>
      </c>
      <c r="I130" s="18">
        <v>175840.87969999999</v>
      </c>
      <c r="J130" s="19">
        <f t="shared" si="14"/>
        <v>1.8999987191444438</v>
      </c>
      <c r="K130" s="17">
        <v>239.90689516067471</v>
      </c>
      <c r="L130" s="18">
        <v>15619</v>
      </c>
      <c r="M130" s="20">
        <f t="shared" si="15"/>
        <v>15.359939507053889</v>
      </c>
      <c r="N130" s="17">
        <f t="shared" si="16"/>
        <v>574.00434136390686</v>
      </c>
      <c r="O130" s="21">
        <f t="shared" si="22"/>
        <v>0.39868224705740896</v>
      </c>
      <c r="P130" s="18">
        <f t="shared" si="20"/>
        <v>228.84534063567042</v>
      </c>
      <c r="Q130" s="19">
        <f t="shared" si="17"/>
        <v>345.15900072823644</v>
      </c>
      <c r="S130" s="31">
        <f>P130*VLOOKUP(B130,'Existing Technology Conversion'!$A$5:$B$105,2)*0.9/1000*0.75</f>
        <v>25.334537839127307</v>
      </c>
      <c r="T130" s="31">
        <f t="shared" ref="T130:T193" si="23">S130*VLOOKUP(G130,$V$2:$W$13,2,FALSE)</f>
        <v>97.005509749093648</v>
      </c>
      <c r="U130" s="22"/>
      <c r="V130" s="23"/>
      <c r="W130" s="18"/>
      <c r="X130" s="15"/>
      <c r="Y130" s="15"/>
    </row>
    <row r="131" spans="1:25" x14ac:dyDescent="0.2">
      <c r="A131" s="14">
        <f t="shared" si="21"/>
        <v>31</v>
      </c>
      <c r="B131" s="15">
        <v>47.658100358422942</v>
      </c>
      <c r="C131" s="15"/>
      <c r="D131" s="14">
        <v>104</v>
      </c>
      <c r="E131" s="16">
        <f t="shared" ref="E131:E194" si="24">DATE(F131,G131,1)</f>
        <v>47757</v>
      </c>
      <c r="F131" s="14">
        <v>2030</v>
      </c>
      <c r="G131" s="14">
        <f t="shared" si="18"/>
        <v>10</v>
      </c>
      <c r="H131" s="17">
        <v>951.3434534072868</v>
      </c>
      <c r="I131" s="18">
        <v>176233.47579999999</v>
      </c>
      <c r="J131" s="19">
        <f t="shared" ref="J131:J194" si="25">H131*1000/I131</f>
        <v>5.3981994572184844</v>
      </c>
      <c r="K131" s="17">
        <v>506.49533367156982</v>
      </c>
      <c r="L131" s="18">
        <v>15617</v>
      </c>
      <c r="M131" s="20">
        <f t="shared" ref="M131:M194" si="26">K131*1000/L131</f>
        <v>32.432306696008823</v>
      </c>
      <c r="N131" s="17">
        <f t="shared" ref="N131:N194" si="27">K131+H131</f>
        <v>1457.8387870788565</v>
      </c>
      <c r="O131" s="21">
        <f t="shared" si="22"/>
        <v>0.40109772478534311</v>
      </c>
      <c r="P131" s="18">
        <f t="shared" si="20"/>
        <v>584.7358206011537</v>
      </c>
      <c r="Q131" s="19">
        <f t="shared" ref="Q131:Q194" si="28">N131-P131</f>
        <v>873.10296647770281</v>
      </c>
      <c r="S131" s="31">
        <f>P131*VLOOKUP(B131,'Existing Technology Conversion'!$A$5:$B$105,2)*0.9/1000*0.75</f>
        <v>72.014260746358758</v>
      </c>
      <c r="T131" s="31">
        <f t="shared" si="23"/>
        <v>213.01177571344303</v>
      </c>
      <c r="U131" s="22"/>
      <c r="V131" s="23"/>
      <c r="W131" s="18"/>
      <c r="X131" s="15"/>
      <c r="Y131" s="15"/>
    </row>
    <row r="132" spans="1:25" x14ac:dyDescent="0.2">
      <c r="A132" s="14">
        <f t="shared" si="21"/>
        <v>30</v>
      </c>
      <c r="B132" s="15">
        <v>36.144444444444453</v>
      </c>
      <c r="C132" s="15"/>
      <c r="D132" s="14">
        <v>105</v>
      </c>
      <c r="E132" s="16">
        <f t="shared" si="24"/>
        <v>47788</v>
      </c>
      <c r="F132" s="14">
        <v>2030</v>
      </c>
      <c r="G132" s="14">
        <f t="shared" si="18"/>
        <v>11</v>
      </c>
      <c r="H132" s="17">
        <v>1662.7635612487788</v>
      </c>
      <c r="I132" s="18">
        <v>176772.07190000001</v>
      </c>
      <c r="J132" s="19">
        <f t="shared" si="25"/>
        <v>9.4062571274799822</v>
      </c>
      <c r="K132" s="17">
        <v>876.08047986030556</v>
      </c>
      <c r="L132" s="18">
        <v>15637</v>
      </c>
      <c r="M132" s="20">
        <f t="shared" si="26"/>
        <v>56.026122648865226</v>
      </c>
      <c r="N132" s="17">
        <f t="shared" si="27"/>
        <v>2538.8440411090842</v>
      </c>
      <c r="O132" s="21">
        <f t="shared" si="22"/>
        <v>0.40349008753938076</v>
      </c>
      <c r="P132" s="18">
        <f t="shared" si="20"/>
        <v>1024.3984043959397</v>
      </c>
      <c r="Q132" s="19">
        <f t="shared" si="28"/>
        <v>1514.4456367131445</v>
      </c>
      <c r="S132" s="31">
        <f>P132*VLOOKUP(B132,'Existing Technology Conversion'!$A$5:$B$105,2)*0.9/1000*0.75</f>
        <v>138.69554905835111</v>
      </c>
      <c r="T132" s="31">
        <f t="shared" si="23"/>
        <v>293.67073305906763</v>
      </c>
      <c r="U132" s="22"/>
      <c r="V132" s="23"/>
      <c r="W132" s="18"/>
      <c r="X132" s="15"/>
      <c r="Y132" s="15"/>
    </row>
    <row r="133" spans="1:25" x14ac:dyDescent="0.2">
      <c r="A133" s="14">
        <f t="shared" si="21"/>
        <v>31</v>
      </c>
      <c r="B133" s="15">
        <v>28.584946236559134</v>
      </c>
      <c r="C133" s="15"/>
      <c r="D133" s="14">
        <v>106</v>
      </c>
      <c r="E133" s="16">
        <f t="shared" si="24"/>
        <v>47818</v>
      </c>
      <c r="F133" s="14">
        <v>2030</v>
      </c>
      <c r="G133" s="14">
        <f t="shared" si="18"/>
        <v>12</v>
      </c>
      <c r="H133" s="17">
        <v>2357.4829711914072</v>
      </c>
      <c r="I133" s="18">
        <v>177168.66800000001</v>
      </c>
      <c r="J133" s="19">
        <f t="shared" si="25"/>
        <v>13.30643277846062</v>
      </c>
      <c r="K133" s="17">
        <v>1219.1269598007207</v>
      </c>
      <c r="L133" s="18">
        <v>15712</v>
      </c>
      <c r="M133" s="20">
        <f t="shared" si="26"/>
        <v>77.59209265534119</v>
      </c>
      <c r="N133" s="17">
        <f t="shared" si="27"/>
        <v>3576.6099309921278</v>
      </c>
      <c r="O133" s="21">
        <f t="shared" si="22"/>
        <v>0.40585977352801672</v>
      </c>
      <c r="P133" s="18">
        <f t="shared" si="20"/>
        <v>1451.6020965905207</v>
      </c>
      <c r="Q133" s="19">
        <f t="shared" si="28"/>
        <v>2125.0078344016074</v>
      </c>
      <c r="S133" s="31">
        <f>P133*VLOOKUP(B133,'Existing Technology Conversion'!$A$5:$B$105,2)*0.9/1000*0.75</f>
        <v>209.961417380206</v>
      </c>
      <c r="T133" s="31">
        <f t="shared" si="23"/>
        <v>408.7579718244138</v>
      </c>
      <c r="U133" s="22"/>
      <c r="V133" s="23"/>
      <c r="W133" s="18"/>
      <c r="X133" s="15"/>
      <c r="Y133" s="15"/>
    </row>
    <row r="134" spans="1:25" x14ac:dyDescent="0.2">
      <c r="A134" s="14">
        <f t="shared" si="21"/>
        <v>31</v>
      </c>
      <c r="B134" s="15">
        <v>29.425806451612907</v>
      </c>
      <c r="C134" s="15"/>
      <c r="D134" s="14">
        <v>107</v>
      </c>
      <c r="E134" s="16">
        <f t="shared" si="24"/>
        <v>47849</v>
      </c>
      <c r="F134" s="14">
        <v>2031</v>
      </c>
      <c r="G134" s="14">
        <f t="shared" si="18"/>
        <v>1</v>
      </c>
      <c r="H134" s="17">
        <v>2215.0248851776169</v>
      </c>
      <c r="I134" s="18">
        <v>177420.2641</v>
      </c>
      <c r="J134" s="19">
        <f t="shared" si="25"/>
        <v>12.484621733677246</v>
      </c>
      <c r="K134" s="17">
        <v>1125.1246039867401</v>
      </c>
      <c r="L134" s="18">
        <v>15725</v>
      </c>
      <c r="M134" s="20">
        <f t="shared" si="26"/>
        <v>71.55005430758284</v>
      </c>
      <c r="N134" s="17">
        <f t="shared" si="27"/>
        <v>3340.149489164357</v>
      </c>
      <c r="O134" s="21">
        <f t="shared" si="22"/>
        <v>0.40820720861547644</v>
      </c>
      <c r="P134" s="18">
        <f t="shared" si="20"/>
        <v>1363.4730993301916</v>
      </c>
      <c r="Q134" s="19">
        <f t="shared" si="28"/>
        <v>1976.6763898341653</v>
      </c>
      <c r="S134" s="31">
        <f>P134*VLOOKUP(B134,'Existing Technology Conversion'!$A$5:$B$105,2)*0.9/1000*0.75</f>
        <v>195.65262730070543</v>
      </c>
      <c r="T134" s="31">
        <f t="shared" si="23"/>
        <v>386.6416418504628</v>
      </c>
      <c r="U134" s="22"/>
      <c r="V134" s="23"/>
      <c r="W134" s="18"/>
      <c r="X134" s="15"/>
      <c r="Y134" s="15"/>
    </row>
    <row r="135" spans="1:25" x14ac:dyDescent="0.2">
      <c r="A135" s="14">
        <f t="shared" si="21"/>
        <v>28</v>
      </c>
      <c r="B135" s="15">
        <v>32.599735449735448</v>
      </c>
      <c r="C135" s="15"/>
      <c r="D135" s="14">
        <v>108</v>
      </c>
      <c r="E135" s="16">
        <f t="shared" si="24"/>
        <v>47880</v>
      </c>
      <c r="F135" s="14">
        <v>2031</v>
      </c>
      <c r="G135" s="14">
        <f t="shared" si="18"/>
        <v>2</v>
      </c>
      <c r="H135" s="17">
        <v>2013.2052826881372</v>
      </c>
      <c r="I135" s="18">
        <v>177389.8602</v>
      </c>
      <c r="J135" s="19">
        <f t="shared" si="25"/>
        <v>11.349043741385941</v>
      </c>
      <c r="K135" s="17">
        <v>1079.8602349758153</v>
      </c>
      <c r="L135" s="18">
        <v>15738</v>
      </c>
      <c r="M135" s="20">
        <f t="shared" si="26"/>
        <v>68.61483256931092</v>
      </c>
      <c r="N135" s="17">
        <f t="shared" si="27"/>
        <v>3093.0655176639525</v>
      </c>
      <c r="O135" s="21">
        <f t="shared" si="22"/>
        <v>0.41053280678105497</v>
      </c>
      <c r="P135" s="18">
        <f t="shared" si="20"/>
        <v>1269.8048685242791</v>
      </c>
      <c r="Q135" s="19">
        <f t="shared" si="28"/>
        <v>1823.2606491396734</v>
      </c>
      <c r="S135" s="31">
        <f>P135*VLOOKUP(B135,'Existing Technology Conversion'!$A$5:$B$105,2)*0.9/1000*0.75</f>
        <v>177.81163504180543</v>
      </c>
      <c r="T135" s="31">
        <f t="shared" si="23"/>
        <v>371.31871632431717</v>
      </c>
      <c r="U135" s="22"/>
      <c r="V135" s="23"/>
      <c r="W135" s="18"/>
      <c r="X135" s="15"/>
      <c r="Y135" s="15"/>
    </row>
    <row r="136" spans="1:25" x14ac:dyDescent="0.2">
      <c r="A136" s="14">
        <f t="shared" si="21"/>
        <v>31</v>
      </c>
      <c r="B136" s="15">
        <v>39.989247311828002</v>
      </c>
      <c r="C136" s="15"/>
      <c r="D136" s="14">
        <v>109</v>
      </c>
      <c r="E136" s="16">
        <f t="shared" si="24"/>
        <v>47908</v>
      </c>
      <c r="F136" s="14">
        <v>2031</v>
      </c>
      <c r="G136" s="14">
        <f t="shared" si="18"/>
        <v>3</v>
      </c>
      <c r="H136" s="17">
        <v>1504.44947886467</v>
      </c>
      <c r="I136" s="18">
        <v>177403.45629999999</v>
      </c>
      <c r="J136" s="19">
        <f t="shared" si="25"/>
        <v>8.4803842621902188</v>
      </c>
      <c r="K136" s="17">
        <v>787.11853313446045</v>
      </c>
      <c r="L136" s="18">
        <v>15741</v>
      </c>
      <c r="M136" s="20">
        <f t="shared" si="26"/>
        <v>50.004353798009049</v>
      </c>
      <c r="N136" s="17">
        <f t="shared" si="27"/>
        <v>2291.5680119991302</v>
      </c>
      <c r="O136" s="21">
        <f t="shared" si="22"/>
        <v>0.41283697055728585</v>
      </c>
      <c r="P136" s="18">
        <f t="shared" si="20"/>
        <v>946.04399589970308</v>
      </c>
      <c r="Q136" s="19">
        <f t="shared" si="28"/>
        <v>1345.5240160994272</v>
      </c>
      <c r="S136" s="31">
        <f>P136*VLOOKUP(B136,'Existing Technology Conversion'!$A$5:$B$105,2)*0.9/1000*0.75</f>
        <v>124.82549491062889</v>
      </c>
      <c r="T136" s="31">
        <f t="shared" si="23"/>
        <v>321.1017239154707</v>
      </c>
      <c r="U136" s="22"/>
      <c r="V136" s="23"/>
      <c r="W136" s="18"/>
      <c r="X136" s="15"/>
      <c r="Y136" s="15"/>
    </row>
    <row r="137" spans="1:25" x14ac:dyDescent="0.2">
      <c r="A137" s="14">
        <f t="shared" si="21"/>
        <v>30</v>
      </c>
      <c r="B137" s="15">
        <v>46.898888888888891</v>
      </c>
      <c r="C137" s="15"/>
      <c r="D137" s="14">
        <v>110</v>
      </c>
      <c r="E137" s="16">
        <f t="shared" si="24"/>
        <v>47939</v>
      </c>
      <c r="F137" s="14">
        <v>2031</v>
      </c>
      <c r="G137" s="14">
        <f t="shared" si="18"/>
        <v>4</v>
      </c>
      <c r="H137" s="17">
        <v>985.86978435516357</v>
      </c>
      <c r="I137" s="18">
        <v>177335.05239999999</v>
      </c>
      <c r="J137" s="19">
        <f t="shared" si="25"/>
        <v>5.5593621848173527</v>
      </c>
      <c r="K137" s="17">
        <v>525.39569735527095</v>
      </c>
      <c r="L137" s="18">
        <v>15711</v>
      </c>
      <c r="M137" s="20">
        <f t="shared" si="26"/>
        <v>33.441263914153836</v>
      </c>
      <c r="N137" s="17">
        <f t="shared" si="27"/>
        <v>1511.2654817104344</v>
      </c>
      <c r="O137" s="21">
        <f t="shared" si="22"/>
        <v>0.41512009144810413</v>
      </c>
      <c r="P137" s="18">
        <f t="shared" si="20"/>
        <v>627.35666496999875</v>
      </c>
      <c r="Q137" s="19">
        <f t="shared" si="28"/>
        <v>883.90881674043567</v>
      </c>
      <c r="S137" s="31">
        <f>P137*VLOOKUP(B137,'Existing Technology Conversion'!$A$5:$B$105,2)*0.9/1000*0.75</f>
        <v>77.923341063229387</v>
      </c>
      <c r="T137" s="31">
        <f t="shared" si="23"/>
        <v>227.60791476272539</v>
      </c>
      <c r="U137" s="22"/>
      <c r="V137" s="23"/>
      <c r="W137" s="18"/>
      <c r="X137" s="15"/>
      <c r="Y137" s="15"/>
    </row>
    <row r="138" spans="1:25" x14ac:dyDescent="0.2">
      <c r="A138" s="14">
        <f t="shared" si="21"/>
        <v>31</v>
      </c>
      <c r="B138" s="15">
        <v>55.859139784946244</v>
      </c>
      <c r="C138" s="15"/>
      <c r="D138" s="14">
        <v>111</v>
      </c>
      <c r="E138" s="16">
        <f t="shared" si="24"/>
        <v>47969</v>
      </c>
      <c r="F138" s="14">
        <v>2031</v>
      </c>
      <c r="G138" s="14">
        <f t="shared" si="18"/>
        <v>5</v>
      </c>
      <c r="H138" s="17">
        <v>489.9580065011973</v>
      </c>
      <c r="I138" s="18">
        <v>177261.64850000001</v>
      </c>
      <c r="J138" s="19">
        <f t="shared" si="25"/>
        <v>2.7640384180518169</v>
      </c>
      <c r="K138" s="17">
        <v>285.19136327505134</v>
      </c>
      <c r="L138" s="18">
        <v>15694</v>
      </c>
      <c r="M138" s="20">
        <f t="shared" si="26"/>
        <v>18.171999698932797</v>
      </c>
      <c r="N138" s="17">
        <f t="shared" si="27"/>
        <v>775.1493697762487</v>
      </c>
      <c r="O138" s="21">
        <f t="shared" si="22"/>
        <v>0.41738255032808347</v>
      </c>
      <c r="P138" s="18">
        <f t="shared" si="20"/>
        <v>323.53382084241724</v>
      </c>
      <c r="Q138" s="19">
        <f t="shared" si="28"/>
        <v>451.61554893383146</v>
      </c>
      <c r="S138" s="31">
        <f>P138*VLOOKUP(B138,'Existing Technology Conversion'!$A$5:$B$105,2)*0.9/1000*0.75</f>
        <v>37.349159816799791</v>
      </c>
      <c r="T138" s="31">
        <f t="shared" si="23"/>
        <v>138.12430704748945</v>
      </c>
      <c r="U138" s="22"/>
      <c r="V138" s="23"/>
      <c r="W138" s="18"/>
      <c r="X138" s="15"/>
      <c r="Y138" s="15"/>
    </row>
    <row r="139" spans="1:25" x14ac:dyDescent="0.2">
      <c r="A139" s="14">
        <f t="shared" si="21"/>
        <v>30</v>
      </c>
      <c r="B139" s="15">
        <v>62.166666666666679</v>
      </c>
      <c r="C139" s="15"/>
      <c r="D139" s="14">
        <v>112</v>
      </c>
      <c r="E139" s="16">
        <f t="shared" si="24"/>
        <v>48000</v>
      </c>
      <c r="F139" s="14">
        <v>2031</v>
      </c>
      <c r="G139" s="14">
        <f t="shared" si="18"/>
        <v>6</v>
      </c>
      <c r="H139" s="17">
        <v>288.99534702301048</v>
      </c>
      <c r="I139" s="18">
        <v>177085.24460000001</v>
      </c>
      <c r="J139" s="19">
        <f t="shared" si="25"/>
        <v>1.6319561106053355</v>
      </c>
      <c r="K139" s="17">
        <v>203.9000219106677</v>
      </c>
      <c r="L139" s="18">
        <v>15695</v>
      </c>
      <c r="M139" s="20">
        <f t="shared" si="26"/>
        <v>12.991399930593674</v>
      </c>
      <c r="N139" s="17">
        <f t="shared" si="27"/>
        <v>492.89536893367818</v>
      </c>
      <c r="O139" s="21">
        <f t="shared" si="22"/>
        <v>0.41962471782377353</v>
      </c>
      <c r="P139" s="18">
        <f t="shared" si="20"/>
        <v>206.8310801054395</v>
      </c>
      <c r="Q139" s="19">
        <f t="shared" si="28"/>
        <v>286.06428882823866</v>
      </c>
      <c r="S139" s="31">
        <f>P139*VLOOKUP(B139,'Existing Technology Conversion'!$A$5:$B$105,2)*0.9/1000*0.75</f>
        <v>22.756198454482018</v>
      </c>
      <c r="T139" s="31">
        <f t="shared" si="23"/>
        <v>53.198524822710148</v>
      </c>
      <c r="U139" s="22"/>
      <c r="V139" s="23"/>
      <c r="W139" s="18"/>
      <c r="X139" s="15"/>
      <c r="Y139" s="15"/>
    </row>
    <row r="140" spans="1:25" x14ac:dyDescent="0.2">
      <c r="A140" s="14">
        <f t="shared" si="21"/>
        <v>31</v>
      </c>
      <c r="B140" s="15">
        <v>70.889247311827987</v>
      </c>
      <c r="C140" s="15"/>
      <c r="D140" s="14">
        <v>113</v>
      </c>
      <c r="E140" s="16">
        <f t="shared" si="24"/>
        <v>48030</v>
      </c>
      <c r="F140" s="14">
        <v>2031</v>
      </c>
      <c r="G140" s="14">
        <f t="shared" si="18"/>
        <v>7</v>
      </c>
      <c r="H140" s="17">
        <v>255.88492041826279</v>
      </c>
      <c r="I140" s="18">
        <v>177226.8407</v>
      </c>
      <c r="J140" s="19">
        <f t="shared" si="25"/>
        <v>1.4438271280331119</v>
      </c>
      <c r="K140" s="17">
        <v>185.21897247433671</v>
      </c>
      <c r="L140" s="18">
        <v>15674</v>
      </c>
      <c r="M140" s="20">
        <f t="shared" si="26"/>
        <v>11.816956263515166</v>
      </c>
      <c r="N140" s="17">
        <f t="shared" si="27"/>
        <v>441.1038928925995</v>
      </c>
      <c r="O140" s="21">
        <f t="shared" si="22"/>
        <v>0.4218469546780852</v>
      </c>
      <c r="P140" s="18">
        <f t="shared" si="20"/>
        <v>186.07833391339139</v>
      </c>
      <c r="Q140" s="19">
        <f t="shared" si="28"/>
        <v>255.02555897920811</v>
      </c>
      <c r="S140" s="31">
        <f>P140*VLOOKUP(B140,'Existing Technology Conversion'!$A$5:$B$105,2)*0.9/1000*0.75</f>
        <v>19.694154052767175</v>
      </c>
      <c r="T140" s="31">
        <f t="shared" si="23"/>
        <v>33.660027587004599</v>
      </c>
      <c r="U140" s="22"/>
      <c r="V140" s="23"/>
      <c r="W140" s="18"/>
      <c r="X140" s="15"/>
      <c r="Y140" s="15"/>
    </row>
    <row r="141" spans="1:25" x14ac:dyDescent="0.2">
      <c r="A141" s="14">
        <f t="shared" si="21"/>
        <v>31</v>
      </c>
      <c r="B141" s="15">
        <v>70.05591397849463</v>
      </c>
      <c r="C141" s="15"/>
      <c r="D141" s="14">
        <v>114</v>
      </c>
      <c r="E141" s="16">
        <f t="shared" si="24"/>
        <v>48061</v>
      </c>
      <c r="F141" s="14">
        <v>2031</v>
      </c>
      <c r="G141" s="14">
        <f t="shared" si="18"/>
        <v>8</v>
      </c>
      <c r="H141" s="17">
        <v>256.06768816709479</v>
      </c>
      <c r="I141" s="18">
        <v>177353.4368</v>
      </c>
      <c r="J141" s="19">
        <f t="shared" si="25"/>
        <v>1.4438270426970083</v>
      </c>
      <c r="K141" s="17">
        <v>185.26620635390321</v>
      </c>
      <c r="L141" s="18">
        <v>15678</v>
      </c>
      <c r="M141" s="20">
        <f t="shared" si="26"/>
        <v>11.816954098348209</v>
      </c>
      <c r="N141" s="17">
        <f t="shared" si="27"/>
        <v>441.333894520998</v>
      </c>
      <c r="O141" s="21">
        <f t="shared" si="22"/>
        <v>0.42404961209862391</v>
      </c>
      <c r="P141" s="18">
        <f t="shared" si="20"/>
        <v>187.14746677760419</v>
      </c>
      <c r="Q141" s="19">
        <f t="shared" si="28"/>
        <v>254.18642774339381</v>
      </c>
      <c r="S141" s="31">
        <f>P141*VLOOKUP(B141,'Existing Technology Conversion'!$A$5:$B$105,2)*0.9/1000*0.75</f>
        <v>19.807308910121407</v>
      </c>
      <c r="T141" s="31">
        <f t="shared" si="23"/>
        <v>34.881868175717308</v>
      </c>
      <c r="U141" s="22"/>
      <c r="V141" s="23"/>
      <c r="W141" s="18"/>
      <c r="X141" s="15"/>
      <c r="Y141" s="15"/>
    </row>
    <row r="142" spans="1:25" x14ac:dyDescent="0.2">
      <c r="A142" s="14">
        <f t="shared" si="21"/>
        <v>30</v>
      </c>
      <c r="B142" s="15">
        <v>61.023524904214568</v>
      </c>
      <c r="C142" s="15"/>
      <c r="D142" s="14">
        <v>115</v>
      </c>
      <c r="E142" s="16">
        <f t="shared" si="24"/>
        <v>48092</v>
      </c>
      <c r="F142" s="14">
        <v>2031</v>
      </c>
      <c r="G142" s="14">
        <f t="shared" si="18"/>
        <v>9</v>
      </c>
      <c r="H142" s="17">
        <v>337.38469541072811</v>
      </c>
      <c r="I142" s="18">
        <v>177571.03289999999</v>
      </c>
      <c r="J142" s="19">
        <f t="shared" si="25"/>
        <v>1.8999984958173215</v>
      </c>
      <c r="K142" s="17">
        <v>240.8131027221678</v>
      </c>
      <c r="L142" s="18">
        <v>15678</v>
      </c>
      <c r="M142" s="20">
        <f t="shared" si="26"/>
        <v>15.359937665656831</v>
      </c>
      <c r="N142" s="17">
        <f t="shared" si="27"/>
        <v>578.19779813289597</v>
      </c>
      <c r="O142" s="21">
        <f t="shared" si="22"/>
        <v>0.42623303209081254</v>
      </c>
      <c r="P142" s="18">
        <f t="shared" si="20"/>
        <v>246.44700064641577</v>
      </c>
      <c r="Q142" s="19">
        <f t="shared" si="28"/>
        <v>331.75079748648022</v>
      </c>
      <c r="S142" s="31">
        <f>P142*VLOOKUP(B142,'Existing Technology Conversion'!$A$5:$B$105,2)*0.9/1000*0.75</f>
        <v>27.283146101524132</v>
      </c>
      <c r="T142" s="31">
        <f t="shared" si="23"/>
        <v>104.46669727875772</v>
      </c>
      <c r="U142" s="22"/>
      <c r="V142" s="23"/>
      <c r="W142" s="18"/>
      <c r="X142" s="15"/>
      <c r="Y142" s="15"/>
    </row>
    <row r="143" spans="1:25" x14ac:dyDescent="0.2">
      <c r="A143" s="14">
        <f t="shared" si="21"/>
        <v>31</v>
      </c>
      <c r="B143" s="15">
        <v>47.658100358422942</v>
      </c>
      <c r="C143" s="15"/>
      <c r="D143" s="14">
        <v>116</v>
      </c>
      <c r="E143" s="16">
        <f t="shared" si="24"/>
        <v>48122</v>
      </c>
      <c r="F143" s="14">
        <v>2031</v>
      </c>
      <c r="G143" s="14">
        <f t="shared" ref="G143:G206" si="29">G131</f>
        <v>10</v>
      </c>
      <c r="H143" s="17">
        <v>960.7152626514436</v>
      </c>
      <c r="I143" s="18">
        <v>177969.62899999999</v>
      </c>
      <c r="J143" s="19">
        <f t="shared" si="25"/>
        <v>5.3981978163894677</v>
      </c>
      <c r="K143" s="17">
        <v>508.40883886814072</v>
      </c>
      <c r="L143" s="18">
        <v>15676</v>
      </c>
      <c r="M143" s="20">
        <f t="shared" si="26"/>
        <v>32.43230663869231</v>
      </c>
      <c r="N143" s="17">
        <f t="shared" si="27"/>
        <v>1469.1241015195842</v>
      </c>
      <c r="O143" s="21">
        <f t="shared" si="22"/>
        <v>0.42839754777659111</v>
      </c>
      <c r="P143" s="18">
        <f t="shared" si="20"/>
        <v>629.36916247047759</v>
      </c>
      <c r="Q143" s="19">
        <f t="shared" si="28"/>
        <v>839.75493904910661</v>
      </c>
      <c r="S143" s="31">
        <f>P143*VLOOKUP(B143,'Existing Technology Conversion'!$A$5:$B$105,2)*0.9/1000*0.75</f>
        <v>77.511165512778533</v>
      </c>
      <c r="T143" s="31">
        <f t="shared" si="23"/>
        <v>229.27113091736311</v>
      </c>
      <c r="U143" s="22"/>
      <c r="V143" s="23"/>
      <c r="W143" s="18"/>
      <c r="X143" s="15"/>
      <c r="Y143" s="15"/>
    </row>
    <row r="144" spans="1:25" x14ac:dyDescent="0.2">
      <c r="A144" s="14">
        <f t="shared" si="21"/>
        <v>30</v>
      </c>
      <c r="B144" s="15">
        <v>36.144444444444453</v>
      </c>
      <c r="C144" s="15"/>
      <c r="D144" s="14">
        <v>117</v>
      </c>
      <c r="E144" s="16">
        <f t="shared" si="24"/>
        <v>48153</v>
      </c>
      <c r="F144" s="14">
        <v>2031</v>
      </c>
      <c r="G144" s="14">
        <f t="shared" si="29"/>
        <v>11</v>
      </c>
      <c r="H144" s="17">
        <v>1679.1601209640498</v>
      </c>
      <c r="I144" s="18">
        <v>178515.22510000001</v>
      </c>
      <c r="J144" s="19">
        <f t="shared" si="25"/>
        <v>9.4062571975215228</v>
      </c>
      <c r="K144" s="17">
        <v>879.3861021995541</v>
      </c>
      <c r="L144" s="18">
        <v>15696</v>
      </c>
      <c r="M144" s="20">
        <f t="shared" si="26"/>
        <v>56.02612781597567</v>
      </c>
      <c r="N144" s="17">
        <f t="shared" si="27"/>
        <v>2558.5462231636038</v>
      </c>
      <c r="O144" s="21">
        <f t="shared" si="22"/>
        <v>0.43054348369943907</v>
      </c>
      <c r="P144" s="18">
        <f t="shared" si="20"/>
        <v>1101.5654041269004</v>
      </c>
      <c r="Q144" s="19">
        <f t="shared" si="28"/>
        <v>1456.9808190367035</v>
      </c>
      <c r="S144" s="31">
        <f>P144*VLOOKUP(B144,'Existing Technology Conversion'!$A$5:$B$105,2)*0.9/1000*0.75</f>
        <v>149.14335857361709</v>
      </c>
      <c r="T144" s="31">
        <f t="shared" si="23"/>
        <v>315.7926821774119</v>
      </c>
      <c r="U144" s="22"/>
      <c r="V144" s="23"/>
      <c r="W144" s="18"/>
      <c r="X144" s="15"/>
      <c r="Y144" s="15"/>
    </row>
    <row r="145" spans="1:25" x14ac:dyDescent="0.2">
      <c r="A145" s="14">
        <f t="shared" si="21"/>
        <v>31</v>
      </c>
      <c r="B145" s="15">
        <v>28.584946236559134</v>
      </c>
      <c r="C145" s="15"/>
      <c r="D145" s="14">
        <v>118</v>
      </c>
      <c r="E145" s="16">
        <f t="shared" si="24"/>
        <v>48183</v>
      </c>
      <c r="F145" s="14">
        <v>2031</v>
      </c>
      <c r="G145" s="14">
        <f t="shared" si="29"/>
        <v>12</v>
      </c>
      <c r="H145" s="17">
        <v>2380.7446260452271</v>
      </c>
      <c r="I145" s="18">
        <v>178916.8211</v>
      </c>
      <c r="J145" s="19">
        <f t="shared" si="25"/>
        <v>13.306432628347357</v>
      </c>
      <c r="K145" s="17">
        <v>1223.7049195766444</v>
      </c>
      <c r="L145" s="18">
        <v>15771</v>
      </c>
      <c r="M145" s="20">
        <f t="shared" si="26"/>
        <v>77.592094323546036</v>
      </c>
      <c r="N145" s="17">
        <f t="shared" si="27"/>
        <v>3604.4495456218715</v>
      </c>
      <c r="O145" s="21">
        <f t="shared" si="22"/>
        <v>0.43267115611641627</v>
      </c>
      <c r="P145" s="18">
        <f t="shared" si="20"/>
        <v>1559.5413520675063</v>
      </c>
      <c r="Q145" s="19">
        <f t="shared" si="28"/>
        <v>2044.9081935543652</v>
      </c>
      <c r="S145" s="31">
        <f>P145*VLOOKUP(B145,'Existing Technology Conversion'!$A$5:$B$105,2)*0.9/1000*0.75</f>
        <v>225.5738769682311</v>
      </c>
      <c r="T145" s="31">
        <f t="shared" si="23"/>
        <v>439.15268622489583</v>
      </c>
      <c r="U145" s="22"/>
      <c r="V145" s="23"/>
      <c r="W145" s="18"/>
      <c r="X145" s="15"/>
      <c r="Y145" s="15"/>
    </row>
    <row r="146" spans="1:25" x14ac:dyDescent="0.2">
      <c r="A146" s="14">
        <f t="shared" si="21"/>
        <v>31</v>
      </c>
      <c r="B146" s="15">
        <v>29.425806451612907</v>
      </c>
      <c r="C146" s="15"/>
      <c r="D146" s="14">
        <v>119</v>
      </c>
      <c r="E146" s="16">
        <f t="shared" si="24"/>
        <v>48214</v>
      </c>
      <c r="F146" s="14">
        <v>2032</v>
      </c>
      <c r="G146" s="14">
        <f t="shared" si="29"/>
        <v>1</v>
      </c>
      <c r="H146" s="17">
        <v>2236.9374060630807</v>
      </c>
      <c r="I146" s="18">
        <v>179175.4172</v>
      </c>
      <c r="J146" s="19">
        <f t="shared" si="25"/>
        <v>12.48462228256545</v>
      </c>
      <c r="K146" s="17">
        <v>1129.3462071418764</v>
      </c>
      <c r="L146" s="18">
        <v>15784</v>
      </c>
      <c r="M146" s="20">
        <f t="shared" si="26"/>
        <v>71.550063807772204</v>
      </c>
      <c r="N146" s="17">
        <f t="shared" si="27"/>
        <v>3366.283613204957</v>
      </c>
      <c r="O146" s="21">
        <f t="shared" si="22"/>
        <v>0.4347808732778824</v>
      </c>
      <c r="P146" s="18">
        <f t="shared" si="20"/>
        <v>1463.5957290502765</v>
      </c>
      <c r="Q146" s="19">
        <f t="shared" si="28"/>
        <v>1902.6878841546804</v>
      </c>
      <c r="S146" s="31">
        <f>P146*VLOOKUP(B146,'Existing Technology Conversion'!$A$5:$B$105,2)*0.9/1000*0.75</f>
        <v>210.01980151676702</v>
      </c>
      <c r="T146" s="31">
        <f t="shared" si="23"/>
        <v>415.03353162106163</v>
      </c>
      <c r="U146" s="22"/>
      <c r="V146" s="23"/>
      <c r="W146" s="18"/>
      <c r="X146" s="15"/>
      <c r="Y146" s="15"/>
    </row>
    <row r="147" spans="1:25" x14ac:dyDescent="0.2">
      <c r="A147" s="14">
        <f t="shared" si="21"/>
        <v>29</v>
      </c>
      <c r="B147" s="15">
        <v>32.599735449735448</v>
      </c>
      <c r="C147" s="15"/>
      <c r="D147" s="14">
        <v>120</v>
      </c>
      <c r="E147" s="16">
        <f t="shared" si="24"/>
        <v>48245</v>
      </c>
      <c r="F147" s="14">
        <v>2032</v>
      </c>
      <c r="G147" s="14">
        <f t="shared" si="29"/>
        <v>2</v>
      </c>
      <c r="H147" s="17">
        <v>2157.3585925102261</v>
      </c>
      <c r="I147" s="18">
        <v>179151.01329999999</v>
      </c>
      <c r="J147" s="19">
        <f t="shared" si="25"/>
        <v>12.042123305758754</v>
      </c>
      <c r="K147" s="17">
        <v>1148.8401794433601</v>
      </c>
      <c r="L147" s="18">
        <v>15797</v>
      </c>
      <c r="M147" s="20">
        <f t="shared" si="26"/>
        <v>72.7252123468608</v>
      </c>
      <c r="N147" s="17">
        <f t="shared" si="27"/>
        <v>3306.1987719535864</v>
      </c>
      <c r="O147" s="21">
        <f t="shared" si="22"/>
        <v>0.43687293569551144</v>
      </c>
      <c r="P147" s="18">
        <f t="shared" si="20"/>
        <v>1444.3887634962578</v>
      </c>
      <c r="Q147" s="19">
        <f t="shared" si="28"/>
        <v>1861.8100084573286</v>
      </c>
      <c r="S147" s="31">
        <f>P147*VLOOKUP(B147,'Existing Technology Conversion'!$A$5:$B$105,2)*0.9/1000*0.75</f>
        <v>202.25873599914502</v>
      </c>
      <c r="T147" s="31">
        <f t="shared" si="23"/>
        <v>422.37086565749246</v>
      </c>
      <c r="U147" s="22"/>
      <c r="V147" s="23"/>
      <c r="W147" s="18"/>
      <c r="X147" s="15"/>
      <c r="Y147" s="15"/>
    </row>
    <row r="148" spans="1:25" x14ac:dyDescent="0.2">
      <c r="A148" s="14">
        <f t="shared" si="21"/>
        <v>31</v>
      </c>
      <c r="B148" s="15">
        <v>39.989247311828002</v>
      </c>
      <c r="C148" s="15"/>
      <c r="D148" s="14">
        <v>121</v>
      </c>
      <c r="E148" s="16">
        <f t="shared" si="24"/>
        <v>48274</v>
      </c>
      <c r="F148" s="14">
        <v>2032</v>
      </c>
      <c r="G148" s="14">
        <f t="shared" si="29"/>
        <v>3</v>
      </c>
      <c r="H148" s="17">
        <v>1519.4355125427242</v>
      </c>
      <c r="I148" s="18">
        <v>179170.60939999999</v>
      </c>
      <c r="J148" s="19">
        <f t="shared" si="25"/>
        <v>8.4803836836351376</v>
      </c>
      <c r="K148" s="17">
        <v>790.06883120536804</v>
      </c>
      <c r="L148" s="18">
        <v>15800</v>
      </c>
      <c r="M148" s="20">
        <f t="shared" si="26"/>
        <v>50.004356405403044</v>
      </c>
      <c r="N148" s="17">
        <f t="shared" si="27"/>
        <v>2309.5043437480922</v>
      </c>
      <c r="O148" s="21">
        <f t="shared" si="22"/>
        <v>0.43894763639918533</v>
      </c>
      <c r="P148" s="18">
        <f t="shared" si="20"/>
        <v>1013.7514729418768</v>
      </c>
      <c r="Q148" s="19">
        <f t="shared" si="28"/>
        <v>1295.7528708062155</v>
      </c>
      <c r="S148" s="31">
        <f>P148*VLOOKUP(B148,'Existing Technology Conversion'!$A$5:$B$105,2)*0.9/1000*0.75</f>
        <v>133.75913792043605</v>
      </c>
      <c r="T148" s="31">
        <f t="shared" si="23"/>
        <v>344.08267162449681</v>
      </c>
      <c r="U148" s="22"/>
      <c r="V148" s="23"/>
      <c r="W148" s="18"/>
      <c r="X148" s="15"/>
      <c r="Y148" s="15"/>
    </row>
    <row r="149" spans="1:25" x14ac:dyDescent="0.2">
      <c r="A149" s="14">
        <f t="shared" si="21"/>
        <v>30</v>
      </c>
      <c r="B149" s="15">
        <v>46.898888888888891</v>
      </c>
      <c r="C149" s="15"/>
      <c r="D149" s="14">
        <v>122</v>
      </c>
      <c r="E149" s="16">
        <f t="shared" si="24"/>
        <v>48305</v>
      </c>
      <c r="F149" s="14">
        <v>2032</v>
      </c>
      <c r="G149" s="14">
        <f t="shared" si="29"/>
        <v>4</v>
      </c>
      <c r="H149" s="17">
        <v>995.72741031646729</v>
      </c>
      <c r="I149" s="18">
        <v>179108.20550000001</v>
      </c>
      <c r="J149" s="19">
        <f t="shared" si="25"/>
        <v>5.5593623281344708</v>
      </c>
      <c r="K149" s="17">
        <v>527.36889123916683</v>
      </c>
      <c r="L149" s="18">
        <v>15770</v>
      </c>
      <c r="M149" s="20">
        <f t="shared" si="26"/>
        <v>33.441274016434171</v>
      </c>
      <c r="N149" s="17">
        <f t="shared" si="27"/>
        <v>1523.096301555634</v>
      </c>
      <c r="O149" s="21">
        <f t="shared" si="22"/>
        <v>0.44100526118331418</v>
      </c>
      <c r="P149" s="18">
        <f t="shared" si="20"/>
        <v>671.6934822748824</v>
      </c>
      <c r="Q149" s="19">
        <f t="shared" si="28"/>
        <v>851.4028192807516</v>
      </c>
      <c r="S149" s="31">
        <f>P149*VLOOKUP(B149,'Existing Technology Conversion'!$A$5:$B$105,2)*0.9/1000*0.75</f>
        <v>83.430372596355369</v>
      </c>
      <c r="T149" s="31">
        <f t="shared" si="23"/>
        <v>243.69351821202173</v>
      </c>
      <c r="U149" s="22"/>
      <c r="V149" s="23"/>
      <c r="W149" s="18"/>
      <c r="X149" s="15"/>
      <c r="Y149" s="15"/>
    </row>
    <row r="150" spans="1:25" x14ac:dyDescent="0.2">
      <c r="A150" s="14">
        <f t="shared" si="21"/>
        <v>31</v>
      </c>
      <c r="B150" s="15">
        <v>55.859139784946244</v>
      </c>
      <c r="C150" s="15"/>
      <c r="D150" s="14">
        <v>123</v>
      </c>
      <c r="E150" s="16">
        <f t="shared" si="24"/>
        <v>48335</v>
      </c>
      <c r="F150" s="14">
        <v>2032</v>
      </c>
      <c r="G150" s="14">
        <f t="shared" si="29"/>
        <v>5</v>
      </c>
      <c r="H150" s="17">
        <v>494.87558865547129</v>
      </c>
      <c r="I150" s="18">
        <v>179040.80160000001</v>
      </c>
      <c r="J150" s="19">
        <f t="shared" si="25"/>
        <v>2.764038052963405</v>
      </c>
      <c r="K150" s="17">
        <v>286.2816948294643</v>
      </c>
      <c r="L150" s="18">
        <v>15754</v>
      </c>
      <c r="M150" s="20">
        <f t="shared" si="26"/>
        <v>18.172000433506685</v>
      </c>
      <c r="N150" s="17">
        <f t="shared" si="27"/>
        <v>781.15728348493553</v>
      </c>
      <c r="O150" s="21">
        <f t="shared" si="22"/>
        <v>0.44304608884310426</v>
      </c>
      <c r="P150" s="18">
        <f t="shared" si="20"/>
        <v>346.08867921930477</v>
      </c>
      <c r="Q150" s="19">
        <f t="shared" si="28"/>
        <v>435.06860426563077</v>
      </c>
      <c r="S150" s="31">
        <f>P150*VLOOKUP(B150,'Existing Technology Conversion'!$A$5:$B$105,2)*0.9/1000*0.75</f>
        <v>39.952921636723914</v>
      </c>
      <c r="T150" s="31">
        <f t="shared" si="23"/>
        <v>147.75351420657424</v>
      </c>
      <c r="U150" s="22"/>
      <c r="V150" s="23"/>
      <c r="W150" s="18"/>
      <c r="X150" s="15"/>
      <c r="Y150" s="15"/>
    </row>
    <row r="151" spans="1:25" x14ac:dyDescent="0.2">
      <c r="A151" s="14">
        <f t="shared" si="21"/>
        <v>30</v>
      </c>
      <c r="B151" s="15">
        <v>62.166666666666679</v>
      </c>
      <c r="C151" s="15"/>
      <c r="D151" s="14">
        <v>124</v>
      </c>
      <c r="E151" s="16">
        <f t="shared" si="24"/>
        <v>48366</v>
      </c>
      <c r="F151" s="14">
        <v>2032</v>
      </c>
      <c r="G151" s="14">
        <f t="shared" si="29"/>
        <v>6</v>
      </c>
      <c r="H151" s="17">
        <v>291.90864622592881</v>
      </c>
      <c r="I151" s="18">
        <v>178870.3977</v>
      </c>
      <c r="J151" s="19">
        <f t="shared" si="25"/>
        <v>1.6319561536141696</v>
      </c>
      <c r="K151" s="17">
        <v>204.67950224876441</v>
      </c>
      <c r="L151" s="18">
        <v>15755</v>
      </c>
      <c r="M151" s="20">
        <f t="shared" si="26"/>
        <v>12.991399698429985</v>
      </c>
      <c r="N151" s="17">
        <f t="shared" si="27"/>
        <v>496.58814847469318</v>
      </c>
      <c r="O151" s="21">
        <f t="shared" si="22"/>
        <v>0.44507039140125926</v>
      </c>
      <c r="P151" s="18">
        <f t="shared" si="20"/>
        <v>221.01668160685836</v>
      </c>
      <c r="Q151" s="19">
        <f t="shared" si="28"/>
        <v>275.57146686783483</v>
      </c>
      <c r="S151" s="31">
        <f>P151*VLOOKUP(B151,'Existing Technology Conversion'!$A$5:$B$105,2)*0.9/1000*0.75</f>
        <v>24.31694243356834</v>
      </c>
      <c r="T151" s="31">
        <f t="shared" si="23"/>
        <v>56.847169277951565</v>
      </c>
      <c r="U151" s="22"/>
      <c r="V151" s="23"/>
      <c r="W151" s="18"/>
      <c r="X151" s="15"/>
      <c r="Y151" s="15"/>
    </row>
    <row r="152" spans="1:25" x14ac:dyDescent="0.2">
      <c r="A152" s="14">
        <f t="shared" si="21"/>
        <v>31</v>
      </c>
      <c r="B152" s="15">
        <v>70.889247311827987</v>
      </c>
      <c r="C152" s="15"/>
      <c r="D152" s="14">
        <v>125</v>
      </c>
      <c r="E152" s="16">
        <f t="shared" si="24"/>
        <v>48396</v>
      </c>
      <c r="F152" s="14">
        <v>2032</v>
      </c>
      <c r="G152" s="14">
        <f t="shared" si="29"/>
        <v>7</v>
      </c>
      <c r="H152" s="17">
        <v>258.4580277204509</v>
      </c>
      <c r="I152" s="18">
        <v>179008.9938</v>
      </c>
      <c r="J152" s="19">
        <f t="shared" si="25"/>
        <v>1.4438270515570648</v>
      </c>
      <c r="K152" s="17">
        <v>185.93978664278961</v>
      </c>
      <c r="L152" s="18">
        <v>15735</v>
      </c>
      <c r="M152" s="20">
        <f t="shared" si="26"/>
        <v>11.816954982064798</v>
      </c>
      <c r="N152" s="17">
        <f t="shared" si="27"/>
        <v>444.39781436324051</v>
      </c>
      <c r="O152" s="21">
        <f t="shared" si="22"/>
        <v>0.44707843432557537</v>
      </c>
      <c r="P152" s="18">
        <f t="shared" si="20"/>
        <v>198.68067906322526</v>
      </c>
      <c r="Q152" s="19">
        <f t="shared" si="28"/>
        <v>245.71713530001526</v>
      </c>
      <c r="S152" s="31">
        <f>P152*VLOOKUP(B152,'Existing Technology Conversion'!$A$5:$B$105,2)*0.9/1000*0.75</f>
        <v>21.027960743676665</v>
      </c>
      <c r="T152" s="31">
        <f t="shared" si="23"/>
        <v>35.939687322144962</v>
      </c>
      <c r="U152" s="22"/>
      <c r="V152" s="23"/>
      <c r="W152" s="18"/>
      <c r="X152" s="15"/>
      <c r="Y152" s="15"/>
    </row>
    <row r="153" spans="1:25" x14ac:dyDescent="0.2">
      <c r="A153" s="14">
        <f t="shared" si="21"/>
        <v>31</v>
      </c>
      <c r="B153" s="15">
        <v>70.05591397849463</v>
      </c>
      <c r="C153" s="15"/>
      <c r="D153" s="14">
        <v>126</v>
      </c>
      <c r="E153" s="16">
        <f t="shared" si="24"/>
        <v>48427</v>
      </c>
      <c r="F153" s="14">
        <v>2032</v>
      </c>
      <c r="G153" s="14">
        <f t="shared" si="29"/>
        <v>8</v>
      </c>
      <c r="H153" s="17">
        <v>258.63647174835171</v>
      </c>
      <c r="I153" s="18">
        <v>179132.58989999999</v>
      </c>
      <c r="J153" s="19">
        <f t="shared" si="25"/>
        <v>1.4438270104436854</v>
      </c>
      <c r="K153" s="17">
        <v>185.9752319157123</v>
      </c>
      <c r="L153" s="18">
        <v>15738</v>
      </c>
      <c r="M153" s="20">
        <f t="shared" si="26"/>
        <v>11.816954626744968</v>
      </c>
      <c r="N153" s="17">
        <f t="shared" si="27"/>
        <v>444.61170366406401</v>
      </c>
      <c r="O153" s="21">
        <f t="shared" ref="O153:O181" si="30">0.25*LN(D153)-0.76</f>
        <v>0.44907047673786948</v>
      </c>
      <c r="P153" s="18">
        <f t="shared" si="20"/>
        <v>199.66198972765758</v>
      </c>
      <c r="Q153" s="19">
        <f t="shared" si="28"/>
        <v>244.94971393640643</v>
      </c>
      <c r="S153" s="31">
        <f>P153*VLOOKUP(B153,'Existing Technology Conversion'!$A$5:$B$105,2)*0.9/1000*0.75</f>
        <v>21.131820677246083</v>
      </c>
      <c r="T153" s="31">
        <f t="shared" si="23"/>
        <v>37.214413453204287</v>
      </c>
      <c r="U153" s="22"/>
      <c r="V153" s="23"/>
      <c r="W153" s="18"/>
      <c r="X153" s="15"/>
      <c r="Y153" s="15"/>
    </row>
    <row r="154" spans="1:25" x14ac:dyDescent="0.2">
      <c r="A154" s="14">
        <f t="shared" si="21"/>
        <v>30</v>
      </c>
      <c r="B154" s="15">
        <v>61.023524904214568</v>
      </c>
      <c r="C154" s="15"/>
      <c r="D154" s="14">
        <v>127</v>
      </c>
      <c r="E154" s="16">
        <f t="shared" si="24"/>
        <v>48458</v>
      </c>
      <c r="F154" s="14">
        <v>2032</v>
      </c>
      <c r="G154" s="14">
        <f t="shared" si="29"/>
        <v>9</v>
      </c>
      <c r="H154" s="17">
        <v>340.76128363609291</v>
      </c>
      <c r="I154" s="18">
        <v>179348.18599999999</v>
      </c>
      <c r="J154" s="19">
        <f t="shared" si="25"/>
        <v>1.8999984958648699</v>
      </c>
      <c r="K154" s="17">
        <v>241.71936035156293</v>
      </c>
      <c r="L154" s="18">
        <v>15737</v>
      </c>
      <c r="M154" s="20">
        <f t="shared" si="26"/>
        <v>15.359939019607481</v>
      </c>
      <c r="N154" s="17">
        <f t="shared" si="27"/>
        <v>582.48064398765587</v>
      </c>
      <c r="O154" s="21">
        <f t="shared" si="30"/>
        <v>0.45104677161464779</v>
      </c>
      <c r="P154" s="18">
        <f t="shared" si="20"/>
        <v>262.72601399865317</v>
      </c>
      <c r="Q154" s="19">
        <f t="shared" si="28"/>
        <v>319.75462998900269</v>
      </c>
      <c r="S154" s="31">
        <f>P154*VLOOKUP(B154,'Existing Technology Conversion'!$A$5:$B$105,2)*0.9/1000*0.75</f>
        <v>29.085329526409787</v>
      </c>
      <c r="T154" s="31">
        <f t="shared" si="23"/>
        <v>111.3672266234218</v>
      </c>
      <c r="U154" s="22"/>
      <c r="V154" s="23"/>
      <c r="W154" s="18"/>
      <c r="X154" s="15"/>
      <c r="Y154" s="15"/>
    </row>
    <row r="155" spans="1:25" x14ac:dyDescent="0.2">
      <c r="A155" s="14">
        <f t="shared" si="21"/>
        <v>31</v>
      </c>
      <c r="B155" s="15">
        <v>47.658100358422942</v>
      </c>
      <c r="C155" s="15"/>
      <c r="D155" s="14">
        <v>128</v>
      </c>
      <c r="E155" s="16">
        <f t="shared" si="24"/>
        <v>48488</v>
      </c>
      <c r="F155" s="14">
        <v>2032</v>
      </c>
      <c r="G155" s="14">
        <f t="shared" si="29"/>
        <v>10</v>
      </c>
      <c r="H155" s="17">
        <v>970.29260015487705</v>
      </c>
      <c r="I155" s="18">
        <v>179743.78210000001</v>
      </c>
      <c r="J155" s="19">
        <f t="shared" si="25"/>
        <v>5.3981984178738216</v>
      </c>
      <c r="K155" s="17">
        <v>510.35471653938305</v>
      </c>
      <c r="L155" s="18">
        <v>15736</v>
      </c>
      <c r="M155" s="20">
        <f t="shared" si="26"/>
        <v>32.432302779574421</v>
      </c>
      <c r="N155" s="17">
        <f t="shared" si="27"/>
        <v>1480.6473166942601</v>
      </c>
      <c r="O155" s="21">
        <f t="shared" si="30"/>
        <v>0.45300756597990421</v>
      </c>
      <c r="P155" s="18">
        <f t="shared" si="20"/>
        <v>670.74443701034318</v>
      </c>
      <c r="Q155" s="19">
        <f t="shared" si="28"/>
        <v>809.90287968391692</v>
      </c>
      <c r="S155" s="31">
        <f>P155*VLOOKUP(B155,'Existing Technology Conversion'!$A$5:$B$105,2)*0.9/1000*0.75</f>
        <v>82.606816752517517</v>
      </c>
      <c r="T155" s="31">
        <f t="shared" si="23"/>
        <v>244.3436138914814</v>
      </c>
      <c r="U155" s="22"/>
      <c r="V155" s="23"/>
      <c r="W155" s="18"/>
      <c r="X155" s="15"/>
      <c r="Y155" s="15"/>
    </row>
    <row r="156" spans="1:25" x14ac:dyDescent="0.2">
      <c r="A156" s="14">
        <f t="shared" si="21"/>
        <v>30</v>
      </c>
      <c r="B156" s="15">
        <v>36.144444444444453</v>
      </c>
      <c r="C156" s="15"/>
      <c r="D156" s="14">
        <v>129</v>
      </c>
      <c r="E156" s="16">
        <f t="shared" si="24"/>
        <v>48519</v>
      </c>
      <c r="F156" s="14">
        <v>2032</v>
      </c>
      <c r="G156" s="14">
        <f t="shared" si="29"/>
        <v>11</v>
      </c>
      <c r="H156" s="17">
        <v>1695.8200414180751</v>
      </c>
      <c r="I156" s="18">
        <v>180286.37820000001</v>
      </c>
      <c r="J156" s="19">
        <f t="shared" si="25"/>
        <v>9.4062571911940207</v>
      </c>
      <c r="K156" s="17">
        <v>882.69160652160599</v>
      </c>
      <c r="L156" s="18">
        <v>15755</v>
      </c>
      <c r="M156" s="20">
        <f t="shared" si="26"/>
        <v>56.026125453608756</v>
      </c>
      <c r="N156" s="17">
        <f t="shared" si="27"/>
        <v>2578.5116479396811</v>
      </c>
      <c r="O156" s="21">
        <f t="shared" si="30"/>
        <v>0.45495310109041798</v>
      </c>
      <c r="P156" s="18">
        <f t="shared" si="20"/>
        <v>1173.1018704279218</v>
      </c>
      <c r="Q156" s="19">
        <f t="shared" si="28"/>
        <v>1405.4097775117593</v>
      </c>
      <c r="S156" s="31">
        <f>P156*VLOOKUP(B156,'Existing Technology Conversion'!$A$5:$B$105,2)*0.9/1000*0.75</f>
        <v>158.82883780585487</v>
      </c>
      <c r="T156" s="31">
        <f t="shared" si="23"/>
        <v>336.30049086680964</v>
      </c>
      <c r="U156" s="22"/>
      <c r="V156" s="23"/>
      <c r="W156" s="18"/>
      <c r="X156" s="15"/>
      <c r="Y156" s="15"/>
    </row>
    <row r="157" spans="1:25" x14ac:dyDescent="0.2">
      <c r="A157" s="14">
        <f t="shared" si="21"/>
        <v>31</v>
      </c>
      <c r="B157" s="15">
        <v>28.584946236559134</v>
      </c>
      <c r="C157" s="15"/>
      <c r="D157" s="14">
        <v>130</v>
      </c>
      <c r="E157" s="16">
        <f t="shared" si="24"/>
        <v>48549</v>
      </c>
      <c r="F157" s="14">
        <v>2032</v>
      </c>
      <c r="G157" s="14">
        <f t="shared" si="29"/>
        <v>12</v>
      </c>
      <c r="H157" s="17">
        <v>2404.2724151611351</v>
      </c>
      <c r="I157" s="18">
        <v>180684.9743</v>
      </c>
      <c r="J157" s="19">
        <f t="shared" si="25"/>
        <v>13.306432504836874</v>
      </c>
      <c r="K157" s="17">
        <v>1228.2827627658849</v>
      </c>
      <c r="L157" s="18">
        <v>15830</v>
      </c>
      <c r="M157" s="20">
        <f t="shared" si="26"/>
        <v>77.592088614395763</v>
      </c>
      <c r="N157" s="17">
        <f t="shared" si="27"/>
        <v>3632.5551779270199</v>
      </c>
      <c r="O157" s="21">
        <f t="shared" si="30"/>
        <v>0.45688361261389554</v>
      </c>
      <c r="P157" s="18">
        <f t="shared" ref="P157:P220" si="31">((J157*(I157*O157))+(M157*(L157*O157)))/1000</f>
        <v>1659.654932710609</v>
      </c>
      <c r="Q157" s="19">
        <f t="shared" si="28"/>
        <v>1972.9002452164109</v>
      </c>
      <c r="S157" s="31">
        <f>P157*VLOOKUP(B157,'Existing Technology Conversion'!$A$5:$B$105,2)*0.9/1000*0.75</f>
        <v>240.05442183669373</v>
      </c>
      <c r="T157" s="31">
        <f t="shared" si="23"/>
        <v>467.34376163865528</v>
      </c>
      <c r="U157" s="22"/>
      <c r="V157" s="23"/>
      <c r="W157" s="18"/>
      <c r="X157" s="15"/>
      <c r="Y157" s="15"/>
    </row>
    <row r="158" spans="1:25" x14ac:dyDescent="0.2">
      <c r="A158" s="14">
        <f t="shared" si="21"/>
        <v>31</v>
      </c>
      <c r="B158" s="15">
        <v>29.425806451612907</v>
      </c>
      <c r="C158" s="15"/>
      <c r="D158" s="14">
        <v>131</v>
      </c>
      <c r="E158" s="16">
        <f t="shared" si="24"/>
        <v>48580</v>
      </c>
      <c r="F158" s="14">
        <v>2033</v>
      </c>
      <c r="G158" s="14">
        <f t="shared" si="29"/>
        <v>1</v>
      </c>
      <c r="H158" s="17">
        <v>2258.9746408462488</v>
      </c>
      <c r="I158" s="18">
        <v>180940.5704</v>
      </c>
      <c r="J158" s="19">
        <f t="shared" si="25"/>
        <v>12.48462208255672</v>
      </c>
      <c r="K158" s="17">
        <v>1133.5674798488617</v>
      </c>
      <c r="L158" s="18">
        <v>15843</v>
      </c>
      <c r="M158" s="20">
        <f t="shared" si="26"/>
        <v>71.550052379527969</v>
      </c>
      <c r="N158" s="17">
        <f t="shared" si="27"/>
        <v>3392.5421206951105</v>
      </c>
      <c r="O158" s="21">
        <f t="shared" si="30"/>
        <v>0.45879933080028779</v>
      </c>
      <c r="P158" s="18">
        <f t="shared" si="31"/>
        <v>1556.4960546867057</v>
      </c>
      <c r="Q158" s="19">
        <f t="shared" si="28"/>
        <v>1836.0460660084048</v>
      </c>
      <c r="S158" s="31">
        <f>P158*VLOOKUP(B158,'Existing Technology Conversion'!$A$5:$B$105,2)*0.9/1000*0.75</f>
        <v>223.35060562048392</v>
      </c>
      <c r="T158" s="31">
        <f t="shared" si="23"/>
        <v>441.3773842795095</v>
      </c>
      <c r="U158" s="22"/>
      <c r="V158" s="23"/>
      <c r="W158" s="18"/>
      <c r="X158" s="15"/>
      <c r="Y158" s="15"/>
    </row>
    <row r="159" spans="1:25" x14ac:dyDescent="0.2">
      <c r="A159" s="14">
        <f t="shared" si="21"/>
        <v>28</v>
      </c>
      <c r="B159" s="15">
        <v>32.599735449735448</v>
      </c>
      <c r="C159" s="15"/>
      <c r="D159" s="14">
        <v>132</v>
      </c>
      <c r="E159" s="16">
        <f t="shared" si="24"/>
        <v>48611</v>
      </c>
      <c r="F159" s="14">
        <v>2033</v>
      </c>
      <c r="G159" s="14">
        <f t="shared" si="29"/>
        <v>2</v>
      </c>
      <c r="H159" s="17">
        <v>2053.1914362907419</v>
      </c>
      <c r="I159" s="18">
        <v>180913.16639999999</v>
      </c>
      <c r="J159" s="19">
        <f t="shared" si="25"/>
        <v>11.349043727149878</v>
      </c>
      <c r="K159" s="17">
        <v>1087.9568505287168</v>
      </c>
      <c r="L159" s="18">
        <v>15856</v>
      </c>
      <c r="M159" s="20">
        <f t="shared" si="26"/>
        <v>68.614836688238952</v>
      </c>
      <c r="N159" s="17">
        <f t="shared" si="27"/>
        <v>3141.1482868194589</v>
      </c>
      <c r="O159" s="21">
        <f t="shared" si="30"/>
        <v>0.46070048064659264</v>
      </c>
      <c r="P159" s="18">
        <f t="shared" si="31"/>
        <v>1447.1285255199457</v>
      </c>
      <c r="Q159" s="19">
        <f t="shared" si="28"/>
        <v>1694.0197612995132</v>
      </c>
      <c r="S159" s="31">
        <f>P159*VLOOKUP(B159,'Existing Technology Conversion'!$A$5:$B$105,2)*0.9/1000*0.75</f>
        <v>202.64238672937381</v>
      </c>
      <c r="T159" s="31">
        <f t="shared" si="23"/>
        <v>423.17203199642159</v>
      </c>
      <c r="U159" s="22"/>
      <c r="V159" s="23"/>
      <c r="W159" s="18"/>
      <c r="X159" s="15"/>
      <c r="Y159" s="15"/>
    </row>
    <row r="160" spans="1:25" x14ac:dyDescent="0.2">
      <c r="A160" s="14">
        <f t="shared" si="21"/>
        <v>31</v>
      </c>
      <c r="B160" s="15">
        <v>39.989247311828002</v>
      </c>
      <c r="C160" s="15"/>
      <c r="D160" s="14">
        <v>133</v>
      </c>
      <c r="E160" s="16">
        <f t="shared" si="24"/>
        <v>48639</v>
      </c>
      <c r="F160" s="14">
        <v>2033</v>
      </c>
      <c r="G160" s="14">
        <f t="shared" si="29"/>
        <v>3</v>
      </c>
      <c r="H160" s="17">
        <v>1534.353719711303</v>
      </c>
      <c r="I160" s="18">
        <v>180929.76250000001</v>
      </c>
      <c r="J160" s="19">
        <f t="shared" si="25"/>
        <v>8.4803832078832411</v>
      </c>
      <c r="K160" s="17">
        <v>793.01913285255398</v>
      </c>
      <c r="L160" s="18">
        <v>15859</v>
      </c>
      <c r="M160" s="20">
        <f t="shared" si="26"/>
        <v>50.004359218901193</v>
      </c>
      <c r="N160" s="17">
        <f t="shared" si="27"/>
        <v>2327.3728525638571</v>
      </c>
      <c r="O160" s="21">
        <f t="shared" si="30"/>
        <v>0.46258728205543842</v>
      </c>
      <c r="P160" s="18">
        <f t="shared" si="31"/>
        <v>1076.6130821971274</v>
      </c>
      <c r="Q160" s="19">
        <f t="shared" si="28"/>
        <v>1250.7597703667298</v>
      </c>
      <c r="S160" s="31">
        <f>P160*VLOOKUP(B160,'Existing Technology Conversion'!$A$5:$B$105,2)*0.9/1000*0.75</f>
        <v>142.05339433998324</v>
      </c>
      <c r="T160" s="31">
        <f t="shared" si="23"/>
        <v>365.4188580888117</v>
      </c>
      <c r="U160" s="22"/>
      <c r="V160" s="23"/>
      <c r="W160" s="18"/>
      <c r="X160" s="15"/>
      <c r="Y160" s="15"/>
    </row>
    <row r="161" spans="1:25" x14ac:dyDescent="0.2">
      <c r="A161" s="14">
        <f t="shared" si="21"/>
        <v>30</v>
      </c>
      <c r="B161" s="15">
        <v>46.898888888888891</v>
      </c>
      <c r="C161" s="15"/>
      <c r="D161" s="14">
        <v>134</v>
      </c>
      <c r="E161" s="16">
        <f t="shared" si="24"/>
        <v>48670</v>
      </c>
      <c r="F161" s="14">
        <v>2033</v>
      </c>
      <c r="G161" s="14">
        <f t="shared" si="29"/>
        <v>4</v>
      </c>
      <c r="H161" s="17">
        <v>1005.4904437065127</v>
      </c>
      <c r="I161" s="18">
        <v>180864.35860000001</v>
      </c>
      <c r="J161" s="19">
        <f t="shared" si="25"/>
        <v>5.5593620074713419</v>
      </c>
      <c r="K161" s="17">
        <v>529.37528014183033</v>
      </c>
      <c r="L161" s="18">
        <v>15830</v>
      </c>
      <c r="M161" s="20">
        <f t="shared" si="26"/>
        <v>33.441268486533815</v>
      </c>
      <c r="N161" s="17">
        <f t="shared" si="27"/>
        <v>1534.8657238483429</v>
      </c>
      <c r="O161" s="21">
        <f t="shared" si="30"/>
        <v>0.46445994998772777</v>
      </c>
      <c r="P161" s="18">
        <f t="shared" si="31"/>
        <v>712.8836573364789</v>
      </c>
      <c r="Q161" s="19">
        <f t="shared" si="28"/>
        <v>821.98206651186399</v>
      </c>
      <c r="S161" s="31">
        <f>P161*VLOOKUP(B161,'Existing Technology Conversion'!$A$5:$B$105,2)*0.9/1000*0.75</f>
        <v>88.546562857811182</v>
      </c>
      <c r="T161" s="31">
        <f t="shared" si="23"/>
        <v>258.63750522605932</v>
      </c>
      <c r="U161" s="22"/>
      <c r="V161" s="23"/>
      <c r="W161" s="18"/>
      <c r="X161" s="15"/>
      <c r="Y161" s="15"/>
    </row>
    <row r="162" spans="1:25" x14ac:dyDescent="0.2">
      <c r="A162" s="14">
        <f t="shared" si="21"/>
        <v>31</v>
      </c>
      <c r="B162" s="15">
        <v>55.859139784946244</v>
      </c>
      <c r="C162" s="15"/>
      <c r="D162" s="14">
        <v>135</v>
      </c>
      <c r="E162" s="16">
        <f t="shared" si="24"/>
        <v>48700</v>
      </c>
      <c r="F162" s="14">
        <v>2033</v>
      </c>
      <c r="G162" s="14">
        <f t="shared" si="29"/>
        <v>5</v>
      </c>
      <c r="H162" s="17">
        <v>499.72418344020787</v>
      </c>
      <c r="I162" s="18">
        <v>180794.9547</v>
      </c>
      <c r="J162" s="19">
        <f t="shared" si="25"/>
        <v>2.7640383232453547</v>
      </c>
      <c r="K162" s="17">
        <v>287.33566278219246</v>
      </c>
      <c r="L162" s="18">
        <v>15812</v>
      </c>
      <c r="M162" s="20">
        <f t="shared" si="26"/>
        <v>18.171999922982067</v>
      </c>
      <c r="N162" s="17">
        <f t="shared" si="27"/>
        <v>787.05984622240032</v>
      </c>
      <c r="O162" s="21">
        <f t="shared" si="30"/>
        <v>0.4663186946096074</v>
      </c>
      <c r="P162" s="18">
        <f t="shared" si="31"/>
        <v>367.02072007006802</v>
      </c>
      <c r="Q162" s="19">
        <f t="shared" si="28"/>
        <v>420.0391261523323</v>
      </c>
      <c r="S162" s="31">
        <f>P162*VLOOKUP(B162,'Existing Technology Conversion'!$A$5:$B$105,2)*0.9/1000*0.75</f>
        <v>42.369343317125995</v>
      </c>
      <c r="T162" s="31">
        <f t="shared" si="23"/>
        <v>156.68990184627523</v>
      </c>
      <c r="U162" s="22"/>
      <c r="V162" s="23"/>
      <c r="W162" s="18"/>
      <c r="X162" s="15"/>
      <c r="Y162" s="15"/>
    </row>
    <row r="163" spans="1:25" x14ac:dyDescent="0.2">
      <c r="A163" s="14">
        <f t="shared" si="21"/>
        <v>30</v>
      </c>
      <c r="B163" s="15">
        <v>62.166666666666679</v>
      </c>
      <c r="C163" s="15"/>
      <c r="D163" s="14">
        <v>136</v>
      </c>
      <c r="E163" s="16">
        <f t="shared" si="24"/>
        <v>48731</v>
      </c>
      <c r="F163" s="14">
        <v>2033</v>
      </c>
      <c r="G163" s="14">
        <f t="shared" si="29"/>
        <v>6</v>
      </c>
      <c r="H163" s="17">
        <v>294.76644337177248</v>
      </c>
      <c r="I163" s="18">
        <v>180621.5508</v>
      </c>
      <c r="J163" s="19">
        <f t="shared" si="25"/>
        <v>1.6319561097012376</v>
      </c>
      <c r="K163" s="17">
        <v>205.44599890708892</v>
      </c>
      <c r="L163" s="18">
        <v>15814</v>
      </c>
      <c r="M163" s="20">
        <f t="shared" si="26"/>
        <v>12.991399956183692</v>
      </c>
      <c r="N163" s="17">
        <f t="shared" si="27"/>
        <v>500.21244227886143</v>
      </c>
      <c r="O163" s="21">
        <f t="shared" si="30"/>
        <v>0.46816372143401308</v>
      </c>
      <c r="P163" s="18">
        <f t="shared" si="31"/>
        <v>234.1813184848682</v>
      </c>
      <c r="Q163" s="19">
        <f t="shared" si="28"/>
        <v>266.03112379399323</v>
      </c>
      <c r="S163" s="31">
        <f>P163*VLOOKUP(B163,'Existing Technology Conversion'!$A$5:$B$105,2)*0.9/1000*0.75</f>
        <v>25.765356710689865</v>
      </c>
      <c r="T163" s="31">
        <f t="shared" si="23"/>
        <v>60.233213877146952</v>
      </c>
      <c r="U163" s="22"/>
      <c r="V163" s="23"/>
      <c r="W163" s="18"/>
      <c r="X163" s="15"/>
      <c r="Y163" s="15"/>
    </row>
    <row r="164" spans="1:25" x14ac:dyDescent="0.2">
      <c r="A164" s="14">
        <f t="shared" si="21"/>
        <v>31</v>
      </c>
      <c r="B164" s="15">
        <v>70.889247311827987</v>
      </c>
      <c r="C164" s="15"/>
      <c r="D164" s="14">
        <v>137</v>
      </c>
      <c r="E164" s="16">
        <f t="shared" si="24"/>
        <v>48761</v>
      </c>
      <c r="F164" s="14">
        <v>2033</v>
      </c>
      <c r="G164" s="14">
        <f t="shared" si="29"/>
        <v>7</v>
      </c>
      <c r="H164" s="17">
        <v>260.97915244102438</v>
      </c>
      <c r="I164" s="18">
        <v>180755.14689999999</v>
      </c>
      <c r="J164" s="19">
        <f t="shared" si="25"/>
        <v>1.4438269499756324</v>
      </c>
      <c r="K164" s="17">
        <v>186.63698756694791</v>
      </c>
      <c r="L164" s="18">
        <v>15794</v>
      </c>
      <c r="M164" s="20">
        <f t="shared" si="26"/>
        <v>11.816955018801311</v>
      </c>
      <c r="N164" s="17">
        <f t="shared" si="27"/>
        <v>447.61614000797226</v>
      </c>
      <c r="O164" s="21">
        <f t="shared" si="30"/>
        <v>0.46999523145703126</v>
      </c>
      <c r="P164" s="18">
        <f t="shared" si="31"/>
        <v>210.37745132694985</v>
      </c>
      <c r="Q164" s="19">
        <f t="shared" si="28"/>
        <v>237.23868868102241</v>
      </c>
      <c r="S164" s="31">
        <f>P164*VLOOKUP(B164,'Existing Technology Conversion'!$A$5:$B$105,2)*0.9/1000*0.75</f>
        <v>22.265923434105439</v>
      </c>
      <c r="T164" s="31">
        <f t="shared" si="23"/>
        <v>38.055536431472916</v>
      </c>
      <c r="U164" s="22"/>
      <c r="V164" s="23"/>
      <c r="W164" s="18"/>
      <c r="X164" s="15"/>
      <c r="Y164" s="15"/>
    </row>
    <row r="165" spans="1:25" x14ac:dyDescent="0.2">
      <c r="A165" s="14">
        <f t="shared" si="21"/>
        <v>31</v>
      </c>
      <c r="B165" s="15">
        <v>70.05591397849463</v>
      </c>
      <c r="C165" s="15"/>
      <c r="D165" s="14">
        <v>138</v>
      </c>
      <c r="E165" s="16">
        <f t="shared" si="24"/>
        <v>48792</v>
      </c>
      <c r="F165" s="14">
        <v>2033</v>
      </c>
      <c r="G165" s="14">
        <f t="shared" si="29"/>
        <v>8</v>
      </c>
      <c r="H165" s="17">
        <v>261.15040504932392</v>
      </c>
      <c r="I165" s="18">
        <v>180873.74299999999</v>
      </c>
      <c r="J165" s="19">
        <f t="shared" si="25"/>
        <v>1.4438270625566916</v>
      </c>
      <c r="K165" s="17">
        <v>186.6724254488945</v>
      </c>
      <c r="L165" s="18">
        <v>15797</v>
      </c>
      <c r="M165" s="20">
        <f t="shared" si="26"/>
        <v>11.816954196929448</v>
      </c>
      <c r="N165" s="17">
        <f t="shared" si="27"/>
        <v>447.82283049821842</v>
      </c>
      <c r="O165" s="21">
        <f t="shared" si="30"/>
        <v>0.47181342128930126</v>
      </c>
      <c r="P165" s="18">
        <f t="shared" si="31"/>
        <v>211.2888217888233</v>
      </c>
      <c r="Q165" s="19">
        <f t="shared" si="28"/>
        <v>236.53400870939512</v>
      </c>
      <c r="S165" s="31">
        <f>P165*VLOOKUP(B165,'Existing Technology Conversion'!$A$5:$B$105,2)*0.9/1000*0.75</f>
        <v>22.362381038264935</v>
      </c>
      <c r="T165" s="31">
        <f t="shared" si="23"/>
        <v>39.381504625967722</v>
      </c>
      <c r="U165" s="22"/>
      <c r="V165" s="23"/>
      <c r="W165" s="18"/>
      <c r="X165" s="15"/>
      <c r="Y165" s="15"/>
    </row>
    <row r="166" spans="1:25" x14ac:dyDescent="0.2">
      <c r="A166" s="14">
        <f t="shared" si="21"/>
        <v>30</v>
      </c>
      <c r="B166" s="15">
        <v>61.023524904214568</v>
      </c>
      <c r="C166" s="15"/>
      <c r="D166" s="14">
        <v>139</v>
      </c>
      <c r="E166" s="16">
        <f t="shared" si="24"/>
        <v>48823</v>
      </c>
      <c r="F166" s="14">
        <v>2033</v>
      </c>
      <c r="G166" s="14">
        <f t="shared" si="29"/>
        <v>9</v>
      </c>
      <c r="H166" s="17">
        <v>344.05809938907601</v>
      </c>
      <c r="I166" s="18">
        <v>181083.33910000001</v>
      </c>
      <c r="J166" s="19">
        <f t="shared" si="25"/>
        <v>1.8999986475789257</v>
      </c>
      <c r="K166" s="17">
        <v>242.6409530639645</v>
      </c>
      <c r="L166" s="18">
        <v>15797</v>
      </c>
      <c r="M166" s="20">
        <f t="shared" si="26"/>
        <v>15.359938789894569</v>
      </c>
      <c r="N166" s="17">
        <f t="shared" si="27"/>
        <v>586.69905245304051</v>
      </c>
      <c r="O166" s="21">
        <f t="shared" si="30"/>
        <v>0.47361848328267286</v>
      </c>
      <c r="P166" s="18">
        <f t="shared" si="31"/>
        <v>277.87151536619035</v>
      </c>
      <c r="Q166" s="19">
        <f t="shared" si="28"/>
        <v>308.82753708685016</v>
      </c>
      <c r="S166" s="31">
        <f>P166*VLOOKUP(B166,'Existing Technology Conversion'!$A$5:$B$105,2)*0.9/1000*0.75</f>
        <v>30.762026445047496</v>
      </c>
      <c r="T166" s="31">
        <f t="shared" si="23"/>
        <v>117.78727029345026</v>
      </c>
      <c r="U166" s="22"/>
      <c r="V166" s="23"/>
      <c r="W166" s="18"/>
      <c r="X166" s="15"/>
      <c r="Y166" s="15"/>
    </row>
    <row r="167" spans="1:25" x14ac:dyDescent="0.2">
      <c r="A167" s="14">
        <f t="shared" si="21"/>
        <v>31</v>
      </c>
      <c r="B167" s="15">
        <v>47.658100358422942</v>
      </c>
      <c r="C167" s="15"/>
      <c r="D167" s="14">
        <v>140</v>
      </c>
      <c r="E167" s="16">
        <f t="shared" si="24"/>
        <v>48853</v>
      </c>
      <c r="F167" s="14">
        <v>2033</v>
      </c>
      <c r="G167" s="14">
        <f t="shared" si="29"/>
        <v>10</v>
      </c>
      <c r="H167" s="17">
        <v>979.63772797584488</v>
      </c>
      <c r="I167" s="18">
        <v>181474.93520000001</v>
      </c>
      <c r="J167" s="19">
        <f t="shared" si="25"/>
        <v>5.3981985275057687</v>
      </c>
      <c r="K167" s="17">
        <v>512.23581969738052</v>
      </c>
      <c r="L167" s="18">
        <v>15794</v>
      </c>
      <c r="M167" s="20">
        <f t="shared" si="26"/>
        <v>32.432304653500097</v>
      </c>
      <c r="N167" s="17">
        <f t="shared" si="27"/>
        <v>1491.8735476732254</v>
      </c>
      <c r="O167" s="21">
        <f t="shared" si="30"/>
        <v>0.47541060565232596</v>
      </c>
      <c r="P167" s="18">
        <f t="shared" si="31"/>
        <v>709.25250685601213</v>
      </c>
      <c r="Q167" s="19">
        <f t="shared" si="28"/>
        <v>782.62104081721327</v>
      </c>
      <c r="S167" s="31">
        <f>P167*VLOOKUP(B167,'Existing Technology Conversion'!$A$5:$B$105,2)*0.9/1000*0.75</f>
        <v>87.349351902585809</v>
      </c>
      <c r="T167" s="31">
        <f t="shared" si="23"/>
        <v>258.37161089137487</v>
      </c>
      <c r="U167" s="22"/>
      <c r="V167" s="23"/>
      <c r="W167" s="18"/>
      <c r="X167" s="15"/>
      <c r="Y167" s="15"/>
    </row>
    <row r="168" spans="1:25" x14ac:dyDescent="0.2">
      <c r="A168" s="14">
        <f t="shared" si="21"/>
        <v>30</v>
      </c>
      <c r="B168" s="15">
        <v>36.144444444444453</v>
      </c>
      <c r="C168" s="15"/>
      <c r="D168" s="14">
        <v>141</v>
      </c>
      <c r="E168" s="16">
        <f t="shared" si="24"/>
        <v>48884</v>
      </c>
      <c r="F168" s="14">
        <v>2033</v>
      </c>
      <c r="G168" s="14">
        <f t="shared" si="29"/>
        <v>11</v>
      </c>
      <c r="H168" s="17">
        <v>1712.0472364425659</v>
      </c>
      <c r="I168" s="18">
        <v>182011.5313</v>
      </c>
      <c r="J168" s="19">
        <f t="shared" si="25"/>
        <v>9.4062569784146746</v>
      </c>
      <c r="K168" s="17">
        <v>885.99714803695679</v>
      </c>
      <c r="L168" s="18">
        <v>15814</v>
      </c>
      <c r="M168" s="20">
        <f t="shared" si="26"/>
        <v>56.026125460791498</v>
      </c>
      <c r="N168" s="17">
        <f t="shared" si="27"/>
        <v>2598.0443844795227</v>
      </c>
      <c r="O168" s="21">
        <f t="shared" si="30"/>
        <v>0.4771899725945421</v>
      </c>
      <c r="P168" s="18">
        <f t="shared" si="31"/>
        <v>1239.7607286291875</v>
      </c>
      <c r="Q168" s="19">
        <f t="shared" si="28"/>
        <v>1358.2836558503352</v>
      </c>
      <c r="S168" s="31">
        <f>P168*VLOOKUP(B168,'Existing Technology Conversion'!$A$5:$B$105,2)*0.9/1000*0.75</f>
        <v>167.85392696858059</v>
      </c>
      <c r="T168" s="31">
        <f t="shared" si="23"/>
        <v>355.41000496683353</v>
      </c>
      <c r="U168" s="22"/>
      <c r="V168" s="23"/>
      <c r="W168" s="18"/>
      <c r="X168" s="15"/>
      <c r="Y168" s="15"/>
    </row>
    <row r="169" spans="1:25" x14ac:dyDescent="0.2">
      <c r="A169" s="14">
        <f t="shared" si="21"/>
        <v>31</v>
      </c>
      <c r="B169" s="15">
        <v>28.584946236559134</v>
      </c>
      <c r="C169" s="15"/>
      <c r="D169" s="14">
        <v>142</v>
      </c>
      <c r="E169" s="16">
        <f t="shared" si="24"/>
        <v>48914</v>
      </c>
      <c r="F169" s="14">
        <v>2033</v>
      </c>
      <c r="G169" s="14">
        <f t="shared" si="29"/>
        <v>12</v>
      </c>
      <c r="H169" s="17">
        <v>2427.1614403724698</v>
      </c>
      <c r="I169" s="18">
        <v>182405.1274</v>
      </c>
      <c r="J169" s="19">
        <f t="shared" si="25"/>
        <v>13.306432088665453</v>
      </c>
      <c r="K169" s="17">
        <v>1232.8607902526855</v>
      </c>
      <c r="L169" s="18">
        <v>15889</v>
      </c>
      <c r="M169" s="20">
        <f t="shared" si="26"/>
        <v>77.592094546710655</v>
      </c>
      <c r="N169" s="17">
        <f t="shared" si="27"/>
        <v>3660.0222306251553</v>
      </c>
      <c r="O169" s="21">
        <f t="shared" si="30"/>
        <v>0.4789567644003152</v>
      </c>
      <c r="P169" s="18">
        <f t="shared" si="31"/>
        <v>1752.9924052134486</v>
      </c>
      <c r="Q169" s="19">
        <f t="shared" si="28"/>
        <v>1907.0298254117067</v>
      </c>
      <c r="S169" s="31">
        <f>P169*VLOOKUP(B169,'Existing Technology Conversion'!$A$5:$B$105,2)*0.9/1000*0.75</f>
        <v>253.55486253419042</v>
      </c>
      <c r="T169" s="31">
        <f t="shared" si="23"/>
        <v>493.62674651797511</v>
      </c>
      <c r="U169" s="22"/>
      <c r="V169" s="23"/>
      <c r="W169" s="18"/>
      <c r="X169" s="15"/>
      <c r="Y169" s="15"/>
    </row>
    <row r="170" spans="1:25" x14ac:dyDescent="0.2">
      <c r="A170" s="14">
        <f t="shared" si="21"/>
        <v>31</v>
      </c>
      <c r="B170" s="15">
        <v>29.425806451612907</v>
      </c>
      <c r="C170" s="15"/>
      <c r="D170" s="14">
        <v>143</v>
      </c>
      <c r="E170" s="16">
        <f t="shared" si="24"/>
        <v>48945</v>
      </c>
      <c r="F170" s="14">
        <v>2034</v>
      </c>
      <c r="G170" s="14">
        <f t="shared" si="29"/>
        <v>1</v>
      </c>
      <c r="H170" s="17">
        <v>2280.387685775755</v>
      </c>
      <c r="I170" s="18">
        <v>182655.72349999999</v>
      </c>
      <c r="J170" s="19">
        <f t="shared" si="25"/>
        <v>12.484622119031245</v>
      </c>
      <c r="K170" s="17">
        <v>1137.7175352573395</v>
      </c>
      <c r="L170" s="18">
        <v>15901</v>
      </c>
      <c r="M170" s="20">
        <f t="shared" si="26"/>
        <v>71.550061961973427</v>
      </c>
      <c r="N170" s="17">
        <f t="shared" si="27"/>
        <v>3418.1052210330945</v>
      </c>
      <c r="O170" s="21">
        <f t="shared" si="30"/>
        <v>0.48071115756497673</v>
      </c>
      <c r="P170" s="18">
        <f t="shared" si="31"/>
        <v>1643.1213174817096</v>
      </c>
      <c r="Q170" s="19">
        <f t="shared" si="28"/>
        <v>1774.9839035513849</v>
      </c>
      <c r="S170" s="31">
        <f>P170*VLOOKUP(B170,'Existing Technology Conversion'!$A$5:$B$105,2)*0.9/1000*0.75</f>
        <v>235.78096472678567</v>
      </c>
      <c r="T170" s="31">
        <f t="shared" si="23"/>
        <v>465.94181011911093</v>
      </c>
      <c r="U170" s="22"/>
      <c r="V170" s="23"/>
      <c r="W170" s="18"/>
      <c r="X170" s="15"/>
      <c r="Y170" s="15"/>
    </row>
    <row r="171" spans="1:25" x14ac:dyDescent="0.2">
      <c r="A171" s="14">
        <f t="shared" si="21"/>
        <v>28</v>
      </c>
      <c r="B171" s="15">
        <v>32.599735449735448</v>
      </c>
      <c r="C171" s="15"/>
      <c r="D171" s="14">
        <v>144</v>
      </c>
      <c r="E171" s="16">
        <f t="shared" si="24"/>
        <v>48976</v>
      </c>
      <c r="F171" s="14">
        <v>2034</v>
      </c>
      <c r="G171" s="14">
        <f t="shared" si="29"/>
        <v>2</v>
      </c>
      <c r="H171" s="17">
        <v>2072.6000504493709</v>
      </c>
      <c r="I171" s="18">
        <v>182623.31959999999</v>
      </c>
      <c r="J171" s="19">
        <f t="shared" si="25"/>
        <v>11.349043785804509</v>
      </c>
      <c r="K171" s="17">
        <v>1091.936475038528</v>
      </c>
      <c r="L171" s="18">
        <v>15914</v>
      </c>
      <c r="M171" s="20">
        <f t="shared" si="26"/>
        <v>68.61483442494206</v>
      </c>
      <c r="N171" s="17">
        <f t="shared" si="27"/>
        <v>3164.5365254878989</v>
      </c>
      <c r="O171" s="21">
        <f t="shared" si="30"/>
        <v>0.48245332489400017</v>
      </c>
      <c r="P171" s="18">
        <f t="shared" si="31"/>
        <v>1526.7411684701437</v>
      </c>
      <c r="Q171" s="19">
        <f t="shared" si="28"/>
        <v>1637.7953570177551</v>
      </c>
      <c r="S171" s="31">
        <f>P171*VLOOKUP(B171,'Existing Technology Conversion'!$A$5:$B$105,2)*0.9/1000*0.75</f>
        <v>213.7905989971577</v>
      </c>
      <c r="T171" s="31">
        <f t="shared" si="23"/>
        <v>446.45251005743972</v>
      </c>
      <c r="U171" s="22"/>
      <c r="V171" s="23"/>
      <c r="W171" s="18"/>
      <c r="X171" s="15"/>
      <c r="Y171" s="15"/>
    </row>
    <row r="172" spans="1:25" x14ac:dyDescent="0.2">
      <c r="A172" s="14">
        <f t="shared" si="21"/>
        <v>31</v>
      </c>
      <c r="B172" s="15">
        <v>39.989247311828002</v>
      </c>
      <c r="C172" s="15"/>
      <c r="D172" s="14">
        <v>145</v>
      </c>
      <c r="E172" s="16">
        <f t="shared" si="24"/>
        <v>49004</v>
      </c>
      <c r="F172" s="14">
        <v>2034</v>
      </c>
      <c r="G172" s="14">
        <f t="shared" si="29"/>
        <v>3</v>
      </c>
      <c r="H172" s="17">
        <v>1548.8142442703252</v>
      </c>
      <c r="I172" s="18">
        <v>182634.91570000001</v>
      </c>
      <c r="J172" s="19">
        <f t="shared" si="25"/>
        <v>8.4803841496247099</v>
      </c>
      <c r="K172" s="17">
        <v>795.91936159133934</v>
      </c>
      <c r="L172" s="18">
        <v>15917</v>
      </c>
      <c r="M172" s="20">
        <f t="shared" si="26"/>
        <v>50.004357705053678</v>
      </c>
      <c r="N172" s="17">
        <f t="shared" si="27"/>
        <v>2344.7336058616647</v>
      </c>
      <c r="O172" s="21">
        <f t="shared" si="30"/>
        <v>0.48418343560514354</v>
      </c>
      <c r="P172" s="18">
        <f t="shared" si="31"/>
        <v>1135.2811728649372</v>
      </c>
      <c r="Q172" s="19">
        <f t="shared" si="28"/>
        <v>1209.4524329967276</v>
      </c>
      <c r="S172" s="31">
        <f>P172*VLOOKUP(B172,'Existing Technology Conversion'!$A$5:$B$105,2)*0.9/1000*0.75</f>
        <v>149.79433819123244</v>
      </c>
      <c r="T172" s="31">
        <f t="shared" si="23"/>
        <v>385.33170055059094</v>
      </c>
      <c r="U172" s="22"/>
      <c r="V172" s="23"/>
      <c r="W172" s="18"/>
      <c r="X172" s="15"/>
      <c r="Y172" s="15"/>
    </row>
    <row r="173" spans="1:25" x14ac:dyDescent="0.2">
      <c r="A173" s="14">
        <f t="shared" si="21"/>
        <v>30</v>
      </c>
      <c r="B173" s="15">
        <v>46.898888888888891</v>
      </c>
      <c r="C173" s="15"/>
      <c r="D173" s="14">
        <v>146</v>
      </c>
      <c r="E173" s="16">
        <f t="shared" si="24"/>
        <v>49035</v>
      </c>
      <c r="F173" s="14">
        <v>2034</v>
      </c>
      <c r="G173" s="14">
        <f t="shared" si="29"/>
        <v>4</v>
      </c>
      <c r="H173" s="17">
        <v>1014.9423551559451</v>
      </c>
      <c r="I173" s="18">
        <v>182564.51180000001</v>
      </c>
      <c r="J173" s="19">
        <f t="shared" si="25"/>
        <v>5.5593627981095119</v>
      </c>
      <c r="K173" s="17">
        <v>531.31493210792632</v>
      </c>
      <c r="L173" s="18">
        <v>15888</v>
      </c>
      <c r="M173" s="20">
        <f t="shared" si="26"/>
        <v>33.441272161878544</v>
      </c>
      <c r="N173" s="17">
        <f t="shared" si="27"/>
        <v>1546.2572872638714</v>
      </c>
      <c r="O173" s="21">
        <f t="shared" si="30"/>
        <v>0.48590165542708408</v>
      </c>
      <c r="P173" s="18">
        <f t="shared" si="31"/>
        <v>751.32897559770743</v>
      </c>
      <c r="Q173" s="19">
        <f t="shared" si="28"/>
        <v>794.92831166616395</v>
      </c>
      <c r="S173" s="31">
        <f>P173*VLOOKUP(B173,'Existing Technology Conversion'!$A$5:$B$105,2)*0.9/1000*0.75</f>
        <v>93.321817213796038</v>
      </c>
      <c r="T173" s="31">
        <f t="shared" si="23"/>
        <v>272.58564543151329</v>
      </c>
      <c r="U173" s="22"/>
      <c r="V173" s="23"/>
      <c r="W173" s="18"/>
      <c r="X173" s="15"/>
      <c r="Y173" s="15"/>
    </row>
    <row r="174" spans="1:25" x14ac:dyDescent="0.2">
      <c r="A174" s="14">
        <f t="shared" si="21"/>
        <v>31</v>
      </c>
      <c r="B174" s="15">
        <v>55.859139784946244</v>
      </c>
      <c r="C174" s="15"/>
      <c r="D174" s="14">
        <v>147</v>
      </c>
      <c r="E174" s="16">
        <f t="shared" si="24"/>
        <v>49065</v>
      </c>
      <c r="F174" s="14">
        <v>2034</v>
      </c>
      <c r="G174" s="14">
        <f t="shared" si="29"/>
        <v>5</v>
      </c>
      <c r="H174" s="17">
        <v>504.40689885616257</v>
      </c>
      <c r="I174" s="18">
        <v>182489.1078</v>
      </c>
      <c r="J174" s="19">
        <f t="shared" si="25"/>
        <v>2.7640383852880155</v>
      </c>
      <c r="K174" s="17">
        <v>288.3896307349205</v>
      </c>
      <c r="L174" s="18">
        <v>15870</v>
      </c>
      <c r="M174" s="20">
        <f t="shared" si="26"/>
        <v>18.171999416189067</v>
      </c>
      <c r="N174" s="17">
        <f t="shared" si="27"/>
        <v>792.79652959108307</v>
      </c>
      <c r="O174" s="21">
        <f t="shared" si="30"/>
        <v>0.487608146694684</v>
      </c>
      <c r="P174" s="18">
        <f t="shared" si="31"/>
        <v>386.57404649988513</v>
      </c>
      <c r="Q174" s="19">
        <f t="shared" si="28"/>
        <v>406.22248309119794</v>
      </c>
      <c r="S174" s="31">
        <f>P174*VLOOKUP(B174,'Existing Technology Conversion'!$A$5:$B$105,2)*0.9/1000*0.75</f>
        <v>44.626604433987715</v>
      </c>
      <c r="T174" s="31">
        <f t="shared" si="23"/>
        <v>165.03768340605015</v>
      </c>
      <c r="U174" s="22"/>
      <c r="V174" s="23"/>
      <c r="W174" s="18"/>
      <c r="X174" s="15"/>
      <c r="Y174" s="15"/>
    </row>
    <row r="175" spans="1:25" x14ac:dyDescent="0.2">
      <c r="A175" s="14">
        <f t="shared" si="21"/>
        <v>30</v>
      </c>
      <c r="B175" s="15">
        <v>62.166666666666679</v>
      </c>
      <c r="C175" s="15"/>
      <c r="D175" s="14">
        <v>148</v>
      </c>
      <c r="E175" s="16">
        <f t="shared" si="24"/>
        <v>49096</v>
      </c>
      <c r="F175" s="14">
        <v>2034</v>
      </c>
      <c r="G175" s="14">
        <f t="shared" si="29"/>
        <v>6</v>
      </c>
      <c r="H175" s="17">
        <v>297.52306938171364</v>
      </c>
      <c r="I175" s="18">
        <v>182310.70389999999</v>
      </c>
      <c r="J175" s="19">
        <f t="shared" si="25"/>
        <v>1.6319561222522034</v>
      </c>
      <c r="K175" s="17">
        <v>206.18651390075701</v>
      </c>
      <c r="L175" s="18">
        <v>15871</v>
      </c>
      <c r="M175" s="20">
        <f t="shared" si="26"/>
        <v>12.991400283583706</v>
      </c>
      <c r="N175" s="17">
        <f t="shared" si="27"/>
        <v>503.70958328247065</v>
      </c>
      <c r="O175" s="21">
        <f t="shared" si="30"/>
        <v>0.48930306844102867</v>
      </c>
      <c r="P175" s="18">
        <f t="shared" si="31"/>
        <v>246.46664470326476</v>
      </c>
      <c r="Q175" s="19">
        <f t="shared" si="28"/>
        <v>257.24293857920588</v>
      </c>
      <c r="S175" s="31">
        <f>P175*VLOOKUP(B175,'Existing Technology Conversion'!$A$5:$B$105,2)*0.9/1000*0.75</f>
        <v>27.11702649533424</v>
      </c>
      <c r="T175" s="31">
        <f t="shared" si="23"/>
        <v>63.393093095740618</v>
      </c>
      <c r="U175" s="22"/>
      <c r="V175" s="23"/>
      <c r="W175" s="18"/>
      <c r="X175" s="15"/>
      <c r="Y175" s="15"/>
    </row>
    <row r="176" spans="1:25" x14ac:dyDescent="0.2">
      <c r="A176" s="14">
        <f t="shared" si="21"/>
        <v>31</v>
      </c>
      <c r="B176" s="15">
        <v>70.889247311827987</v>
      </c>
      <c r="C176" s="15"/>
      <c r="D176" s="14">
        <v>149</v>
      </c>
      <c r="E176" s="16">
        <f t="shared" si="24"/>
        <v>49126</v>
      </c>
      <c r="F176" s="14">
        <v>2034</v>
      </c>
      <c r="G176" s="14">
        <f t="shared" si="29"/>
        <v>7</v>
      </c>
      <c r="H176" s="17">
        <v>263.41222292184841</v>
      </c>
      <c r="I176" s="18">
        <v>182440.3</v>
      </c>
      <c r="J176" s="19">
        <f t="shared" si="25"/>
        <v>1.4438269555676484</v>
      </c>
      <c r="K176" s="17">
        <v>187.3105567693712</v>
      </c>
      <c r="L176" s="18">
        <v>15851</v>
      </c>
      <c r="M176" s="20">
        <f t="shared" si="26"/>
        <v>11.816955193323526</v>
      </c>
      <c r="N176" s="17">
        <f t="shared" si="27"/>
        <v>450.72277969121961</v>
      </c>
      <c r="O176" s="21">
        <f t="shared" si="30"/>
        <v>0.49098657648636479</v>
      </c>
      <c r="P176" s="18">
        <f t="shared" si="31"/>
        <v>221.29883454500995</v>
      </c>
      <c r="Q176" s="19">
        <f t="shared" si="28"/>
        <v>229.42394514620966</v>
      </c>
      <c r="S176" s="31">
        <f>P176*VLOOKUP(B176,'Existing Technology Conversion'!$A$5:$B$105,2)*0.9/1000*0.75</f>
        <v>23.421820518103907</v>
      </c>
      <c r="T176" s="31">
        <f t="shared" si="23"/>
        <v>40.03112409220109</v>
      </c>
      <c r="U176" s="22"/>
      <c r="V176" s="23"/>
      <c r="W176" s="18"/>
      <c r="X176" s="15"/>
      <c r="Y176" s="15"/>
    </row>
    <row r="177" spans="1:25" x14ac:dyDescent="0.2">
      <c r="A177" s="14">
        <f t="shared" si="21"/>
        <v>31</v>
      </c>
      <c r="B177" s="15">
        <v>70.05591397849463</v>
      </c>
      <c r="C177" s="15"/>
      <c r="D177" s="14">
        <v>150</v>
      </c>
      <c r="E177" s="16">
        <f t="shared" si="24"/>
        <v>49157</v>
      </c>
      <c r="F177" s="14">
        <v>2034</v>
      </c>
      <c r="G177" s="14">
        <f t="shared" si="29"/>
        <v>8</v>
      </c>
      <c r="H177" s="17">
        <v>263.57625454664247</v>
      </c>
      <c r="I177" s="18">
        <v>182553.89610000001</v>
      </c>
      <c r="J177" s="19">
        <f t="shared" si="25"/>
        <v>1.4438270569818994</v>
      </c>
      <c r="K177" s="17">
        <v>187.3460094332697</v>
      </c>
      <c r="L177" s="18">
        <v>15854</v>
      </c>
      <c r="M177" s="20">
        <f t="shared" si="26"/>
        <v>11.816955306753481</v>
      </c>
      <c r="N177" s="17">
        <f t="shared" si="27"/>
        <v>450.92226397991215</v>
      </c>
      <c r="O177" s="21">
        <f t="shared" si="30"/>
        <v>0.49265882352406387</v>
      </c>
      <c r="P177" s="18">
        <f t="shared" si="31"/>
        <v>222.15083207315089</v>
      </c>
      <c r="Q177" s="19">
        <f t="shared" si="28"/>
        <v>228.77143190676125</v>
      </c>
      <c r="S177" s="31">
        <f>P177*VLOOKUP(B177,'Existing Technology Conversion'!$A$5:$B$105,2)*0.9/1000*0.75</f>
        <v>23.511994211187346</v>
      </c>
      <c r="T177" s="31">
        <f t="shared" si="23"/>
        <v>41.406042907917602</v>
      </c>
      <c r="U177" s="22"/>
      <c r="V177" s="23"/>
      <c r="W177" s="18"/>
      <c r="X177" s="15"/>
      <c r="Y177" s="15"/>
    </row>
    <row r="178" spans="1:25" x14ac:dyDescent="0.2">
      <c r="A178" s="14">
        <f t="shared" si="21"/>
        <v>30</v>
      </c>
      <c r="B178" s="15">
        <v>61.023524904214568</v>
      </c>
      <c r="C178" s="15"/>
      <c r="D178" s="14">
        <v>151</v>
      </c>
      <c r="E178" s="16">
        <f t="shared" si="24"/>
        <v>49188</v>
      </c>
      <c r="F178" s="14">
        <v>2034</v>
      </c>
      <c r="G178" s="14">
        <f t="shared" si="29"/>
        <v>9</v>
      </c>
      <c r="H178" s="17">
        <v>347.2408998012537</v>
      </c>
      <c r="I178" s="18">
        <v>182758.49220000001</v>
      </c>
      <c r="J178" s="19">
        <f t="shared" si="25"/>
        <v>1.8999987120776525</v>
      </c>
      <c r="K178" s="17">
        <v>243.5010963678356</v>
      </c>
      <c r="L178" s="18">
        <v>15853</v>
      </c>
      <c r="M178" s="20">
        <f t="shared" si="26"/>
        <v>15.35993795293229</v>
      </c>
      <c r="N178" s="17">
        <f t="shared" si="27"/>
        <v>590.74199616908936</v>
      </c>
      <c r="O178" s="21">
        <f t="shared" si="30"/>
        <v>0.49431995920373106</v>
      </c>
      <c r="P178" s="18">
        <f t="shared" si="31"/>
        <v>292.01555944623487</v>
      </c>
      <c r="Q178" s="19">
        <f t="shared" si="28"/>
        <v>298.72643672285449</v>
      </c>
      <c r="S178" s="31">
        <f>P178*VLOOKUP(B178,'Existing Technology Conversion'!$A$5:$B$105,2)*0.9/1000*0.75</f>
        <v>32.327856096412994</v>
      </c>
      <c r="T178" s="31">
        <f t="shared" si="23"/>
        <v>123.78280510349785</v>
      </c>
      <c r="U178" s="22"/>
      <c r="V178" s="23"/>
      <c r="W178" s="18"/>
      <c r="X178" s="15"/>
      <c r="Y178" s="15"/>
    </row>
    <row r="179" spans="1:25" x14ac:dyDescent="0.2">
      <c r="A179" s="14">
        <f t="shared" ref="A179:A242" si="32">A131</f>
        <v>31</v>
      </c>
      <c r="B179" s="15">
        <v>47.658100358422942</v>
      </c>
      <c r="C179" s="15"/>
      <c r="D179" s="14">
        <v>152</v>
      </c>
      <c r="E179" s="16">
        <f t="shared" si="24"/>
        <v>49218</v>
      </c>
      <c r="F179" s="14">
        <v>2034</v>
      </c>
      <c r="G179" s="14">
        <f t="shared" si="29"/>
        <v>10</v>
      </c>
      <c r="H179" s="17">
        <v>988.65369129180908</v>
      </c>
      <c r="I179" s="18">
        <v>183145.0883</v>
      </c>
      <c r="J179" s="19">
        <f t="shared" si="25"/>
        <v>5.3981993209249994</v>
      </c>
      <c r="K179" s="17">
        <v>514.08447277545906</v>
      </c>
      <c r="L179" s="18">
        <v>15851</v>
      </c>
      <c r="M179" s="20">
        <f t="shared" si="26"/>
        <v>32.432305392433229</v>
      </c>
      <c r="N179" s="17">
        <f t="shared" si="27"/>
        <v>1502.7381640672681</v>
      </c>
      <c r="O179" s="21">
        <f t="shared" si="30"/>
        <v>0.4959701302115691</v>
      </c>
      <c r="P179" s="18">
        <f t="shared" si="31"/>
        <v>745.31324290633734</v>
      </c>
      <c r="Q179" s="19">
        <f t="shared" si="28"/>
        <v>757.42492116093081</v>
      </c>
      <c r="S179" s="31">
        <f>P179*VLOOKUP(B179,'Existing Technology Conversion'!$A$5:$B$105,2)*0.9/1000*0.75</f>
        <v>91.790480968296094</v>
      </c>
      <c r="T179" s="31">
        <f t="shared" si="23"/>
        <v>271.50807551178502</v>
      </c>
      <c r="U179" s="22"/>
      <c r="V179" s="23"/>
      <c r="W179" s="18"/>
      <c r="X179" s="15"/>
      <c r="Y179" s="15"/>
    </row>
    <row r="180" spans="1:25" x14ac:dyDescent="0.2">
      <c r="A180" s="14">
        <f t="shared" si="32"/>
        <v>30</v>
      </c>
      <c r="B180" s="15">
        <v>36.144444444444453</v>
      </c>
      <c r="C180" s="15"/>
      <c r="D180" s="14">
        <v>153</v>
      </c>
      <c r="E180" s="16">
        <f t="shared" si="24"/>
        <v>49249</v>
      </c>
      <c r="F180" s="14">
        <v>2034</v>
      </c>
      <c r="G180" s="14">
        <f t="shared" si="29"/>
        <v>11</v>
      </c>
      <c r="H180" s="17">
        <v>1727.7194774150851</v>
      </c>
      <c r="I180" s="18">
        <v>183677.6844</v>
      </c>
      <c r="J180" s="19">
        <f t="shared" si="25"/>
        <v>9.4062568518262797</v>
      </c>
      <c r="K180" s="17">
        <v>889.13458514213494</v>
      </c>
      <c r="L180" s="18">
        <v>15870</v>
      </c>
      <c r="M180" s="20">
        <f t="shared" si="26"/>
        <v>56.026123827481719</v>
      </c>
      <c r="N180" s="17">
        <f t="shared" si="27"/>
        <v>2616.85406255722</v>
      </c>
      <c r="O180" s="21">
        <f t="shared" si="30"/>
        <v>0.49760948034810881</v>
      </c>
      <c r="P180" s="18">
        <f t="shared" si="31"/>
        <v>1302.1713902159356</v>
      </c>
      <c r="Q180" s="19">
        <f t="shared" si="28"/>
        <v>1314.6826723412844</v>
      </c>
      <c r="S180" s="31">
        <f>P180*VLOOKUP(B180,'Existing Technology Conversion'!$A$5:$B$105,2)*0.9/1000*0.75</f>
        <v>176.30384346466616</v>
      </c>
      <c r="T180" s="31">
        <f t="shared" si="23"/>
        <v>373.30166182634355</v>
      </c>
      <c r="U180" s="22"/>
      <c r="V180" s="23"/>
      <c r="W180" s="18"/>
      <c r="X180" s="15"/>
      <c r="Y180" s="15"/>
    </row>
    <row r="181" spans="1:25" x14ac:dyDescent="0.2">
      <c r="A181" s="14">
        <f t="shared" si="32"/>
        <v>31</v>
      </c>
      <c r="B181" s="15">
        <v>28.584946236559134</v>
      </c>
      <c r="C181" s="15"/>
      <c r="D181" s="14">
        <v>154</v>
      </c>
      <c r="E181" s="16">
        <f t="shared" si="24"/>
        <v>49279</v>
      </c>
      <c r="F181" s="14">
        <v>2034</v>
      </c>
      <c r="G181" s="14">
        <f t="shared" si="29"/>
        <v>12</v>
      </c>
      <c r="H181" s="17">
        <v>2449.278878211976</v>
      </c>
      <c r="I181" s="18">
        <v>184067.28049999999</v>
      </c>
      <c r="J181" s="19">
        <f t="shared" si="25"/>
        <v>13.306432688953516</v>
      </c>
      <c r="K181" s="17">
        <v>1237.283553361892</v>
      </c>
      <c r="L181" s="18">
        <v>15946</v>
      </c>
      <c r="M181" s="20">
        <f t="shared" si="26"/>
        <v>77.59209540711727</v>
      </c>
      <c r="N181" s="17">
        <f t="shared" si="27"/>
        <v>3686.5624315738678</v>
      </c>
      <c r="O181" s="21">
        <f t="shared" si="30"/>
        <v>0.49923815060340737</v>
      </c>
      <c r="P181" s="18">
        <f t="shared" si="31"/>
        <v>1840.472610422938</v>
      </c>
      <c r="Q181" s="19">
        <f t="shared" si="28"/>
        <v>1846.0898211509298</v>
      </c>
      <c r="S181" s="31">
        <f>P181*VLOOKUP(B181,'Existing Technology Conversion'!$A$5:$B$105,2)*0.9/1000*0.75</f>
        <v>266.20810127064357</v>
      </c>
      <c r="T181" s="31">
        <f t="shared" si="23"/>
        <v>518.26037810351943</v>
      </c>
      <c r="U181" s="22"/>
      <c r="V181" s="23"/>
      <c r="W181" s="18"/>
      <c r="X181" s="15"/>
      <c r="Y181" s="15"/>
    </row>
    <row r="182" spans="1:25" x14ac:dyDescent="0.2">
      <c r="A182" s="14">
        <f t="shared" si="32"/>
        <v>31</v>
      </c>
      <c r="B182" s="15">
        <v>29.425806451612907</v>
      </c>
      <c r="C182" s="15"/>
      <c r="D182" s="14">
        <v>155</v>
      </c>
      <c r="E182" s="16">
        <f t="shared" si="24"/>
        <v>49310</v>
      </c>
      <c r="F182" s="14">
        <v>2035</v>
      </c>
      <c r="G182" s="14">
        <f t="shared" si="29"/>
        <v>1</v>
      </c>
      <c r="H182" s="17">
        <v>2301.0765933990488</v>
      </c>
      <c r="I182" s="18">
        <v>184312.87659999999</v>
      </c>
      <c r="J182" s="19">
        <f t="shared" si="25"/>
        <v>12.484621996285684</v>
      </c>
      <c r="K182" s="17">
        <v>1141.7957892417917</v>
      </c>
      <c r="L182" s="18">
        <v>15958</v>
      </c>
      <c r="M182" s="20">
        <f t="shared" si="26"/>
        <v>71.550055723887183</v>
      </c>
      <c r="N182" s="17">
        <f>K182+H182</f>
        <v>3442.8723826408404</v>
      </c>
      <c r="O182" s="21">
        <v>0.5</v>
      </c>
      <c r="P182" s="18">
        <f t="shared" si="31"/>
        <v>1721.4361913204202</v>
      </c>
      <c r="Q182" s="19">
        <f t="shared" si="28"/>
        <v>1721.4361913204202</v>
      </c>
      <c r="S182" s="31">
        <f>P182*VLOOKUP(B182,'Existing Technology Conversion'!$A$5:$B$105,2)*0.9/1000*0.75</f>
        <v>247.01881814009772</v>
      </c>
      <c r="T182" s="31">
        <f t="shared" si="23"/>
        <v>488.14964936228029</v>
      </c>
      <c r="U182" s="22"/>
      <c r="V182" s="23"/>
      <c r="W182" s="18"/>
      <c r="X182" s="15"/>
      <c r="Y182" s="15"/>
    </row>
    <row r="183" spans="1:25" x14ac:dyDescent="0.2">
      <c r="A183" s="14">
        <f t="shared" si="32"/>
        <v>28</v>
      </c>
      <c r="B183" s="15">
        <v>32.599735449735448</v>
      </c>
      <c r="C183" s="15"/>
      <c r="D183" s="14">
        <v>156</v>
      </c>
      <c r="E183" s="16">
        <f t="shared" si="24"/>
        <v>49341</v>
      </c>
      <c r="F183" s="14">
        <v>2035</v>
      </c>
      <c r="G183" s="14">
        <f t="shared" si="29"/>
        <v>2</v>
      </c>
      <c r="H183" s="17">
        <v>2091.3505272865259</v>
      </c>
      <c r="I183" s="18">
        <v>184275.47270000001</v>
      </c>
      <c r="J183" s="19">
        <f t="shared" si="25"/>
        <v>11.349044431383655</v>
      </c>
      <c r="K183" s="17">
        <v>1095.7788717746732</v>
      </c>
      <c r="L183" s="18">
        <v>15970</v>
      </c>
      <c r="M183" s="20">
        <f t="shared" si="26"/>
        <v>68.614832296472969</v>
      </c>
      <c r="N183" s="17">
        <f t="shared" si="27"/>
        <v>3187.1293990611994</v>
      </c>
      <c r="O183" s="21">
        <f>((O$313/O$182)^(1/131))*O182</f>
        <v>0.50179712893621875</v>
      </c>
      <c r="P183" s="18">
        <f t="shared" si="31"/>
        <v>1599.2923819971259</v>
      </c>
      <c r="Q183" s="19">
        <f t="shared" si="28"/>
        <v>1587.8370170640735</v>
      </c>
      <c r="S183" s="31">
        <f>P183*VLOOKUP(B183,'Existing Technology Conversion'!$A$5:$B$105,2)*0.9/1000*0.75</f>
        <v>223.94999452419827</v>
      </c>
      <c r="T183" s="31">
        <f t="shared" si="23"/>
        <v>467.66807170977364</v>
      </c>
      <c r="U183" s="22"/>
      <c r="V183" s="23"/>
      <c r="W183" s="18"/>
      <c r="X183" s="15"/>
      <c r="Y183" s="15"/>
    </row>
    <row r="184" spans="1:25" x14ac:dyDescent="0.2">
      <c r="A184" s="14">
        <f t="shared" si="32"/>
        <v>31</v>
      </c>
      <c r="B184" s="15">
        <v>39.989247311828002</v>
      </c>
      <c r="C184" s="15"/>
      <c r="D184" s="14">
        <v>157</v>
      </c>
      <c r="E184" s="16">
        <f t="shared" si="24"/>
        <v>49369</v>
      </c>
      <c r="F184" s="14">
        <v>2035</v>
      </c>
      <c r="G184" s="14">
        <f t="shared" si="29"/>
        <v>3</v>
      </c>
      <c r="H184" s="17">
        <v>1562.782713890075</v>
      </c>
      <c r="I184" s="18">
        <v>184282.06880000001</v>
      </c>
      <c r="J184" s="19">
        <f t="shared" si="25"/>
        <v>8.4803840333817373</v>
      </c>
      <c r="K184" s="17">
        <v>798.7196398973465</v>
      </c>
      <c r="L184" s="18">
        <v>15973</v>
      </c>
      <c r="M184" s="20">
        <f t="shared" si="26"/>
        <v>50.004359850832437</v>
      </c>
      <c r="N184" s="17">
        <f t="shared" si="27"/>
        <v>2361.5023537874213</v>
      </c>
      <c r="O184" s="21">
        <f t="shared" ref="O184:O247" si="33">((O$313/O$182)^(1/131))*O183</f>
        <v>0.50360071721726429</v>
      </c>
      <c r="P184" s="18">
        <f t="shared" si="31"/>
        <v>1189.2542790776033</v>
      </c>
      <c r="Q184" s="19">
        <f t="shared" si="28"/>
        <v>1172.248074709818</v>
      </c>
      <c r="S184" s="31">
        <f>P184*VLOOKUP(B184,'Existing Technology Conversion'!$A$5:$B$105,2)*0.9/1000*0.75</f>
        <v>156.91580370875607</v>
      </c>
      <c r="T184" s="31">
        <f t="shared" si="23"/>
        <v>403.65099386577975</v>
      </c>
      <c r="U184" s="22"/>
      <c r="V184" s="23"/>
      <c r="W184" s="18"/>
      <c r="X184" s="15"/>
      <c r="Y184" s="15"/>
    </row>
    <row r="185" spans="1:25" x14ac:dyDescent="0.2">
      <c r="A185" s="14">
        <f t="shared" si="32"/>
        <v>30</v>
      </c>
      <c r="B185" s="15">
        <v>46.898888888888891</v>
      </c>
      <c r="C185" s="15"/>
      <c r="D185" s="14">
        <v>158</v>
      </c>
      <c r="E185" s="16">
        <f t="shared" si="24"/>
        <v>49400</v>
      </c>
      <c r="F185" s="14">
        <v>2035</v>
      </c>
      <c r="G185" s="14">
        <f t="shared" si="29"/>
        <v>4</v>
      </c>
      <c r="H185" s="17">
        <v>1024.0718150138853</v>
      </c>
      <c r="I185" s="18">
        <v>184206.6649</v>
      </c>
      <c r="J185" s="19">
        <f t="shared" si="25"/>
        <v>5.5593635310091605</v>
      </c>
      <c r="K185" s="17">
        <v>533.18743228912331</v>
      </c>
      <c r="L185" s="18">
        <v>15944</v>
      </c>
      <c r="M185" s="20">
        <f t="shared" si="26"/>
        <v>33.441258924305274</v>
      </c>
      <c r="N185" s="17">
        <f t="shared" si="27"/>
        <v>1557.2592473030086</v>
      </c>
      <c r="O185" s="21">
        <f t="shared" si="33"/>
        <v>0.50541078805968764</v>
      </c>
      <c r="P185" s="18">
        <f t="shared" si="31"/>
        <v>787.05562339264941</v>
      </c>
      <c r="Q185" s="19">
        <f t="shared" si="28"/>
        <v>770.20362391035917</v>
      </c>
      <c r="S185" s="31">
        <f>P185*VLOOKUP(B185,'Existing Technology Conversion'!$A$5:$B$105,2)*0.9/1000*0.75</f>
        <v>97.759388242557264</v>
      </c>
      <c r="T185" s="31">
        <f t="shared" si="23"/>
        <v>285.54743935213406</v>
      </c>
      <c r="U185" s="22"/>
      <c r="V185" s="23"/>
      <c r="W185" s="18"/>
      <c r="X185" s="15"/>
      <c r="Y185" s="15"/>
    </row>
    <row r="186" spans="1:25" x14ac:dyDescent="0.2">
      <c r="A186" s="14">
        <f t="shared" si="32"/>
        <v>31</v>
      </c>
      <c r="B186" s="15">
        <v>55.859139784946244</v>
      </c>
      <c r="C186" s="15"/>
      <c r="D186" s="14">
        <v>159</v>
      </c>
      <c r="E186" s="16">
        <f t="shared" si="24"/>
        <v>49430</v>
      </c>
      <c r="F186" s="14">
        <v>2035</v>
      </c>
      <c r="G186" s="14">
        <f t="shared" si="29"/>
        <v>5</v>
      </c>
      <c r="H186" s="17">
        <v>508.93480658531143</v>
      </c>
      <c r="I186" s="18">
        <v>184127.261</v>
      </c>
      <c r="J186" s="19">
        <f t="shared" si="25"/>
        <v>2.7640383277374196</v>
      </c>
      <c r="K186" s="17">
        <v>289.4072812795643</v>
      </c>
      <c r="L186" s="18">
        <v>15926</v>
      </c>
      <c r="M186" s="20">
        <f t="shared" si="26"/>
        <v>18.172000582667607</v>
      </c>
      <c r="N186" s="17">
        <f t="shared" si="27"/>
        <v>798.34208786487579</v>
      </c>
      <c r="O186" s="21">
        <f t="shared" si="33"/>
        <v>0.50722736476348607</v>
      </c>
      <c r="P186" s="18">
        <f t="shared" si="31"/>
        <v>404.94095340748038</v>
      </c>
      <c r="Q186" s="19">
        <f t="shared" si="28"/>
        <v>393.40113445739541</v>
      </c>
      <c r="S186" s="31">
        <f>P186*VLOOKUP(B186,'Existing Technology Conversion'!$A$5:$B$105,2)*0.9/1000*0.75</f>
        <v>46.746903757396566</v>
      </c>
      <c r="T186" s="31">
        <f t="shared" si="23"/>
        <v>172.87895416597166</v>
      </c>
      <c r="U186" s="22"/>
      <c r="V186" s="23"/>
      <c r="W186" s="18"/>
      <c r="X186" s="15"/>
      <c r="Y186" s="15"/>
    </row>
    <row r="187" spans="1:25" x14ac:dyDescent="0.2">
      <c r="A187" s="14">
        <f t="shared" si="32"/>
        <v>30</v>
      </c>
      <c r="B187" s="15">
        <v>62.166666666666679</v>
      </c>
      <c r="C187" s="15"/>
      <c r="D187" s="14">
        <v>160</v>
      </c>
      <c r="E187" s="16">
        <f t="shared" si="24"/>
        <v>49461</v>
      </c>
      <c r="F187" s="14">
        <v>2035</v>
      </c>
      <c r="G187" s="14">
        <f t="shared" si="29"/>
        <v>6</v>
      </c>
      <c r="H187" s="17">
        <v>300.18827855587051</v>
      </c>
      <c r="I187" s="18">
        <v>183943.85709999999</v>
      </c>
      <c r="J187" s="19">
        <f t="shared" si="25"/>
        <v>1.6319559853128172</v>
      </c>
      <c r="K187" s="17">
        <v>206.92701458930918</v>
      </c>
      <c r="L187" s="18">
        <v>15928</v>
      </c>
      <c r="M187" s="20">
        <f t="shared" si="26"/>
        <v>12.991399710529205</v>
      </c>
      <c r="N187" s="17">
        <f t="shared" si="27"/>
        <v>507.11529314517969</v>
      </c>
      <c r="O187" s="21">
        <f t="shared" si="33"/>
        <v>0.50905047071240295</v>
      </c>
      <c r="P187" s="18">
        <f t="shared" si="31"/>
        <v>258.14727868101193</v>
      </c>
      <c r="Q187" s="19">
        <f t="shared" si="28"/>
        <v>248.96801446416777</v>
      </c>
      <c r="S187" s="31">
        <f>P187*VLOOKUP(B187,'Existing Technology Conversion'!$A$5:$B$105,2)*0.9/1000*0.75</f>
        <v>28.402166159722569</v>
      </c>
      <c r="T187" s="31">
        <f t="shared" si="23"/>
        <v>66.397440876999582</v>
      </c>
      <c r="U187" s="22"/>
      <c r="V187" s="23"/>
      <c r="W187" s="18"/>
      <c r="X187" s="15"/>
      <c r="Y187" s="15"/>
    </row>
    <row r="188" spans="1:25" x14ac:dyDescent="0.2">
      <c r="A188" s="14">
        <f t="shared" si="32"/>
        <v>31</v>
      </c>
      <c r="B188" s="15">
        <v>70.889247311827987</v>
      </c>
      <c r="C188" s="15"/>
      <c r="D188" s="14">
        <v>161</v>
      </c>
      <c r="E188" s="16">
        <f t="shared" si="24"/>
        <v>49491</v>
      </c>
      <c r="F188" s="14">
        <v>2035</v>
      </c>
      <c r="G188" s="14">
        <f t="shared" si="29"/>
        <v>7</v>
      </c>
      <c r="H188" s="17">
        <v>265.77310943603561</v>
      </c>
      <c r="I188" s="18">
        <v>184075.45310000001</v>
      </c>
      <c r="J188" s="19">
        <f t="shared" si="25"/>
        <v>1.4438270011572532</v>
      </c>
      <c r="K188" s="17">
        <v>187.97230502963069</v>
      </c>
      <c r="L188" s="18">
        <v>15907</v>
      </c>
      <c r="M188" s="20">
        <f t="shared" si="26"/>
        <v>11.816955115963456</v>
      </c>
      <c r="N188" s="17">
        <f t="shared" si="27"/>
        <v>453.74541446566627</v>
      </c>
      <c r="O188" s="21">
        <f t="shared" si="33"/>
        <v>0.510880129374229</v>
      </c>
      <c r="P188" s="18">
        <f t="shared" si="31"/>
        <v>231.80951604518273</v>
      </c>
      <c r="Q188" s="19">
        <f t="shared" si="28"/>
        <v>221.93589842048354</v>
      </c>
      <c r="S188" s="31">
        <f>P188*VLOOKUP(B188,'Existing Technology Conversion'!$A$5:$B$105,2)*0.9/1000*0.75</f>
        <v>24.534249763952154</v>
      </c>
      <c r="T188" s="31">
        <f t="shared" si="23"/>
        <v>41.932419217826528</v>
      </c>
      <c r="U188" s="22"/>
      <c r="V188" s="23"/>
      <c r="W188" s="18"/>
      <c r="X188" s="15"/>
      <c r="Y188" s="15"/>
    </row>
    <row r="189" spans="1:25" x14ac:dyDescent="0.2">
      <c r="A189" s="14">
        <f t="shared" si="32"/>
        <v>31</v>
      </c>
      <c r="B189" s="15">
        <v>70.05591397849463</v>
      </c>
      <c r="C189" s="15"/>
      <c r="D189" s="14">
        <v>162</v>
      </c>
      <c r="E189" s="16">
        <f t="shared" si="24"/>
        <v>49522</v>
      </c>
      <c r="F189" s="14">
        <v>2035</v>
      </c>
      <c r="G189" s="14">
        <f t="shared" si="29"/>
        <v>8</v>
      </c>
      <c r="H189" s="17">
        <v>265.94000875949894</v>
      </c>
      <c r="I189" s="18">
        <v>184191.04920000001</v>
      </c>
      <c r="J189" s="19">
        <f t="shared" si="25"/>
        <v>1.4438269933015775</v>
      </c>
      <c r="K189" s="17">
        <v>188.0077576935293</v>
      </c>
      <c r="L189" s="18">
        <v>15910</v>
      </c>
      <c r="M189" s="20">
        <f t="shared" si="26"/>
        <v>11.816955229008755</v>
      </c>
      <c r="N189" s="17">
        <f t="shared" si="27"/>
        <v>453.94776645302824</v>
      </c>
      <c r="O189" s="21">
        <f t="shared" si="33"/>
        <v>0.51271636430110423</v>
      </c>
      <c r="P189" s="18">
        <f t="shared" si="31"/>
        <v>232.7464483984034</v>
      </c>
      <c r="Q189" s="19">
        <f t="shared" si="28"/>
        <v>221.20131805462483</v>
      </c>
      <c r="S189" s="31">
        <f>P189*VLOOKUP(B189,'Existing Technology Conversion'!$A$5:$B$105,2)*0.9/1000*0.75</f>
        <v>24.633412786929018</v>
      </c>
      <c r="T189" s="31">
        <f t="shared" si="23"/>
        <v>43.380928800106268</v>
      </c>
      <c r="U189" s="22"/>
      <c r="V189" s="23"/>
      <c r="W189" s="18"/>
      <c r="X189" s="15"/>
      <c r="Y189" s="15"/>
    </row>
    <row r="190" spans="1:25" x14ac:dyDescent="0.2">
      <c r="A190" s="14">
        <f t="shared" si="32"/>
        <v>30</v>
      </c>
      <c r="B190" s="15">
        <v>61.023524904214568</v>
      </c>
      <c r="C190" s="15"/>
      <c r="D190" s="14">
        <v>163</v>
      </c>
      <c r="E190" s="16">
        <f t="shared" si="24"/>
        <v>49553</v>
      </c>
      <c r="F190" s="14">
        <v>2035</v>
      </c>
      <c r="G190" s="14">
        <f t="shared" si="29"/>
        <v>9</v>
      </c>
      <c r="H190" s="17">
        <v>350.35525739192911</v>
      </c>
      <c r="I190" s="18">
        <v>184397.6453</v>
      </c>
      <c r="J190" s="19">
        <f t="shared" si="25"/>
        <v>1.8999985429419639</v>
      </c>
      <c r="K190" s="17">
        <v>244.36128079891191</v>
      </c>
      <c r="L190" s="18">
        <v>15909</v>
      </c>
      <c r="M190" s="20">
        <f t="shared" si="26"/>
        <v>15.359939707015645</v>
      </c>
      <c r="N190" s="17">
        <f t="shared" si="27"/>
        <v>594.71653819084099</v>
      </c>
      <c r="O190" s="21">
        <f t="shared" si="33"/>
        <v>0.51455919912982107</v>
      </c>
      <c r="P190" s="18">
        <f t="shared" si="31"/>
        <v>306.01686560073881</v>
      </c>
      <c r="Q190" s="19">
        <f t="shared" si="28"/>
        <v>288.69967259010218</v>
      </c>
      <c r="S190" s="31">
        <f>P190*VLOOKUP(B190,'Existing Technology Conversion'!$A$5:$B$105,2)*0.9/1000*0.75</f>
        <v>33.877883812001087</v>
      </c>
      <c r="T190" s="31">
        <f t="shared" si="23"/>
        <v>129.717834573174</v>
      </c>
      <c r="U190" s="22"/>
      <c r="V190" s="23"/>
      <c r="W190" s="18"/>
      <c r="X190" s="15"/>
      <c r="Y190" s="15"/>
    </row>
    <row r="191" spans="1:25" x14ac:dyDescent="0.2">
      <c r="A191" s="14">
        <f t="shared" si="32"/>
        <v>31</v>
      </c>
      <c r="B191" s="15">
        <v>47.658100358422942</v>
      </c>
      <c r="C191" s="15"/>
      <c r="D191" s="14">
        <v>164</v>
      </c>
      <c r="E191" s="16">
        <f t="shared" si="24"/>
        <v>49583</v>
      </c>
      <c r="F191" s="14">
        <v>2035</v>
      </c>
      <c r="G191" s="14">
        <f t="shared" si="29"/>
        <v>10</v>
      </c>
      <c r="H191" s="17">
        <v>997.51262593269337</v>
      </c>
      <c r="I191" s="18">
        <v>184786.2414</v>
      </c>
      <c r="J191" s="19">
        <f t="shared" si="25"/>
        <v>5.3981974976882308</v>
      </c>
      <c r="K191" s="17">
        <v>515.90067577362129</v>
      </c>
      <c r="L191" s="18">
        <v>15907</v>
      </c>
      <c r="M191" s="20">
        <f t="shared" si="26"/>
        <v>32.432305008714486</v>
      </c>
      <c r="N191" s="17">
        <f t="shared" si="27"/>
        <v>1513.4133017063145</v>
      </c>
      <c r="O191" s="21">
        <f t="shared" si="33"/>
        <v>0.51640865758212851</v>
      </c>
      <c r="P191" s="18">
        <f t="shared" si="31"/>
        <v>781.53973150109482</v>
      </c>
      <c r="Q191" s="19">
        <f t="shared" si="28"/>
        <v>731.87357020521972</v>
      </c>
      <c r="S191" s="31">
        <f>P191*VLOOKUP(B191,'Existing Technology Conversion'!$A$5:$B$105,2)*0.9/1000*0.75</f>
        <v>96.252023606313003</v>
      </c>
      <c r="T191" s="31">
        <f t="shared" si="23"/>
        <v>284.70492166275068</v>
      </c>
      <c r="U191" s="22"/>
      <c r="V191" s="23"/>
      <c r="W191" s="18"/>
      <c r="X191" s="15"/>
      <c r="Y191" s="15"/>
    </row>
    <row r="192" spans="1:25" x14ac:dyDescent="0.2">
      <c r="A192" s="14">
        <f t="shared" si="32"/>
        <v>30</v>
      </c>
      <c r="B192" s="15">
        <v>36.144444444444453</v>
      </c>
      <c r="C192" s="15"/>
      <c r="D192" s="14">
        <v>165</v>
      </c>
      <c r="E192" s="16">
        <f t="shared" si="24"/>
        <v>49614</v>
      </c>
      <c r="F192" s="14">
        <v>2035</v>
      </c>
      <c r="G192" s="14">
        <f t="shared" si="29"/>
        <v>11</v>
      </c>
      <c r="H192" s="17">
        <v>1743.175533771516</v>
      </c>
      <c r="I192" s="18">
        <v>185320.83749999999</v>
      </c>
      <c r="J192" s="19">
        <f t="shared" si="25"/>
        <v>9.406257587042882</v>
      </c>
      <c r="K192" s="17">
        <v>892.32803821563675</v>
      </c>
      <c r="L192" s="18">
        <v>15927</v>
      </c>
      <c r="M192" s="20">
        <f t="shared" si="26"/>
        <v>56.026121568131899</v>
      </c>
      <c r="N192" s="17">
        <f t="shared" si="27"/>
        <v>2635.503571987153</v>
      </c>
      <c r="O192" s="21">
        <f t="shared" si="33"/>
        <v>0.51826476346503791</v>
      </c>
      <c r="P192" s="18">
        <f t="shared" si="31"/>
        <v>1365.8886353471842</v>
      </c>
      <c r="Q192" s="19">
        <f t="shared" si="28"/>
        <v>1269.6149366399688</v>
      </c>
      <c r="S192" s="31">
        <f>P192*VLOOKUP(B192,'Existing Technology Conversion'!$A$5:$B$105,2)*0.9/1000*0.75</f>
        <v>184.93066117547193</v>
      </c>
      <c r="T192" s="31">
        <f t="shared" si="23"/>
        <v>391.56788520769675</v>
      </c>
      <c r="U192" s="22"/>
      <c r="V192" s="23"/>
      <c r="W192" s="18"/>
      <c r="X192" s="15"/>
      <c r="Y192" s="15"/>
    </row>
    <row r="193" spans="1:25" x14ac:dyDescent="0.2">
      <c r="A193" s="14">
        <f t="shared" si="32"/>
        <v>31</v>
      </c>
      <c r="B193" s="15">
        <v>28.584946236559134</v>
      </c>
      <c r="C193" s="15"/>
      <c r="D193" s="14">
        <v>166</v>
      </c>
      <c r="E193" s="16">
        <f t="shared" si="24"/>
        <v>49644</v>
      </c>
      <c r="F193" s="14">
        <v>2035</v>
      </c>
      <c r="G193" s="14">
        <f t="shared" si="29"/>
        <v>12</v>
      </c>
      <c r="H193" s="17">
        <v>2471.1566634178121</v>
      </c>
      <c r="I193" s="18">
        <v>185711.43359999999</v>
      </c>
      <c r="J193" s="19">
        <f t="shared" si="25"/>
        <v>13.306432541683918</v>
      </c>
      <c r="K193" s="17">
        <v>1241.6286921501166</v>
      </c>
      <c r="L193" s="18">
        <v>16002</v>
      </c>
      <c r="M193" s="20">
        <f t="shared" si="26"/>
        <v>77.592094247601338</v>
      </c>
      <c r="N193" s="17">
        <f t="shared" si="27"/>
        <v>3712.7853555679285</v>
      </c>
      <c r="O193" s="21">
        <f t="shared" si="33"/>
        <v>0.5201275406711291</v>
      </c>
      <c r="P193" s="18">
        <f t="shared" si="31"/>
        <v>1931.1219160313303</v>
      </c>
      <c r="Q193" s="19">
        <f t="shared" si="28"/>
        <v>1781.6634395365982</v>
      </c>
      <c r="S193" s="31">
        <f>P193*VLOOKUP(B193,'Existing Technology Conversion'!$A$5:$B$105,2)*0.9/1000*0.75</f>
        <v>279.3197223786409</v>
      </c>
      <c r="T193" s="31">
        <f t="shared" si="23"/>
        <v>543.78639959026725</v>
      </c>
      <c r="U193" s="22"/>
      <c r="V193" s="23"/>
      <c r="W193" s="18"/>
      <c r="X193" s="15"/>
      <c r="Y193" s="15"/>
    </row>
    <row r="194" spans="1:25" x14ac:dyDescent="0.2">
      <c r="A194" s="14">
        <f t="shared" si="32"/>
        <v>31</v>
      </c>
      <c r="B194" s="15">
        <v>29.425806451612907</v>
      </c>
      <c r="C194" s="15"/>
      <c r="D194" s="14">
        <v>167</v>
      </c>
      <c r="E194" s="16">
        <f t="shared" si="24"/>
        <v>49675</v>
      </c>
      <c r="F194" s="14">
        <v>2036</v>
      </c>
      <c r="G194" s="14">
        <f t="shared" si="29"/>
        <v>1</v>
      </c>
      <c r="H194" s="17">
        <v>2321.640690803531</v>
      </c>
      <c r="I194" s="18">
        <v>185960.02970000001</v>
      </c>
      <c r="J194" s="19">
        <f t="shared" si="25"/>
        <v>12.484622069317355</v>
      </c>
      <c r="K194" s="17">
        <v>1145.8742554187772</v>
      </c>
      <c r="L194" s="18">
        <v>16015</v>
      </c>
      <c r="M194" s="20">
        <f t="shared" si="26"/>
        <v>71.550062779817495</v>
      </c>
      <c r="N194" s="17">
        <f t="shared" si="27"/>
        <v>3467.514946222308</v>
      </c>
      <c r="O194" s="21">
        <f t="shared" si="33"/>
        <v>0.52199701317885783</v>
      </c>
      <c r="P194" s="18">
        <f t="shared" si="31"/>
        <v>1810.0324450810929</v>
      </c>
      <c r="Q194" s="19">
        <f t="shared" si="28"/>
        <v>1657.4825011412152</v>
      </c>
      <c r="S194" s="31">
        <f>P194*VLOOKUP(B194,'Existing Technology Conversion'!$A$5:$B$105,2)*0.9/1000*0.75</f>
        <v>259.73200611996401</v>
      </c>
      <c r="T194" s="31">
        <f t="shared" ref="T194:T257" si="34">S194*VLOOKUP(G194,$V$2:$W$13,2,FALSE)</f>
        <v>513.27299138688977</v>
      </c>
      <c r="U194" s="22"/>
      <c r="V194" s="23"/>
      <c r="W194" s="18"/>
      <c r="X194" s="15"/>
      <c r="Y194" s="15"/>
    </row>
    <row r="195" spans="1:25" x14ac:dyDescent="0.2">
      <c r="A195" s="14">
        <f t="shared" si="32"/>
        <v>29</v>
      </c>
      <c r="B195" s="15">
        <v>32.599735449735448</v>
      </c>
      <c r="C195" s="15"/>
      <c r="D195" s="14">
        <v>168</v>
      </c>
      <c r="E195" s="16">
        <f t="shared" ref="E195:E258" si="35">DATE(F195,G195,1)</f>
        <v>49706</v>
      </c>
      <c r="F195" s="14">
        <v>2036</v>
      </c>
      <c r="G195" s="14">
        <f t="shared" si="29"/>
        <v>2</v>
      </c>
      <c r="H195" s="17">
        <v>2238.927300930025</v>
      </c>
      <c r="I195" s="18">
        <v>185924.62580000001</v>
      </c>
      <c r="J195" s="19">
        <f t="shared" ref="J195:J258" si="36">H195*1000/I195</f>
        <v>12.042123475017503</v>
      </c>
      <c r="K195" s="17">
        <v>1165.5669350624084</v>
      </c>
      <c r="L195" s="18">
        <v>16027</v>
      </c>
      <c r="M195" s="20">
        <f t="shared" ref="M195:M258" si="37">K195*1000/L195</f>
        <v>72.725209650115957</v>
      </c>
      <c r="N195" s="17">
        <f t="shared" ref="N195:N258" si="38">K195+H195</f>
        <v>3404.4942359924335</v>
      </c>
      <c r="O195" s="21">
        <f t="shared" si="33"/>
        <v>0.52387320505286483</v>
      </c>
      <c r="P195" s="18">
        <f t="shared" si="31"/>
        <v>1783.5233069933606</v>
      </c>
      <c r="Q195" s="19">
        <f t="shared" ref="Q195:Q258" si="39">N195-P195</f>
        <v>1620.9709289990728</v>
      </c>
      <c r="S195" s="31">
        <f>P195*VLOOKUP(B195,'Existing Technology Conversion'!$A$5:$B$105,2)*0.9/1000*0.75</f>
        <v>249.74797562417257</v>
      </c>
      <c r="T195" s="31">
        <f t="shared" si="34"/>
        <v>521.5412236188107</v>
      </c>
      <c r="U195" s="22"/>
      <c r="V195" s="23"/>
      <c r="W195" s="18"/>
      <c r="X195" s="15"/>
      <c r="Y195" s="15"/>
    </row>
    <row r="196" spans="1:25" x14ac:dyDescent="0.2">
      <c r="A196" s="14">
        <f t="shared" si="32"/>
        <v>31</v>
      </c>
      <c r="B196" s="15">
        <v>39.989247311828002</v>
      </c>
      <c r="C196" s="15"/>
      <c r="D196" s="14">
        <v>169</v>
      </c>
      <c r="E196" s="16">
        <f t="shared" si="35"/>
        <v>49735</v>
      </c>
      <c r="F196" s="14">
        <v>2036</v>
      </c>
      <c r="G196" s="14">
        <f t="shared" si="29"/>
        <v>3</v>
      </c>
      <c r="H196" s="17">
        <v>1576.7850821018219</v>
      </c>
      <c r="I196" s="18">
        <v>185933.2219</v>
      </c>
      <c r="J196" s="19">
        <f t="shared" si="36"/>
        <v>8.4803837958009467</v>
      </c>
      <c r="K196" s="17">
        <v>801.51987373828956</v>
      </c>
      <c r="L196" s="18">
        <v>16029</v>
      </c>
      <c r="M196" s="20">
        <f t="shared" si="37"/>
        <v>50.004359207579363</v>
      </c>
      <c r="N196" s="17">
        <f t="shared" si="38"/>
        <v>2378.3049558401117</v>
      </c>
      <c r="O196" s="21">
        <f t="shared" si="33"/>
        <v>0.5257561404442852</v>
      </c>
      <c r="P196" s="18">
        <f t="shared" si="31"/>
        <v>1250.408434382013</v>
      </c>
      <c r="Q196" s="19">
        <f t="shared" si="39"/>
        <v>1127.8965214580987</v>
      </c>
      <c r="S196" s="31">
        <f>P196*VLOOKUP(B196,'Existing Technology Conversion'!$A$5:$B$105,2)*0.9/1000*0.75</f>
        <v>164.98477062234522</v>
      </c>
      <c r="T196" s="31">
        <f t="shared" si="34"/>
        <v>424.40764448451284</v>
      </c>
      <c r="U196" s="22"/>
      <c r="V196" s="23"/>
      <c r="W196" s="18"/>
      <c r="X196" s="15"/>
      <c r="Y196" s="15"/>
    </row>
    <row r="197" spans="1:25" x14ac:dyDescent="0.2">
      <c r="A197" s="14">
        <f t="shared" si="32"/>
        <v>30</v>
      </c>
      <c r="B197" s="15">
        <v>46.898888888888891</v>
      </c>
      <c r="C197" s="15"/>
      <c r="D197" s="14">
        <v>170</v>
      </c>
      <c r="E197" s="16">
        <f t="shared" si="35"/>
        <v>49766</v>
      </c>
      <c r="F197" s="14">
        <v>2036</v>
      </c>
      <c r="G197" s="14">
        <f t="shared" si="29"/>
        <v>4</v>
      </c>
      <c r="H197" s="17">
        <v>1033.2620072364803</v>
      </c>
      <c r="I197" s="18">
        <v>185859.818</v>
      </c>
      <c r="J197" s="19">
        <f t="shared" si="36"/>
        <v>5.5593619877346496</v>
      </c>
      <c r="K197" s="17">
        <v>535.0602722167971</v>
      </c>
      <c r="L197" s="18">
        <v>16000</v>
      </c>
      <c r="M197" s="20">
        <f t="shared" si="37"/>
        <v>33.441267013549819</v>
      </c>
      <c r="N197" s="17">
        <f t="shared" si="38"/>
        <v>1568.3222794532774</v>
      </c>
      <c r="O197" s="21">
        <f t="shared" si="33"/>
        <v>0.52764584359105948</v>
      </c>
      <c r="P197" s="18">
        <f t="shared" si="31"/>
        <v>827.51873216477782</v>
      </c>
      <c r="Q197" s="19">
        <f t="shared" si="39"/>
        <v>740.80354728849954</v>
      </c>
      <c r="S197" s="31">
        <f>P197*VLOOKUP(B197,'Existing Technology Conversion'!$A$5:$B$105,2)*0.9/1000*0.75</f>
        <v>102.78527033066722</v>
      </c>
      <c r="T197" s="31">
        <f t="shared" si="34"/>
        <v>300.22764333607023</v>
      </c>
      <c r="U197" s="22"/>
      <c r="V197" s="23"/>
      <c r="W197" s="18"/>
      <c r="X197" s="15"/>
      <c r="Y197" s="15"/>
    </row>
    <row r="198" spans="1:25" x14ac:dyDescent="0.2">
      <c r="A198" s="14">
        <f t="shared" si="32"/>
        <v>31</v>
      </c>
      <c r="B198" s="15">
        <v>55.859139784946244</v>
      </c>
      <c r="C198" s="15"/>
      <c r="D198" s="14">
        <v>171</v>
      </c>
      <c r="E198" s="16">
        <f t="shared" si="35"/>
        <v>49796</v>
      </c>
      <c r="F198" s="14">
        <v>2036</v>
      </c>
      <c r="G198" s="14">
        <f t="shared" si="29"/>
        <v>5</v>
      </c>
      <c r="H198" s="17">
        <v>513.50970244407688</v>
      </c>
      <c r="I198" s="18">
        <v>185782.41409999999</v>
      </c>
      <c r="J198" s="19">
        <f t="shared" si="36"/>
        <v>2.7640382698852921</v>
      </c>
      <c r="K198" s="17">
        <v>290.44306927919359</v>
      </c>
      <c r="L198" s="18">
        <v>15983</v>
      </c>
      <c r="M198" s="20">
        <f t="shared" si="37"/>
        <v>18.17199957950282</v>
      </c>
      <c r="N198" s="17">
        <f t="shared" si="38"/>
        <v>803.95277172327042</v>
      </c>
      <c r="O198" s="21">
        <f t="shared" si="33"/>
        <v>0.52954233881824553</v>
      </c>
      <c r="P198" s="18">
        <f t="shared" si="31"/>
        <v>425.72703103775171</v>
      </c>
      <c r="Q198" s="19">
        <f t="shared" si="39"/>
        <v>378.2257406855187</v>
      </c>
      <c r="S198" s="31">
        <f>P198*VLOOKUP(B198,'Existing Technology Conversion'!$A$5:$B$105,2)*0.9/1000*0.75</f>
        <v>49.146475256153536</v>
      </c>
      <c r="T198" s="31">
        <f t="shared" si="34"/>
        <v>181.75302662442706</v>
      </c>
      <c r="U198" s="22"/>
      <c r="V198" s="23"/>
      <c r="W198" s="18"/>
      <c r="X198" s="15"/>
      <c r="Y198" s="15"/>
    </row>
    <row r="199" spans="1:25" x14ac:dyDescent="0.2">
      <c r="A199" s="14">
        <f t="shared" si="32"/>
        <v>30</v>
      </c>
      <c r="B199" s="15">
        <v>62.166666666666679</v>
      </c>
      <c r="C199" s="15"/>
      <c r="D199" s="14">
        <v>172</v>
      </c>
      <c r="E199" s="16">
        <f t="shared" si="35"/>
        <v>49827</v>
      </c>
      <c r="F199" s="14">
        <v>2036</v>
      </c>
      <c r="G199" s="14">
        <f t="shared" si="29"/>
        <v>6</v>
      </c>
      <c r="H199" s="17">
        <v>302.89272129535709</v>
      </c>
      <c r="I199" s="18">
        <v>185601.01019999999</v>
      </c>
      <c r="J199" s="19">
        <f t="shared" si="36"/>
        <v>1.6319562106314285</v>
      </c>
      <c r="K199" s="17">
        <v>207.65452980995178</v>
      </c>
      <c r="L199" s="18">
        <v>15984</v>
      </c>
      <c r="M199" s="20">
        <f t="shared" si="37"/>
        <v>12.99139951263462</v>
      </c>
      <c r="N199" s="17">
        <f t="shared" si="38"/>
        <v>510.54725110530887</v>
      </c>
      <c r="O199" s="21">
        <f t="shared" si="33"/>
        <v>0.53144565053833193</v>
      </c>
      <c r="P199" s="18">
        <f t="shared" si="31"/>
        <v>271.32811599421797</v>
      </c>
      <c r="Q199" s="19">
        <f t="shared" si="39"/>
        <v>239.21913511109091</v>
      </c>
      <c r="S199" s="31">
        <f>P199*VLOOKUP(B199,'Existing Technology Conversion'!$A$5:$B$105,2)*0.9/1000*0.75</f>
        <v>29.852362859090235</v>
      </c>
      <c r="T199" s="31">
        <f t="shared" si="34"/>
        <v>69.787652351180512</v>
      </c>
      <c r="U199" s="22"/>
      <c r="V199" s="23"/>
      <c r="W199" s="18"/>
      <c r="X199" s="15"/>
      <c r="Y199" s="15"/>
    </row>
    <row r="200" spans="1:25" x14ac:dyDescent="0.2">
      <c r="A200" s="14">
        <f t="shared" si="32"/>
        <v>31</v>
      </c>
      <c r="B200" s="15">
        <v>70.889247311827987</v>
      </c>
      <c r="C200" s="15"/>
      <c r="D200" s="14">
        <v>173</v>
      </c>
      <c r="E200" s="16">
        <f t="shared" si="35"/>
        <v>49857</v>
      </c>
      <c r="F200" s="14">
        <v>2036</v>
      </c>
      <c r="G200" s="14">
        <f t="shared" si="29"/>
        <v>7</v>
      </c>
      <c r="H200" s="17">
        <v>268.15855246782309</v>
      </c>
      <c r="I200" s="18">
        <v>185727.60630000001</v>
      </c>
      <c r="J200" s="19">
        <f t="shared" si="36"/>
        <v>1.4438271068581745</v>
      </c>
      <c r="K200" s="17">
        <v>188.63406345248228</v>
      </c>
      <c r="L200" s="18">
        <v>15963</v>
      </c>
      <c r="M200" s="20">
        <f t="shared" si="37"/>
        <v>11.816955675780385</v>
      </c>
      <c r="N200" s="17">
        <f t="shared" si="38"/>
        <v>456.79261592030537</v>
      </c>
      <c r="O200" s="21">
        <f t="shared" si="33"/>
        <v>0.53335580325155196</v>
      </c>
      <c r="P200" s="18">
        <f t="shared" si="31"/>
        <v>243.63299258355215</v>
      </c>
      <c r="Q200" s="19">
        <f t="shared" si="39"/>
        <v>213.15962333675321</v>
      </c>
      <c r="S200" s="31">
        <f>P200*VLOOKUP(B200,'Existing Technology Conversion'!$A$5:$B$105,2)*0.9/1000*0.75</f>
        <v>25.78562257823318</v>
      </c>
      <c r="T200" s="31">
        <f t="shared" si="34"/>
        <v>44.071188079767495</v>
      </c>
      <c r="U200" s="22"/>
      <c r="V200" s="23"/>
      <c r="W200" s="18"/>
      <c r="X200" s="15"/>
      <c r="Y200" s="15"/>
    </row>
    <row r="201" spans="1:25" x14ac:dyDescent="0.2">
      <c r="A201" s="14">
        <f t="shared" si="32"/>
        <v>31</v>
      </c>
      <c r="B201" s="15">
        <v>70.05591397849463</v>
      </c>
      <c r="C201" s="15"/>
      <c r="D201" s="14">
        <v>174</v>
      </c>
      <c r="E201" s="16">
        <f t="shared" si="35"/>
        <v>49888</v>
      </c>
      <c r="F201" s="14">
        <v>2036</v>
      </c>
      <c r="G201" s="14">
        <f t="shared" si="29"/>
        <v>8</v>
      </c>
      <c r="H201" s="17">
        <v>268.321115136147</v>
      </c>
      <c r="I201" s="18">
        <v>185840.20240000001</v>
      </c>
      <c r="J201" s="19">
        <f t="shared" si="36"/>
        <v>1.4438270711663139</v>
      </c>
      <c r="K201" s="17">
        <v>188.66950595378898</v>
      </c>
      <c r="L201" s="18">
        <v>15966</v>
      </c>
      <c r="M201" s="20">
        <f t="shared" si="37"/>
        <v>11.816955151809406</v>
      </c>
      <c r="N201" s="17">
        <f t="shared" si="38"/>
        <v>456.99062108993598</v>
      </c>
      <c r="O201" s="21">
        <f t="shared" si="33"/>
        <v>0.53527282154619904</v>
      </c>
      <c r="P201" s="18">
        <f t="shared" si="31"/>
        <v>244.61465917095995</v>
      </c>
      <c r="Q201" s="19">
        <f t="shared" si="39"/>
        <v>212.37596191897603</v>
      </c>
      <c r="S201" s="31">
        <f>P201*VLOOKUP(B201,'Existing Technology Conversion'!$A$5:$B$105,2)*0.9/1000*0.75</f>
        <v>25.889520181969587</v>
      </c>
      <c r="T201" s="31">
        <f t="shared" si="34"/>
        <v>45.593009843884978</v>
      </c>
      <c r="U201" s="22"/>
      <c r="V201" s="23"/>
      <c r="W201" s="18"/>
      <c r="X201" s="15"/>
      <c r="Y201" s="15"/>
    </row>
    <row r="202" spans="1:25" x14ac:dyDescent="0.2">
      <c r="A202" s="14">
        <f t="shared" si="32"/>
        <v>30</v>
      </c>
      <c r="B202" s="15">
        <v>61.023524904214568</v>
      </c>
      <c r="C202" s="15"/>
      <c r="D202" s="14">
        <v>175</v>
      </c>
      <c r="E202" s="16">
        <f t="shared" si="35"/>
        <v>49919</v>
      </c>
      <c r="F202" s="14">
        <v>2036</v>
      </c>
      <c r="G202" s="14">
        <f t="shared" si="29"/>
        <v>9</v>
      </c>
      <c r="H202" s="17">
        <v>353.48295986652369</v>
      </c>
      <c r="I202" s="18">
        <v>186043.7985</v>
      </c>
      <c r="J202" s="19">
        <f t="shared" si="36"/>
        <v>1.8999986170811476</v>
      </c>
      <c r="K202" s="17">
        <v>245.2213972806934</v>
      </c>
      <c r="L202" s="18">
        <v>15965</v>
      </c>
      <c r="M202" s="20">
        <f t="shared" si="37"/>
        <v>15.359937192652264</v>
      </c>
      <c r="N202" s="17">
        <f t="shared" si="38"/>
        <v>598.70435714721702</v>
      </c>
      <c r="O202" s="21">
        <f t="shared" si="33"/>
        <v>0.53719673009894331</v>
      </c>
      <c r="P202" s="18">
        <f t="shared" si="31"/>
        <v>321.6220229554749</v>
      </c>
      <c r="Q202" s="19">
        <f t="shared" si="39"/>
        <v>277.08233419174212</v>
      </c>
      <c r="S202" s="31">
        <f>P202*VLOOKUP(B202,'Existing Technology Conversion'!$A$5:$B$105,2)*0.9/1000*0.75</f>
        <v>35.605467377351047</v>
      </c>
      <c r="T202" s="31">
        <f t="shared" si="34"/>
        <v>136.3327223384486</v>
      </c>
      <c r="U202" s="22"/>
      <c r="V202" s="23"/>
      <c r="W202" s="18"/>
      <c r="X202" s="15"/>
      <c r="Y202" s="15"/>
    </row>
    <row r="203" spans="1:25" x14ac:dyDescent="0.2">
      <c r="A203" s="14">
        <f t="shared" si="32"/>
        <v>31</v>
      </c>
      <c r="B203" s="15">
        <v>47.658100358422942</v>
      </c>
      <c r="C203" s="15"/>
      <c r="D203" s="14">
        <v>176</v>
      </c>
      <c r="E203" s="16">
        <f t="shared" si="35"/>
        <v>49949</v>
      </c>
      <c r="F203" s="14">
        <v>2036</v>
      </c>
      <c r="G203" s="14">
        <f t="shared" si="29"/>
        <v>10</v>
      </c>
      <c r="H203" s="17">
        <v>1006.3776063919059</v>
      </c>
      <c r="I203" s="18">
        <v>186428.39449999999</v>
      </c>
      <c r="J203" s="19">
        <f t="shared" si="36"/>
        <v>5.3981991803931235</v>
      </c>
      <c r="K203" s="17">
        <v>517.7168787717826</v>
      </c>
      <c r="L203" s="18">
        <v>15963</v>
      </c>
      <c r="M203" s="20">
        <f t="shared" si="37"/>
        <v>32.432304627687941</v>
      </c>
      <c r="N203" s="17">
        <f t="shared" si="38"/>
        <v>1524.0944851636887</v>
      </c>
      <c r="O203" s="21">
        <f t="shared" si="33"/>
        <v>0.53912755367514908</v>
      </c>
      <c r="P203" s="18">
        <f t="shared" si="31"/>
        <v>821.68133135608514</v>
      </c>
      <c r="Q203" s="19">
        <f t="shared" si="39"/>
        <v>702.41315380760352</v>
      </c>
      <c r="S203" s="31">
        <f>P203*VLOOKUP(B203,'Existing Technology Conversion'!$A$5:$B$105,2)*0.9/1000*0.75</f>
        <v>101.19573927565808</v>
      </c>
      <c r="T203" s="31">
        <f t="shared" si="34"/>
        <v>299.32799273833359</v>
      </c>
      <c r="U203" s="22"/>
      <c r="V203" s="23"/>
      <c r="W203" s="18"/>
      <c r="X203" s="15"/>
      <c r="Y203" s="15"/>
    </row>
    <row r="204" spans="1:25" x14ac:dyDescent="0.2">
      <c r="A204" s="14">
        <f t="shared" si="32"/>
        <v>30</v>
      </c>
      <c r="B204" s="15">
        <v>36.144444444444453</v>
      </c>
      <c r="C204" s="15"/>
      <c r="D204" s="14">
        <v>177</v>
      </c>
      <c r="E204" s="16">
        <f t="shared" si="35"/>
        <v>49980</v>
      </c>
      <c r="F204" s="14">
        <v>2036</v>
      </c>
      <c r="G204" s="14">
        <f t="shared" si="29"/>
        <v>11</v>
      </c>
      <c r="H204" s="17">
        <v>1758.5843024253882</v>
      </c>
      <c r="I204" s="18">
        <v>186958.99059999999</v>
      </c>
      <c r="J204" s="19">
        <f t="shared" si="36"/>
        <v>9.4062569378537724</v>
      </c>
      <c r="K204" s="17">
        <v>895.46557688713028</v>
      </c>
      <c r="L204" s="18">
        <v>15983</v>
      </c>
      <c r="M204" s="20">
        <f t="shared" si="37"/>
        <v>56.02612631465496</v>
      </c>
      <c r="N204" s="17">
        <f t="shared" si="38"/>
        <v>2654.0498793125184</v>
      </c>
      <c r="O204" s="21">
        <f t="shared" si="33"/>
        <v>0.54106531712919392</v>
      </c>
      <c r="P204" s="18">
        <f t="shared" si="31"/>
        <v>1436.0143396269266</v>
      </c>
      <c r="Q204" s="19">
        <f t="shared" si="39"/>
        <v>1218.0355396855919</v>
      </c>
      <c r="S204" s="31">
        <f>P204*VLOOKUP(B204,'Existing Technology Conversion'!$A$5:$B$105,2)*0.9/1000*0.75</f>
        <v>194.42513424029255</v>
      </c>
      <c r="T204" s="31">
        <f t="shared" si="34"/>
        <v>411.67126187613184</v>
      </c>
      <c r="U204" s="22"/>
      <c r="V204" s="23"/>
      <c r="W204" s="18"/>
      <c r="X204" s="15"/>
      <c r="Y204" s="15"/>
    </row>
    <row r="205" spans="1:25" x14ac:dyDescent="0.2">
      <c r="A205" s="14">
        <f t="shared" si="32"/>
        <v>31</v>
      </c>
      <c r="B205" s="15">
        <v>28.584946236559134</v>
      </c>
      <c r="C205" s="15"/>
      <c r="D205" s="14">
        <v>178</v>
      </c>
      <c r="E205" s="16">
        <f t="shared" si="35"/>
        <v>50010</v>
      </c>
      <c r="F205" s="14">
        <v>2036</v>
      </c>
      <c r="G205" s="14">
        <f t="shared" si="29"/>
        <v>12</v>
      </c>
      <c r="H205" s="17">
        <v>2492.9147009849521</v>
      </c>
      <c r="I205" s="18">
        <v>187346.58670000001</v>
      </c>
      <c r="J205" s="19">
        <f t="shared" si="36"/>
        <v>13.306432451725858</v>
      </c>
      <c r="K205" s="17">
        <v>1245.9738202095036</v>
      </c>
      <c r="L205" s="18">
        <v>16058</v>
      </c>
      <c r="M205" s="20">
        <f t="shared" si="37"/>
        <v>77.592092428042321</v>
      </c>
      <c r="N205" s="17">
        <f t="shared" si="38"/>
        <v>3738.8885211944557</v>
      </c>
      <c r="O205" s="21">
        <f t="shared" si="33"/>
        <v>0.54301004540478837</v>
      </c>
      <c r="P205" s="18">
        <f t="shared" si="31"/>
        <v>2030.2540256572436</v>
      </c>
      <c r="Q205" s="19">
        <f t="shared" si="39"/>
        <v>1708.6344955372122</v>
      </c>
      <c r="S205" s="31">
        <f>P205*VLOOKUP(B205,'Existing Technology Conversion'!$A$5:$B$105,2)*0.9/1000*0.75</f>
        <v>293.65830613643084</v>
      </c>
      <c r="T205" s="31">
        <f t="shared" si="34"/>
        <v>571.70110167600978</v>
      </c>
      <c r="U205" s="22"/>
      <c r="V205" s="23"/>
      <c r="W205" s="18"/>
      <c r="X205" s="15"/>
      <c r="Y205" s="15"/>
    </row>
    <row r="206" spans="1:25" x14ac:dyDescent="0.2">
      <c r="A206" s="14">
        <f t="shared" si="32"/>
        <v>31</v>
      </c>
      <c r="B206" s="15">
        <v>29.425806451612907</v>
      </c>
      <c r="C206" s="15"/>
      <c r="D206" s="14">
        <v>179</v>
      </c>
      <c r="E206" s="16">
        <f t="shared" si="35"/>
        <v>50041</v>
      </c>
      <c r="F206" s="14">
        <v>2037</v>
      </c>
      <c r="G206" s="14">
        <f t="shared" si="29"/>
        <v>1</v>
      </c>
      <c r="H206" s="17">
        <v>2342.0050034523051</v>
      </c>
      <c r="I206" s="18">
        <v>187591.18280000001</v>
      </c>
      <c r="J206" s="19">
        <f t="shared" si="36"/>
        <v>12.484621976872067</v>
      </c>
      <c r="K206" s="17">
        <v>1149.8094425201416</v>
      </c>
      <c r="L206" s="18">
        <v>16070</v>
      </c>
      <c r="M206" s="20">
        <f t="shared" si="37"/>
        <v>71.550058650911112</v>
      </c>
      <c r="N206" s="17">
        <f t="shared" si="38"/>
        <v>3491.8144459724467</v>
      </c>
      <c r="O206" s="21">
        <f t="shared" si="33"/>
        <v>0.54496176353529713</v>
      </c>
      <c r="P206" s="18">
        <f t="shared" si="31"/>
        <v>1902.9053584151711</v>
      </c>
      <c r="Q206" s="19">
        <f t="shared" si="39"/>
        <v>1588.9090875572756</v>
      </c>
      <c r="S206" s="31">
        <f>P206*VLOOKUP(B206,'Existing Technology Conversion'!$A$5:$B$105,2)*0.9/1000*0.75</f>
        <v>273.05887667414629</v>
      </c>
      <c r="T206" s="31">
        <f t="shared" si="34"/>
        <v>539.60907070709345</v>
      </c>
      <c r="U206" s="22"/>
      <c r="V206" s="23"/>
      <c r="W206" s="18"/>
      <c r="X206" s="15"/>
      <c r="Y206" s="15"/>
    </row>
    <row r="207" spans="1:25" x14ac:dyDescent="0.2">
      <c r="A207" s="14">
        <f t="shared" si="32"/>
        <v>28</v>
      </c>
      <c r="B207" s="15">
        <v>32.599735449735448</v>
      </c>
      <c r="C207" s="15"/>
      <c r="D207" s="14">
        <v>180</v>
      </c>
      <c r="E207" s="16">
        <f t="shared" si="35"/>
        <v>50072</v>
      </c>
      <c r="F207" s="14">
        <v>2037</v>
      </c>
      <c r="G207" s="14">
        <f t="shared" ref="G207:G270" si="40">G195</f>
        <v>2</v>
      </c>
      <c r="H207" s="17">
        <v>2128.5333609580989</v>
      </c>
      <c r="I207" s="18">
        <v>187551.7789</v>
      </c>
      <c r="J207" s="19">
        <f t="shared" si="36"/>
        <v>11.349043839744134</v>
      </c>
      <c r="K207" s="17">
        <v>1103.5323565006261</v>
      </c>
      <c r="L207" s="18">
        <v>16083</v>
      </c>
      <c r="M207" s="20">
        <f t="shared" si="37"/>
        <v>68.614832835952626</v>
      </c>
      <c r="N207" s="17">
        <f t="shared" si="38"/>
        <v>3232.065717458725</v>
      </c>
      <c r="O207" s="21">
        <f t="shared" si="33"/>
        <v>0.54692049664406128</v>
      </c>
      <c r="P207" s="18">
        <f t="shared" si="31"/>
        <v>1767.6829873787701</v>
      </c>
      <c r="Q207" s="19">
        <f t="shared" si="39"/>
        <v>1464.3827300799549</v>
      </c>
      <c r="S207" s="31">
        <f>P207*VLOOKUP(B207,'Existing Technology Conversion'!$A$5:$B$105,2)*0.9/1000*0.75</f>
        <v>247.52984494908037</v>
      </c>
      <c r="T207" s="31">
        <f t="shared" si="34"/>
        <v>516.909167709077</v>
      </c>
      <c r="U207" s="22"/>
      <c r="V207" s="23"/>
      <c r="W207" s="18"/>
      <c r="X207" s="15"/>
      <c r="Y207" s="15"/>
    </row>
    <row r="208" spans="1:25" x14ac:dyDescent="0.2">
      <c r="A208" s="14">
        <f t="shared" si="32"/>
        <v>31</v>
      </c>
      <c r="B208" s="15">
        <v>39.989247311828002</v>
      </c>
      <c r="C208" s="15"/>
      <c r="D208" s="14">
        <v>181</v>
      </c>
      <c r="E208" s="16">
        <f t="shared" si="35"/>
        <v>50100</v>
      </c>
      <c r="F208" s="14">
        <v>2037</v>
      </c>
      <c r="G208" s="14">
        <f t="shared" si="40"/>
        <v>3</v>
      </c>
      <c r="H208" s="17">
        <v>1590.5585839748392</v>
      </c>
      <c r="I208" s="18">
        <v>187557.375</v>
      </c>
      <c r="J208" s="19">
        <f t="shared" si="36"/>
        <v>8.4803841169926759</v>
      </c>
      <c r="K208" s="17">
        <v>804.3701335191729</v>
      </c>
      <c r="L208" s="18">
        <v>16086</v>
      </c>
      <c r="M208" s="20">
        <f t="shared" si="37"/>
        <v>50.004359910429748</v>
      </c>
      <c r="N208" s="17">
        <f t="shared" si="38"/>
        <v>2394.9287174940118</v>
      </c>
      <c r="O208" s="21">
        <f t="shared" si="33"/>
        <v>0.54888626994472167</v>
      </c>
      <c r="P208" s="18">
        <f t="shared" si="31"/>
        <v>1314.5434905287843</v>
      </c>
      <c r="Q208" s="19">
        <f t="shared" si="39"/>
        <v>1080.3852269652275</v>
      </c>
      <c r="S208" s="31">
        <f>P208*VLOOKUP(B208,'Existing Technology Conversion'!$A$5:$B$105,2)*0.9/1000*0.75</f>
        <v>173.44705161492018</v>
      </c>
      <c r="T208" s="31">
        <f t="shared" si="34"/>
        <v>446.17605819613811</v>
      </c>
      <c r="U208" s="22"/>
      <c r="V208" s="23"/>
      <c r="W208" s="18"/>
      <c r="X208" s="15"/>
      <c r="Y208" s="15"/>
    </row>
    <row r="209" spans="1:25" x14ac:dyDescent="0.2">
      <c r="A209" s="14">
        <f t="shared" si="32"/>
        <v>30</v>
      </c>
      <c r="B209" s="15">
        <v>46.898888888888891</v>
      </c>
      <c r="C209" s="15"/>
      <c r="D209" s="14">
        <v>182</v>
      </c>
      <c r="E209" s="16">
        <f t="shared" si="35"/>
        <v>50131</v>
      </c>
      <c r="F209" s="14">
        <v>2037</v>
      </c>
      <c r="G209" s="14">
        <f t="shared" si="40"/>
        <v>4</v>
      </c>
      <c r="H209" s="17">
        <v>1042.2690939903262</v>
      </c>
      <c r="I209" s="18">
        <v>187479.9711</v>
      </c>
      <c r="J209" s="19">
        <f t="shared" si="36"/>
        <v>5.5593623568161847</v>
      </c>
      <c r="K209" s="17">
        <v>536.93282961845375</v>
      </c>
      <c r="L209" s="18">
        <v>16056</v>
      </c>
      <c r="M209" s="20">
        <f t="shared" si="37"/>
        <v>33.441257450078083</v>
      </c>
      <c r="N209" s="17">
        <f t="shared" si="38"/>
        <v>1579.2019236087799</v>
      </c>
      <c r="O209" s="21">
        <f t="shared" si="33"/>
        <v>0.55085910874154331</v>
      </c>
      <c r="P209" s="18">
        <f t="shared" si="31"/>
        <v>869.91776416206312</v>
      </c>
      <c r="Q209" s="19">
        <f t="shared" si="39"/>
        <v>709.28415944671679</v>
      </c>
      <c r="S209" s="31">
        <f>P209*VLOOKUP(B209,'Existing Technology Conversion'!$A$5:$B$105,2)*0.9/1000*0.75</f>
        <v>108.05161149759056</v>
      </c>
      <c r="T209" s="31">
        <f t="shared" si="34"/>
        <v>315.61020926660302</v>
      </c>
      <c r="U209" s="22"/>
      <c r="V209" s="23"/>
      <c r="W209" s="18"/>
      <c r="X209" s="15"/>
      <c r="Y209" s="15"/>
    </row>
    <row r="210" spans="1:25" x14ac:dyDescent="0.2">
      <c r="A210" s="14">
        <f t="shared" si="32"/>
        <v>31</v>
      </c>
      <c r="B210" s="15">
        <v>55.859139784946244</v>
      </c>
      <c r="C210" s="15"/>
      <c r="D210" s="14">
        <v>183</v>
      </c>
      <c r="E210" s="16">
        <f t="shared" si="35"/>
        <v>50161</v>
      </c>
      <c r="F210" s="14">
        <v>2037</v>
      </c>
      <c r="G210" s="14">
        <f t="shared" si="40"/>
        <v>5</v>
      </c>
      <c r="H210" s="17">
        <v>517.97680830955505</v>
      </c>
      <c r="I210" s="18">
        <v>187398.56719999999</v>
      </c>
      <c r="J210" s="19">
        <f t="shared" si="36"/>
        <v>2.7640382530606407</v>
      </c>
      <c r="K210" s="17">
        <v>291.44255465269089</v>
      </c>
      <c r="L210" s="18">
        <v>16038</v>
      </c>
      <c r="M210" s="20">
        <f t="shared" si="37"/>
        <v>18.172001163030981</v>
      </c>
      <c r="N210" s="17">
        <f t="shared" si="38"/>
        <v>809.41936296224594</v>
      </c>
      <c r="O210" s="21">
        <f t="shared" si="33"/>
        <v>0.55283903842974147</v>
      </c>
      <c r="P210" s="18">
        <f t="shared" si="31"/>
        <v>447.47862230646189</v>
      </c>
      <c r="Q210" s="19">
        <f t="shared" si="39"/>
        <v>361.94074065578405</v>
      </c>
      <c r="S210" s="31">
        <f>P210*VLOOKUP(B210,'Existing Technology Conversion'!$A$5:$B$105,2)*0.9/1000*0.75</f>
        <v>51.657506889413483</v>
      </c>
      <c r="T210" s="31">
        <f t="shared" si="34"/>
        <v>191.03929989053543</v>
      </c>
      <c r="U210" s="22"/>
      <c r="V210" s="23"/>
      <c r="W210" s="18"/>
      <c r="X210" s="15"/>
      <c r="Y210" s="15"/>
    </row>
    <row r="211" spans="1:25" x14ac:dyDescent="0.2">
      <c r="A211" s="14">
        <f t="shared" si="32"/>
        <v>30</v>
      </c>
      <c r="B211" s="15">
        <v>62.166666666666679</v>
      </c>
      <c r="C211" s="15"/>
      <c r="D211" s="14">
        <v>184</v>
      </c>
      <c r="E211" s="16">
        <f t="shared" si="35"/>
        <v>50192</v>
      </c>
      <c r="F211" s="14">
        <v>2037</v>
      </c>
      <c r="G211" s="14">
        <f t="shared" si="40"/>
        <v>6</v>
      </c>
      <c r="H211" s="17">
        <v>305.52368760108936</v>
      </c>
      <c r="I211" s="18">
        <v>187213.16329999999</v>
      </c>
      <c r="J211" s="19">
        <f t="shared" si="36"/>
        <v>1.6319562268786758</v>
      </c>
      <c r="K211" s="17">
        <v>208.36907923221611</v>
      </c>
      <c r="L211" s="18">
        <v>16039</v>
      </c>
      <c r="M211" s="20">
        <f t="shared" si="37"/>
        <v>12.991400912289802</v>
      </c>
      <c r="N211" s="17">
        <f t="shared" si="38"/>
        <v>513.89276683330547</v>
      </c>
      <c r="O211" s="21">
        <f t="shared" si="33"/>
        <v>0.55482608449580839</v>
      </c>
      <c r="P211" s="18">
        <f t="shared" si="31"/>
        <v>285.1211116728403</v>
      </c>
      <c r="Q211" s="19">
        <f t="shared" si="39"/>
        <v>228.77165516046517</v>
      </c>
      <c r="S211" s="31">
        <f>P211*VLOOKUP(B211,'Existing Technology Conversion'!$A$5:$B$105,2)*0.9/1000*0.75</f>
        <v>31.36991112497239</v>
      </c>
      <c r="T211" s="31">
        <f t="shared" si="34"/>
        <v>73.335315606696369</v>
      </c>
      <c r="U211" s="22"/>
      <c r="V211" s="23"/>
      <c r="W211" s="18"/>
      <c r="X211" s="15"/>
      <c r="Y211" s="15"/>
    </row>
    <row r="212" spans="1:25" x14ac:dyDescent="0.2">
      <c r="A212" s="14">
        <f t="shared" si="32"/>
        <v>31</v>
      </c>
      <c r="B212" s="15">
        <v>70.889247311827987</v>
      </c>
      <c r="C212" s="15"/>
      <c r="D212" s="14">
        <v>185</v>
      </c>
      <c r="E212" s="16">
        <f t="shared" si="35"/>
        <v>50222</v>
      </c>
      <c r="F212" s="14">
        <v>2037</v>
      </c>
      <c r="G212" s="14">
        <f t="shared" si="40"/>
        <v>7</v>
      </c>
      <c r="H212" s="17">
        <v>270.48332113027561</v>
      </c>
      <c r="I212" s="18">
        <v>187337.75940000001</v>
      </c>
      <c r="J212" s="19">
        <f t="shared" si="36"/>
        <v>1.4438270319692721</v>
      </c>
      <c r="K212" s="17">
        <v>189.28397876024212</v>
      </c>
      <c r="L212" s="18">
        <v>16018</v>
      </c>
      <c r="M212" s="20">
        <f t="shared" si="37"/>
        <v>11.816954598591716</v>
      </c>
      <c r="N212" s="17">
        <f t="shared" si="38"/>
        <v>459.76729989051773</v>
      </c>
      <c r="O212" s="21">
        <f t="shared" si="33"/>
        <v>0.55682027251784116</v>
      </c>
      <c r="P212" s="18">
        <f t="shared" si="31"/>
        <v>256.00775321983008</v>
      </c>
      <c r="Q212" s="19">
        <f t="shared" si="39"/>
        <v>203.75954667068766</v>
      </c>
      <c r="S212" s="31">
        <f>P212*VLOOKUP(B212,'Existing Technology Conversion'!$A$5:$B$105,2)*0.9/1000*0.75</f>
        <v>27.095342185086551</v>
      </c>
      <c r="T212" s="31">
        <f t="shared" si="34"/>
        <v>46.309679663605337</v>
      </c>
      <c r="U212" s="22"/>
      <c r="V212" s="23"/>
      <c r="W212" s="18"/>
      <c r="X212" s="15"/>
      <c r="Y212" s="15"/>
    </row>
    <row r="213" spans="1:25" x14ac:dyDescent="0.2">
      <c r="A213" s="14">
        <f t="shared" si="32"/>
        <v>31</v>
      </c>
      <c r="B213" s="15">
        <v>70.05591397849463</v>
      </c>
      <c r="C213" s="15"/>
      <c r="D213" s="14">
        <v>186</v>
      </c>
      <c r="E213" s="16">
        <f t="shared" si="35"/>
        <v>50253</v>
      </c>
      <c r="F213" s="14">
        <v>2037</v>
      </c>
      <c r="G213" s="14">
        <f t="shared" si="40"/>
        <v>8</v>
      </c>
      <c r="H213" s="17">
        <v>270.64011514186819</v>
      </c>
      <c r="I213" s="18">
        <v>187446.35550000001</v>
      </c>
      <c r="J213" s="19">
        <f t="shared" si="36"/>
        <v>1.4438270321124924</v>
      </c>
      <c r="K213" s="17">
        <v>189.31945452094061</v>
      </c>
      <c r="L213" s="18">
        <v>16021</v>
      </c>
      <c r="M213" s="20">
        <f t="shared" si="37"/>
        <v>11.816956152608489</v>
      </c>
      <c r="N213" s="17">
        <f t="shared" si="38"/>
        <v>459.9595696628088</v>
      </c>
      <c r="O213" s="21">
        <f t="shared" si="33"/>
        <v>0.55882162816587122</v>
      </c>
      <c r="P213" s="18">
        <f t="shared" si="31"/>
        <v>257.03535560944425</v>
      </c>
      <c r="Q213" s="19">
        <f t="shared" si="39"/>
        <v>202.92421405336455</v>
      </c>
      <c r="S213" s="31">
        <f>P213*VLOOKUP(B213,'Existing Technology Conversion'!$A$5:$B$105,2)*0.9/1000*0.75</f>
        <v>27.204101541108475</v>
      </c>
      <c r="T213" s="31">
        <f t="shared" si="34"/>
        <v>47.90806707269946</v>
      </c>
      <c r="U213" s="22"/>
      <c r="V213" s="23"/>
      <c r="W213" s="18"/>
      <c r="X213" s="15"/>
      <c r="Y213" s="15"/>
    </row>
    <row r="214" spans="1:25" x14ac:dyDescent="0.2">
      <c r="A214" s="14">
        <f t="shared" si="32"/>
        <v>30</v>
      </c>
      <c r="B214" s="15">
        <v>61.023524904214568</v>
      </c>
      <c r="C214" s="15"/>
      <c r="D214" s="14">
        <v>187</v>
      </c>
      <c r="E214" s="16">
        <f t="shared" si="35"/>
        <v>50284</v>
      </c>
      <c r="F214" s="14">
        <v>2037</v>
      </c>
      <c r="G214" s="14">
        <f t="shared" si="40"/>
        <v>9</v>
      </c>
      <c r="H214" s="17">
        <v>356.52892827987637</v>
      </c>
      <c r="I214" s="18">
        <v>187646.9516</v>
      </c>
      <c r="J214" s="19">
        <f t="shared" si="36"/>
        <v>1.8999985091144767</v>
      </c>
      <c r="K214" s="17">
        <v>246.06619298458128</v>
      </c>
      <c r="L214" s="18">
        <v>16020</v>
      </c>
      <c r="M214" s="20">
        <f t="shared" si="37"/>
        <v>15.359937140111191</v>
      </c>
      <c r="N214" s="17">
        <f t="shared" si="38"/>
        <v>602.5951212644577</v>
      </c>
      <c r="O214" s="21">
        <f t="shared" si="33"/>
        <v>0.56083017720219475</v>
      </c>
      <c r="P214" s="18">
        <f t="shared" si="31"/>
        <v>337.95352863992377</v>
      </c>
      <c r="Q214" s="19">
        <f t="shared" si="39"/>
        <v>264.64159262453393</v>
      </c>
      <c r="S214" s="31">
        <f>P214*VLOOKUP(B214,'Existing Technology Conversion'!$A$5:$B$105,2)*0.9/1000*0.75</f>
        <v>37.413462015053973</v>
      </c>
      <c r="T214" s="31">
        <f t="shared" si="34"/>
        <v>143.25550271706402</v>
      </c>
      <c r="U214" s="22"/>
      <c r="V214" s="23"/>
      <c r="W214" s="18"/>
      <c r="X214" s="15"/>
      <c r="Y214" s="15"/>
    </row>
    <row r="215" spans="1:25" x14ac:dyDescent="0.2">
      <c r="A215" s="14">
        <f t="shared" si="32"/>
        <v>31</v>
      </c>
      <c r="B215" s="15">
        <v>47.658100358422942</v>
      </c>
      <c r="C215" s="15"/>
      <c r="D215" s="14">
        <v>188</v>
      </c>
      <c r="E215" s="16">
        <f t="shared" si="35"/>
        <v>50314</v>
      </c>
      <c r="F215" s="14">
        <v>2037</v>
      </c>
      <c r="G215" s="14">
        <f t="shared" si="40"/>
        <v>10</v>
      </c>
      <c r="H215" s="17">
        <v>1015.0101184844968</v>
      </c>
      <c r="I215" s="18">
        <v>188027.5477</v>
      </c>
      <c r="J215" s="19">
        <f t="shared" si="36"/>
        <v>5.3981989921176687</v>
      </c>
      <c r="K215" s="17">
        <v>519.5330854654319</v>
      </c>
      <c r="L215" s="18">
        <v>16019</v>
      </c>
      <c r="M215" s="20">
        <f t="shared" si="37"/>
        <v>32.432304480019468</v>
      </c>
      <c r="N215" s="17">
        <f t="shared" si="38"/>
        <v>1534.5432039499287</v>
      </c>
      <c r="O215" s="21">
        <f t="shared" si="33"/>
        <v>0.5628459454817043</v>
      </c>
      <c r="P215" s="18">
        <f t="shared" si="31"/>
        <v>863.71142050972139</v>
      </c>
      <c r="Q215" s="19">
        <f t="shared" si="39"/>
        <v>670.83178344020735</v>
      </c>
      <c r="S215" s="31">
        <f>P215*VLOOKUP(B215,'Existing Technology Conversion'!$A$5:$B$105,2)*0.9/1000*0.75</f>
        <v>106.37203546423586</v>
      </c>
      <c r="T215" s="31">
        <f t="shared" si="34"/>
        <v>314.63901629561468</v>
      </c>
      <c r="U215" s="22"/>
      <c r="V215" s="23"/>
      <c r="W215" s="18"/>
      <c r="X215" s="15"/>
      <c r="Y215" s="15"/>
    </row>
    <row r="216" spans="1:25" x14ac:dyDescent="0.2">
      <c r="A216" s="14">
        <f t="shared" si="32"/>
        <v>30</v>
      </c>
      <c r="B216" s="15">
        <v>36.144444444444453</v>
      </c>
      <c r="C216" s="15"/>
      <c r="D216" s="14">
        <v>189</v>
      </c>
      <c r="E216" s="16">
        <f t="shared" si="35"/>
        <v>50345</v>
      </c>
      <c r="F216" s="14">
        <v>2037</v>
      </c>
      <c r="G216" s="14">
        <f t="shared" si="40"/>
        <v>11</v>
      </c>
      <c r="H216" s="17">
        <v>1773.5981855392411</v>
      </c>
      <c r="I216" s="18">
        <v>188555.14379999999</v>
      </c>
      <c r="J216" s="19">
        <f t="shared" si="36"/>
        <v>9.4062572348622453</v>
      </c>
      <c r="K216" s="17">
        <v>898.54703736305237</v>
      </c>
      <c r="L216" s="18">
        <v>16038</v>
      </c>
      <c r="M216" s="20">
        <f t="shared" si="37"/>
        <v>56.026127781709214</v>
      </c>
      <c r="N216" s="17">
        <f t="shared" si="38"/>
        <v>2672.1452229022934</v>
      </c>
      <c r="O216" s="21">
        <f t="shared" si="33"/>
        <v>0.56486895895222144</v>
      </c>
      <c r="P216" s="18">
        <f t="shared" si="31"/>
        <v>1509.4118902299699</v>
      </c>
      <c r="Q216" s="19">
        <f t="shared" si="39"/>
        <v>1162.7333326723235</v>
      </c>
      <c r="S216" s="31">
        <f>P216*VLOOKUP(B216,'Existing Technology Conversion'!$A$5:$B$105,2)*0.9/1000*0.75</f>
        <v>204.36258976222885</v>
      </c>
      <c r="T216" s="31">
        <f t="shared" si="34"/>
        <v>432.71259930680253</v>
      </c>
      <c r="U216" s="22"/>
      <c r="V216" s="23"/>
      <c r="W216" s="18"/>
      <c r="X216" s="15"/>
      <c r="Y216" s="15"/>
    </row>
    <row r="217" spans="1:25" x14ac:dyDescent="0.2">
      <c r="A217" s="14">
        <f t="shared" si="32"/>
        <v>31</v>
      </c>
      <c r="B217" s="15">
        <v>28.584946236559134</v>
      </c>
      <c r="C217" s="15"/>
      <c r="D217" s="14">
        <v>190</v>
      </c>
      <c r="E217" s="16">
        <f t="shared" si="35"/>
        <v>50375</v>
      </c>
      <c r="F217" s="14">
        <v>2037</v>
      </c>
      <c r="G217" s="14">
        <f t="shared" si="40"/>
        <v>12</v>
      </c>
      <c r="H217" s="17">
        <v>2514.1005144119263</v>
      </c>
      <c r="I217" s="18">
        <v>188938.73980000001</v>
      </c>
      <c r="J217" s="19">
        <f t="shared" si="36"/>
        <v>13.30643211166335</v>
      </c>
      <c r="K217" s="17">
        <v>1250.2414224147799</v>
      </c>
      <c r="L217" s="18">
        <v>16113</v>
      </c>
      <c r="M217" s="20">
        <f t="shared" si="37"/>
        <v>77.59209473187984</v>
      </c>
      <c r="N217" s="17">
        <f t="shared" si="38"/>
        <v>3764.3419368267059</v>
      </c>
      <c r="O217" s="21">
        <f t="shared" si="33"/>
        <v>0.56689924365483102</v>
      </c>
      <c r="P217" s="18">
        <f t="shared" si="31"/>
        <v>2134.0025968452219</v>
      </c>
      <c r="Q217" s="19">
        <f t="shared" si="39"/>
        <v>1630.339339981484</v>
      </c>
      <c r="S217" s="31">
        <f>P217*VLOOKUP(B217,'Existing Technology Conversion'!$A$5:$B$105,2)*0.9/1000*0.75</f>
        <v>308.66462026959641</v>
      </c>
      <c r="T217" s="31">
        <f t="shared" si="34"/>
        <v>600.91575742642897</v>
      </c>
      <c r="U217" s="22"/>
      <c r="V217" s="23"/>
      <c r="W217" s="18"/>
      <c r="X217" s="15"/>
      <c r="Y217" s="15"/>
    </row>
    <row r="218" spans="1:25" x14ac:dyDescent="0.2">
      <c r="A218" s="14">
        <f t="shared" si="32"/>
        <v>31</v>
      </c>
      <c r="B218" s="15">
        <v>29.425806451612907</v>
      </c>
      <c r="C218" s="15"/>
      <c r="D218" s="14">
        <v>191</v>
      </c>
      <c r="E218" s="16">
        <f t="shared" si="35"/>
        <v>50406</v>
      </c>
      <c r="F218" s="14">
        <v>2038</v>
      </c>
      <c r="G218" s="14">
        <f t="shared" si="40"/>
        <v>1</v>
      </c>
      <c r="H218" s="17">
        <v>2361.8449654579149</v>
      </c>
      <c r="I218" s="18">
        <v>189180.33590000001</v>
      </c>
      <c r="J218" s="19">
        <f t="shared" si="36"/>
        <v>12.484621904394846</v>
      </c>
      <c r="K218" s="17">
        <v>1153.7446837425223</v>
      </c>
      <c r="L218" s="18">
        <v>16125</v>
      </c>
      <c r="M218" s="20">
        <f t="shared" si="37"/>
        <v>71.550057906513004</v>
      </c>
      <c r="N218" s="17">
        <f t="shared" si="38"/>
        <v>3515.5896492004372</v>
      </c>
      <c r="O218" s="21">
        <f t="shared" si="33"/>
        <v>0.56893682572421622</v>
      </c>
      <c r="P218" s="18">
        <f t="shared" si="31"/>
        <v>2000.1484155650073</v>
      </c>
      <c r="Q218" s="19">
        <f t="shared" si="39"/>
        <v>1515.4412336354299</v>
      </c>
      <c r="S218" s="31">
        <f>P218*VLOOKUP(B218,'Existing Technology Conversion'!$A$5:$B$105,2)*0.9/1000*0.75</f>
        <v>287.01284439632911</v>
      </c>
      <c r="T218" s="31">
        <f t="shared" si="34"/>
        <v>567.18439675748721</v>
      </c>
      <c r="U218" s="22"/>
      <c r="V218" s="23"/>
      <c r="W218" s="18"/>
      <c r="X218" s="15"/>
      <c r="Y218" s="15"/>
    </row>
    <row r="219" spans="1:25" x14ac:dyDescent="0.2">
      <c r="A219" s="14">
        <f t="shared" si="32"/>
        <v>28</v>
      </c>
      <c r="B219" s="15">
        <v>32.599735449735448</v>
      </c>
      <c r="C219" s="15"/>
      <c r="D219" s="14">
        <v>192</v>
      </c>
      <c r="E219" s="16">
        <f t="shared" si="35"/>
        <v>50437</v>
      </c>
      <c r="F219" s="14">
        <v>2038</v>
      </c>
      <c r="G219" s="14">
        <f t="shared" si="40"/>
        <v>2</v>
      </c>
      <c r="H219" s="17">
        <v>2146.5347242355347</v>
      </c>
      <c r="I219" s="18">
        <v>189137.932</v>
      </c>
      <c r="J219" s="19">
        <f t="shared" si="36"/>
        <v>11.349044062909256</v>
      </c>
      <c r="K219" s="17">
        <v>1107.3061792850499</v>
      </c>
      <c r="L219" s="18">
        <v>16138</v>
      </c>
      <c r="M219" s="20">
        <f t="shared" si="37"/>
        <v>68.614833268375875</v>
      </c>
      <c r="N219" s="17">
        <f t="shared" si="38"/>
        <v>3253.8409035205846</v>
      </c>
      <c r="O219" s="21">
        <f t="shared" si="33"/>
        <v>0.57098173138899511</v>
      </c>
      <c r="P219" s="18">
        <f t="shared" si="31"/>
        <v>1857.8837127565155</v>
      </c>
      <c r="Q219" s="19">
        <f t="shared" si="39"/>
        <v>1395.9571907640691</v>
      </c>
      <c r="S219" s="31">
        <f>P219*VLOOKUP(B219,'Existing Technology Conversion'!$A$5:$B$105,2)*0.9/1000*0.75</f>
        <v>260.16071356436089</v>
      </c>
      <c r="T219" s="31">
        <f t="shared" si="34"/>
        <v>543.28583265107795</v>
      </c>
      <c r="U219" s="22"/>
      <c r="V219" s="23"/>
      <c r="W219" s="18"/>
      <c r="X219" s="15"/>
      <c r="Y219" s="15"/>
    </row>
    <row r="220" spans="1:25" x14ac:dyDescent="0.2">
      <c r="A220" s="14">
        <f t="shared" si="32"/>
        <v>31</v>
      </c>
      <c r="B220" s="15">
        <v>39.989247311828002</v>
      </c>
      <c r="C220" s="15"/>
      <c r="D220" s="14">
        <v>193</v>
      </c>
      <c r="E220" s="16">
        <f t="shared" si="35"/>
        <v>50465</v>
      </c>
      <c r="F220" s="14">
        <v>2038</v>
      </c>
      <c r="G220" s="14">
        <f t="shared" si="40"/>
        <v>3</v>
      </c>
      <c r="H220" s="17">
        <v>1603.9757091999049</v>
      </c>
      <c r="I220" s="18">
        <v>189139.5281</v>
      </c>
      <c r="J220" s="19">
        <f t="shared" si="36"/>
        <v>8.4803833725960587</v>
      </c>
      <c r="K220" s="17">
        <v>807.07036542892479</v>
      </c>
      <c r="L220" s="18">
        <v>16140</v>
      </c>
      <c r="M220" s="20">
        <f t="shared" si="37"/>
        <v>50.004359692002772</v>
      </c>
      <c r="N220" s="17">
        <f t="shared" si="38"/>
        <v>2411.04607462883</v>
      </c>
      <c r="O220" s="21">
        <f t="shared" si="33"/>
        <v>0.57303398697205798</v>
      </c>
      <c r="P220" s="18">
        <f t="shared" si="31"/>
        <v>1381.6113449178883</v>
      </c>
      <c r="Q220" s="19">
        <f t="shared" si="39"/>
        <v>1029.4347297109416</v>
      </c>
      <c r="S220" s="31">
        <f>P220*VLOOKUP(B220,'Existing Technology Conversion'!$A$5:$B$105,2)*0.9/1000*0.75</f>
        <v>182.29629980316346</v>
      </c>
      <c r="T220" s="31">
        <f t="shared" si="34"/>
        <v>468.93990824644396</v>
      </c>
      <c r="U220" s="22"/>
      <c r="V220" s="23"/>
      <c r="W220" s="18"/>
      <c r="X220" s="15"/>
      <c r="Y220" s="15"/>
    </row>
    <row r="221" spans="1:25" x14ac:dyDescent="0.2">
      <c r="A221" s="14">
        <f t="shared" si="32"/>
        <v>30</v>
      </c>
      <c r="B221" s="15">
        <v>46.898888888888891</v>
      </c>
      <c r="C221" s="15"/>
      <c r="D221" s="14">
        <v>194</v>
      </c>
      <c r="E221" s="16">
        <f t="shared" si="35"/>
        <v>50496</v>
      </c>
      <c r="F221" s="14">
        <v>2038</v>
      </c>
      <c r="G221" s="14">
        <f t="shared" si="40"/>
        <v>4</v>
      </c>
      <c r="H221" s="17">
        <v>1051.0483503341668</v>
      </c>
      <c r="I221" s="18">
        <v>189059.12419999999</v>
      </c>
      <c r="J221" s="19">
        <f t="shared" si="36"/>
        <v>5.5593632668174964</v>
      </c>
      <c r="K221" s="17">
        <v>538.73889327049335</v>
      </c>
      <c r="L221" s="18">
        <v>16110</v>
      </c>
      <c r="M221" s="20">
        <f t="shared" si="37"/>
        <v>33.44127208382951</v>
      </c>
      <c r="N221" s="17">
        <f t="shared" si="38"/>
        <v>1589.78724360466</v>
      </c>
      <c r="O221" s="21">
        <f t="shared" si="33"/>
        <v>0.5750936188909066</v>
      </c>
      <c r="P221" s="18">
        <f t="shared" ref="P221:P284" si="41">((J221*(I221*O221))+(M221*(L221*O221)))/1000</f>
        <v>914.27649919120336</v>
      </c>
      <c r="Q221" s="19">
        <f t="shared" si="39"/>
        <v>675.51074441345668</v>
      </c>
      <c r="S221" s="31">
        <f>P221*VLOOKUP(B221,'Existing Technology Conversion'!$A$5:$B$105,2)*0.9/1000*0.75</f>
        <v>113.56136540922614</v>
      </c>
      <c r="T221" s="31">
        <f t="shared" si="34"/>
        <v>331.70376456815973</v>
      </c>
      <c r="U221" s="22"/>
      <c r="V221" s="23"/>
      <c r="W221" s="18"/>
      <c r="X221" s="15"/>
      <c r="Y221" s="15"/>
    </row>
    <row r="222" spans="1:25" x14ac:dyDescent="0.2">
      <c r="A222" s="14">
        <f t="shared" si="32"/>
        <v>31</v>
      </c>
      <c r="B222" s="15">
        <v>55.859139784946244</v>
      </c>
      <c r="C222" s="15"/>
      <c r="D222" s="14">
        <v>195</v>
      </c>
      <c r="E222" s="16">
        <f t="shared" si="35"/>
        <v>50526</v>
      </c>
      <c r="F222" s="14">
        <v>2038</v>
      </c>
      <c r="G222" s="14">
        <f t="shared" si="40"/>
        <v>5</v>
      </c>
      <c r="H222" s="17">
        <v>522.33060312271198</v>
      </c>
      <c r="I222" s="18">
        <v>188973.72029999999</v>
      </c>
      <c r="J222" s="19">
        <f t="shared" si="36"/>
        <v>2.7640383133353175</v>
      </c>
      <c r="K222" s="17">
        <v>292.44197535514832</v>
      </c>
      <c r="L222" s="18">
        <v>16093</v>
      </c>
      <c r="M222" s="20">
        <f t="shared" si="37"/>
        <v>18.171998717153315</v>
      </c>
      <c r="N222" s="17">
        <f t="shared" si="38"/>
        <v>814.77257847786029</v>
      </c>
      <c r="O222" s="21">
        <f t="shared" si="33"/>
        <v>0.57716065365799385</v>
      </c>
      <c r="P222" s="18">
        <f t="shared" si="41"/>
        <v>470.25467397689096</v>
      </c>
      <c r="Q222" s="19">
        <f t="shared" si="39"/>
        <v>344.51790450096934</v>
      </c>
      <c r="S222" s="31">
        <f>P222*VLOOKUP(B222,'Existing Technology Conversion'!$A$5:$B$105,2)*0.9/1000*0.75</f>
        <v>54.286803547239174</v>
      </c>
      <c r="T222" s="31">
        <f t="shared" si="34"/>
        <v>200.76293974390364</v>
      </c>
      <c r="U222" s="22"/>
      <c r="V222" s="23"/>
      <c r="W222" s="18"/>
      <c r="X222" s="15"/>
      <c r="Y222" s="15"/>
    </row>
    <row r="223" spans="1:25" x14ac:dyDescent="0.2">
      <c r="A223" s="14">
        <f t="shared" si="32"/>
        <v>30</v>
      </c>
      <c r="B223" s="15">
        <v>62.166666666666679</v>
      </c>
      <c r="C223" s="15"/>
      <c r="D223" s="14">
        <v>196</v>
      </c>
      <c r="E223" s="16">
        <f t="shared" si="35"/>
        <v>50557</v>
      </c>
      <c r="F223" s="14">
        <v>2038</v>
      </c>
      <c r="G223" s="14">
        <f t="shared" si="40"/>
        <v>6</v>
      </c>
      <c r="H223" s="17">
        <v>308.08934211730912</v>
      </c>
      <c r="I223" s="18">
        <v>188785.31640000001</v>
      </c>
      <c r="J223" s="19">
        <f t="shared" si="36"/>
        <v>1.6319560651874359</v>
      </c>
      <c r="K223" s="17">
        <v>209.08359646797169</v>
      </c>
      <c r="L223" s="18">
        <v>16094</v>
      </c>
      <c r="M223" s="20">
        <f t="shared" si="37"/>
        <v>12.991400302471211</v>
      </c>
      <c r="N223" s="17">
        <f t="shared" si="38"/>
        <v>517.1729385852808</v>
      </c>
      <c r="O223" s="21">
        <f t="shared" si="33"/>
        <v>0.5792351178810653</v>
      </c>
      <c r="P223" s="18">
        <f t="shared" si="41"/>
        <v>299.56472804634211</v>
      </c>
      <c r="Q223" s="19">
        <f t="shared" si="39"/>
        <v>217.60821053893869</v>
      </c>
      <c r="S223" s="31">
        <f>P223*VLOOKUP(B223,'Existing Technology Conversion'!$A$5:$B$105,2)*0.9/1000*0.75</f>
        <v>32.959042702432882</v>
      </c>
      <c r="T223" s="31">
        <f t="shared" si="34"/>
        <v>77.050323446832067</v>
      </c>
      <c r="U223" s="22"/>
      <c r="V223" s="23"/>
      <c r="W223" s="18"/>
      <c r="X223" s="15"/>
      <c r="Y223" s="15"/>
    </row>
    <row r="224" spans="1:25" x14ac:dyDescent="0.2">
      <c r="A224" s="14">
        <f t="shared" si="32"/>
        <v>31</v>
      </c>
      <c r="B224" s="15">
        <v>70.889247311827987</v>
      </c>
      <c r="C224" s="15"/>
      <c r="D224" s="14">
        <v>197</v>
      </c>
      <c r="E224" s="16">
        <f t="shared" si="35"/>
        <v>50587</v>
      </c>
      <c r="F224" s="14">
        <v>2038</v>
      </c>
      <c r="G224" s="14">
        <f t="shared" si="40"/>
        <v>7</v>
      </c>
      <c r="H224" s="17">
        <v>272.74892133474378</v>
      </c>
      <c r="I224" s="18">
        <v>188906.91250000001</v>
      </c>
      <c r="J224" s="19">
        <f t="shared" si="36"/>
        <v>1.4438271089457555</v>
      </c>
      <c r="K224" s="17">
        <v>189.9339023828507</v>
      </c>
      <c r="L224" s="18">
        <v>16073</v>
      </c>
      <c r="M224" s="20">
        <f t="shared" si="37"/>
        <v>11.816954046092871</v>
      </c>
      <c r="N224" s="17">
        <f t="shared" si="38"/>
        <v>462.68282371759449</v>
      </c>
      <c r="O224" s="21">
        <f t="shared" si="33"/>
        <v>0.58131703826350156</v>
      </c>
      <c r="P224" s="18">
        <f t="shared" si="41"/>
        <v>268.96540873890586</v>
      </c>
      <c r="Q224" s="19">
        <f t="shared" si="39"/>
        <v>193.71741497868862</v>
      </c>
      <c r="S224" s="31">
        <f>P224*VLOOKUP(B224,'Existing Technology Conversion'!$A$5:$B$105,2)*0.9/1000*0.75</f>
        <v>28.466754205973103</v>
      </c>
      <c r="T224" s="31">
        <f t="shared" si="34"/>
        <v>48.653612098200313</v>
      </c>
      <c r="U224" s="22"/>
      <c r="V224" s="23"/>
      <c r="W224" s="18"/>
      <c r="X224" s="15"/>
      <c r="Y224" s="15"/>
    </row>
    <row r="225" spans="1:25" x14ac:dyDescent="0.2">
      <c r="A225" s="14">
        <f t="shared" si="32"/>
        <v>31</v>
      </c>
      <c r="B225" s="15">
        <v>70.05591397849463</v>
      </c>
      <c r="C225" s="15"/>
      <c r="D225" s="14">
        <v>198</v>
      </c>
      <c r="E225" s="16">
        <f t="shared" si="35"/>
        <v>50618</v>
      </c>
      <c r="F225" s="14">
        <v>2038</v>
      </c>
      <c r="G225" s="14">
        <f t="shared" si="40"/>
        <v>8</v>
      </c>
      <c r="H225" s="17">
        <v>272.90284210443531</v>
      </c>
      <c r="I225" s="18">
        <v>189013.5086</v>
      </c>
      <c r="J225" s="19">
        <f t="shared" si="36"/>
        <v>1.443827185293757</v>
      </c>
      <c r="K225" s="17">
        <v>189.95752301812161</v>
      </c>
      <c r="L225" s="18">
        <v>16075</v>
      </c>
      <c r="M225" s="20">
        <f t="shared" si="37"/>
        <v>11.81695322041192</v>
      </c>
      <c r="N225" s="17">
        <f t="shared" si="38"/>
        <v>462.86036512255691</v>
      </c>
      <c r="O225" s="21">
        <f t="shared" si="33"/>
        <v>0.58340644160466215</v>
      </c>
      <c r="P225" s="18">
        <f t="shared" si="41"/>
        <v>270.03571857598564</v>
      </c>
      <c r="Q225" s="19">
        <f t="shared" si="39"/>
        <v>192.82464654657127</v>
      </c>
      <c r="S225" s="31">
        <f>P225*VLOOKUP(B225,'Existing Technology Conversion'!$A$5:$B$105,2)*0.9/1000*0.75</f>
        <v>28.580033631752212</v>
      </c>
      <c r="T225" s="31">
        <f t="shared" si="34"/>
        <v>50.331166647828958</v>
      </c>
      <c r="U225" s="22"/>
      <c r="V225" s="23"/>
      <c r="W225" s="18"/>
      <c r="X225" s="15"/>
      <c r="Y225" s="15"/>
    </row>
    <row r="226" spans="1:25" x14ac:dyDescent="0.2">
      <c r="A226" s="14">
        <f t="shared" si="32"/>
        <v>30</v>
      </c>
      <c r="B226" s="15">
        <v>61.023524904214568</v>
      </c>
      <c r="C226" s="15"/>
      <c r="D226" s="14">
        <v>199</v>
      </c>
      <c r="E226" s="16">
        <f t="shared" si="35"/>
        <v>50649</v>
      </c>
      <c r="F226" s="14">
        <v>2038</v>
      </c>
      <c r="G226" s="14">
        <f t="shared" si="40"/>
        <v>9</v>
      </c>
      <c r="H226" s="17">
        <v>359.49893116950989</v>
      </c>
      <c r="I226" s="18">
        <v>189210.1047</v>
      </c>
      <c r="J226" s="19">
        <f t="shared" si="36"/>
        <v>1.8999985848510019</v>
      </c>
      <c r="K226" s="17">
        <v>246.91102266311688</v>
      </c>
      <c r="L226" s="18">
        <v>16075</v>
      </c>
      <c r="M226" s="20">
        <f t="shared" si="37"/>
        <v>15.359939201438065</v>
      </c>
      <c r="N226" s="17">
        <f t="shared" si="38"/>
        <v>606.4099538326268</v>
      </c>
      <c r="O226" s="21">
        <f t="shared" si="33"/>
        <v>0.58550335480023041</v>
      </c>
      <c r="P226" s="18">
        <f t="shared" si="41"/>
        <v>355.05506235325583</v>
      </c>
      <c r="Q226" s="19">
        <f t="shared" si="39"/>
        <v>251.35489147937096</v>
      </c>
      <c r="S226" s="31">
        <f>P226*VLOOKUP(B226,'Existing Technology Conversion'!$A$5:$B$105,2)*0.9/1000*0.75</f>
        <v>39.306703327129824</v>
      </c>
      <c r="T226" s="31">
        <f t="shared" si="34"/>
        <v>150.50469114600466</v>
      </c>
      <c r="U226" s="22"/>
      <c r="V226" s="23"/>
      <c r="W226" s="18"/>
      <c r="X226" s="15"/>
      <c r="Y226" s="15"/>
    </row>
    <row r="227" spans="1:25" x14ac:dyDescent="0.2">
      <c r="A227" s="14">
        <f t="shared" si="32"/>
        <v>31</v>
      </c>
      <c r="B227" s="15">
        <v>47.658100358422942</v>
      </c>
      <c r="C227" s="15"/>
      <c r="D227" s="14">
        <v>200</v>
      </c>
      <c r="E227" s="16">
        <f t="shared" si="35"/>
        <v>50679</v>
      </c>
      <c r="F227" s="14">
        <v>2038</v>
      </c>
      <c r="G227" s="14">
        <f t="shared" si="40"/>
        <v>10</v>
      </c>
      <c r="H227" s="17">
        <v>1023.4373831748968</v>
      </c>
      <c r="I227" s="18">
        <v>189588.70079999999</v>
      </c>
      <c r="J227" s="19">
        <f t="shared" si="36"/>
        <v>5.3981981988184859</v>
      </c>
      <c r="K227" s="17">
        <v>521.28440678119591</v>
      </c>
      <c r="L227" s="18">
        <v>16073</v>
      </c>
      <c r="M227" s="20">
        <f t="shared" si="37"/>
        <v>32.432303041199269</v>
      </c>
      <c r="N227" s="17">
        <f t="shared" si="38"/>
        <v>1544.7217899560928</v>
      </c>
      <c r="O227" s="21">
        <f t="shared" si="33"/>
        <v>0.5876078048425597</v>
      </c>
      <c r="P227" s="18">
        <f t="shared" si="41"/>
        <v>907.69058008856916</v>
      </c>
      <c r="Q227" s="19">
        <f t="shared" si="39"/>
        <v>637.03120986752367</v>
      </c>
      <c r="S227" s="31">
        <f>P227*VLOOKUP(B227,'Existing Technology Conversion'!$A$5:$B$105,2)*0.9/1000*0.75</f>
        <v>111.78837315680414</v>
      </c>
      <c r="T227" s="31">
        <f t="shared" si="34"/>
        <v>330.66006126365539</v>
      </c>
      <c r="U227" s="22"/>
      <c r="V227" s="23"/>
      <c r="W227" s="18"/>
      <c r="X227" s="15"/>
      <c r="Y227" s="15"/>
    </row>
    <row r="228" spans="1:25" x14ac:dyDescent="0.2">
      <c r="A228" s="14">
        <f t="shared" si="32"/>
        <v>30</v>
      </c>
      <c r="B228" s="15">
        <v>36.144444444444453</v>
      </c>
      <c r="C228" s="15"/>
      <c r="D228" s="14">
        <v>201</v>
      </c>
      <c r="E228" s="16">
        <f t="shared" si="35"/>
        <v>50710</v>
      </c>
      <c r="F228" s="14">
        <v>2038</v>
      </c>
      <c r="G228" s="14">
        <f t="shared" si="40"/>
        <v>11</v>
      </c>
      <c r="H228" s="17">
        <v>1788.2545495033219</v>
      </c>
      <c r="I228" s="18">
        <v>190113.29689999999</v>
      </c>
      <c r="J228" s="19">
        <f t="shared" si="36"/>
        <v>9.406257103857115</v>
      </c>
      <c r="K228" s="17">
        <v>901.57242894172759</v>
      </c>
      <c r="L228" s="18">
        <v>16092</v>
      </c>
      <c r="M228" s="20">
        <f t="shared" si="37"/>
        <v>56.026126581017131</v>
      </c>
      <c r="N228" s="17">
        <f t="shared" si="38"/>
        <v>2689.8269784450495</v>
      </c>
      <c r="O228" s="21">
        <f t="shared" si="33"/>
        <v>0.58971981882102076</v>
      </c>
      <c r="P228" s="18">
        <f t="shared" si="41"/>
        <v>1586.2442783885081</v>
      </c>
      <c r="Q228" s="19">
        <f t="shared" si="39"/>
        <v>1103.5827000565414</v>
      </c>
      <c r="S228" s="31">
        <f>P228*VLOOKUP(B228,'Existing Technology Conversion'!$A$5:$B$105,2)*0.9/1000*0.75</f>
        <v>214.76509548205814</v>
      </c>
      <c r="T228" s="31">
        <f t="shared" si="34"/>
        <v>454.73862322129867</v>
      </c>
      <c r="U228" s="22"/>
      <c r="V228" s="23"/>
      <c r="W228" s="18"/>
      <c r="X228" s="15"/>
      <c r="Y228" s="15"/>
    </row>
    <row r="229" spans="1:25" x14ac:dyDescent="0.2">
      <c r="A229" s="14">
        <f t="shared" si="32"/>
        <v>31</v>
      </c>
      <c r="B229" s="15">
        <v>28.584946236559134</v>
      </c>
      <c r="C229" s="15"/>
      <c r="D229" s="14">
        <v>202</v>
      </c>
      <c r="E229" s="16">
        <f t="shared" si="35"/>
        <v>50740</v>
      </c>
      <c r="F229" s="14">
        <v>2038</v>
      </c>
      <c r="G229" s="14">
        <f t="shared" si="40"/>
        <v>12</v>
      </c>
      <c r="H229" s="17">
        <v>2534.807400226593</v>
      </c>
      <c r="I229" s="18">
        <v>190494.89300000001</v>
      </c>
      <c r="J229" s="19">
        <f t="shared" si="36"/>
        <v>13.306432315886772</v>
      </c>
      <c r="K229" s="17">
        <v>1254.353721618653</v>
      </c>
      <c r="L229" s="18">
        <v>16166</v>
      </c>
      <c r="M229" s="20">
        <f t="shared" si="37"/>
        <v>77.592089670830944</v>
      </c>
      <c r="N229" s="17">
        <f t="shared" si="38"/>
        <v>3789.1611218452463</v>
      </c>
      <c r="O229" s="21">
        <f t="shared" si="33"/>
        <v>0.59183942392235067</v>
      </c>
      <c r="P229" s="18">
        <f t="shared" si="41"/>
        <v>2242.5749355018588</v>
      </c>
      <c r="Q229" s="19">
        <f t="shared" si="39"/>
        <v>1546.5861863433875</v>
      </c>
      <c r="S229" s="31">
        <f>P229*VLOOKUP(B229,'Existing Technology Conversion'!$A$5:$B$105,2)*0.9/1000*0.75</f>
        <v>324.36864974583773</v>
      </c>
      <c r="T229" s="31">
        <f t="shared" si="34"/>
        <v>631.48874230276544</v>
      </c>
      <c r="U229" s="22"/>
      <c r="V229" s="23"/>
      <c r="W229" s="18"/>
      <c r="X229" s="15"/>
      <c r="Y229" s="15"/>
    </row>
    <row r="230" spans="1:25" x14ac:dyDescent="0.2">
      <c r="A230" s="14">
        <f t="shared" si="32"/>
        <v>31</v>
      </c>
      <c r="B230" s="15">
        <v>29.425806451612907</v>
      </c>
      <c r="C230" s="15"/>
      <c r="D230" s="14">
        <v>203</v>
      </c>
      <c r="E230" s="16">
        <f t="shared" si="35"/>
        <v>50771</v>
      </c>
      <c r="F230" s="14">
        <v>2039</v>
      </c>
      <c r="G230" s="14">
        <f t="shared" si="40"/>
        <v>1</v>
      </c>
      <c r="H230" s="17">
        <v>2381.2354998588607</v>
      </c>
      <c r="I230" s="18">
        <v>190733.48910000001</v>
      </c>
      <c r="J230" s="19">
        <f t="shared" si="36"/>
        <v>12.48462192504851</v>
      </c>
      <c r="K230" s="17">
        <v>1157.6084759235373</v>
      </c>
      <c r="L230" s="18">
        <v>16179</v>
      </c>
      <c r="M230" s="20">
        <f t="shared" si="37"/>
        <v>71.550063410812612</v>
      </c>
      <c r="N230" s="17">
        <f t="shared" si="38"/>
        <v>3538.843975782398</v>
      </c>
      <c r="O230" s="21">
        <f t="shared" si="33"/>
        <v>0.59396664743100247</v>
      </c>
      <c r="P230" s="18">
        <f t="shared" si="41"/>
        <v>2101.9552920768706</v>
      </c>
      <c r="Q230" s="19">
        <f t="shared" si="39"/>
        <v>1436.8886837055275</v>
      </c>
      <c r="S230" s="31">
        <f>P230*VLOOKUP(B230,'Existing Technology Conversion'!$A$5:$B$105,2)*0.9/1000*0.75</f>
        <v>301.62170090887025</v>
      </c>
      <c r="T230" s="31">
        <f t="shared" si="34"/>
        <v>596.05389033645929</v>
      </c>
      <c r="U230" s="22"/>
      <c r="V230" s="23"/>
      <c r="W230" s="18"/>
      <c r="X230" s="15"/>
      <c r="Y230" s="15"/>
    </row>
    <row r="231" spans="1:25" x14ac:dyDescent="0.2">
      <c r="A231" s="14">
        <f t="shared" si="32"/>
        <v>28</v>
      </c>
      <c r="B231" s="15">
        <v>32.599735449735448</v>
      </c>
      <c r="C231" s="15"/>
      <c r="D231" s="14">
        <v>204</v>
      </c>
      <c r="E231" s="16">
        <f t="shared" si="35"/>
        <v>50802</v>
      </c>
      <c r="F231" s="14">
        <v>2039</v>
      </c>
      <c r="G231" s="14">
        <f t="shared" si="40"/>
        <v>2</v>
      </c>
      <c r="H231" s="17">
        <v>2164.1388039588919</v>
      </c>
      <c r="I231" s="18">
        <v>190689.0852</v>
      </c>
      <c r="J231" s="19">
        <f t="shared" si="36"/>
        <v>11.349043925031593</v>
      </c>
      <c r="K231" s="17">
        <v>1110.9427921772003</v>
      </c>
      <c r="L231" s="18">
        <v>16191</v>
      </c>
      <c r="M231" s="20">
        <f t="shared" si="37"/>
        <v>68.614834919226752</v>
      </c>
      <c r="N231" s="17">
        <f t="shared" si="38"/>
        <v>3275.0815961360922</v>
      </c>
      <c r="O231" s="21">
        <f t="shared" si="33"/>
        <v>0.59610151672949663</v>
      </c>
      <c r="P231" s="18">
        <f t="shared" si="41"/>
        <v>1952.2811068695853</v>
      </c>
      <c r="Q231" s="19">
        <f t="shared" si="39"/>
        <v>1322.8004892665069</v>
      </c>
      <c r="S231" s="31">
        <f>P231*VLOOKUP(B231,'Existing Technology Conversion'!$A$5:$B$105,2)*0.9/1000*0.75</f>
        <v>273.37924454261866</v>
      </c>
      <c r="T231" s="31">
        <f t="shared" si="34"/>
        <v>570.88969531949056</v>
      </c>
      <c r="U231" s="22"/>
      <c r="V231" s="23"/>
      <c r="W231" s="18"/>
      <c r="X231" s="15"/>
      <c r="Y231" s="15"/>
    </row>
    <row r="232" spans="1:25" x14ac:dyDescent="0.2">
      <c r="A232" s="14">
        <f t="shared" si="32"/>
        <v>31</v>
      </c>
      <c r="B232" s="15">
        <v>39.989247311828002</v>
      </c>
      <c r="C232" s="15"/>
      <c r="D232" s="14">
        <v>205</v>
      </c>
      <c r="E232" s="16">
        <f t="shared" si="35"/>
        <v>50830</v>
      </c>
      <c r="F232" s="14">
        <v>2039</v>
      </c>
      <c r="G232" s="14">
        <f t="shared" si="40"/>
        <v>3</v>
      </c>
      <c r="H232" s="17">
        <v>1617.1046540737161</v>
      </c>
      <c r="I232" s="18">
        <v>190687.68119999999</v>
      </c>
      <c r="J232" s="19">
        <f t="shared" si="36"/>
        <v>8.4803834411182528</v>
      </c>
      <c r="K232" s="17">
        <v>809.7705016136174</v>
      </c>
      <c r="L232" s="18">
        <v>16194</v>
      </c>
      <c r="M232" s="20">
        <f t="shared" si="37"/>
        <v>50.004353563888934</v>
      </c>
      <c r="N232" s="17">
        <f t="shared" si="38"/>
        <v>2426.8751556873335</v>
      </c>
      <c r="O232" s="21">
        <f t="shared" si="33"/>
        <v>0.59824405929877356</v>
      </c>
      <c r="P232" s="18">
        <f t="shared" si="41"/>
        <v>1451.8636445497334</v>
      </c>
      <c r="Q232" s="19">
        <f t="shared" si="39"/>
        <v>975.01151113760011</v>
      </c>
      <c r="S232" s="31">
        <f>P232*VLOOKUP(B232,'Existing Technology Conversion'!$A$5:$B$105,2)*0.9/1000*0.75</f>
        <v>191.56571867603009</v>
      </c>
      <c r="T232" s="31">
        <f t="shared" si="34"/>
        <v>492.78460745555265</v>
      </c>
      <c r="U232" s="22"/>
      <c r="V232" s="23"/>
      <c r="W232" s="18"/>
      <c r="X232" s="15"/>
      <c r="Y232" s="15"/>
    </row>
    <row r="233" spans="1:25" x14ac:dyDescent="0.2">
      <c r="A233" s="14">
        <f t="shared" si="32"/>
        <v>30</v>
      </c>
      <c r="B233" s="15">
        <v>46.898888888888891</v>
      </c>
      <c r="C233" s="15"/>
      <c r="D233" s="14">
        <v>206</v>
      </c>
      <c r="E233" s="16">
        <f t="shared" si="35"/>
        <v>50861</v>
      </c>
      <c r="F233" s="14">
        <v>2039</v>
      </c>
      <c r="G233" s="14">
        <f t="shared" si="40"/>
        <v>4</v>
      </c>
      <c r="H233" s="17">
        <v>1059.6381354331966</v>
      </c>
      <c r="I233" s="18">
        <v>190604.27729999999</v>
      </c>
      <c r="J233" s="19">
        <f t="shared" si="36"/>
        <v>5.5593617858081332</v>
      </c>
      <c r="K233" s="17">
        <v>540.54462432861362</v>
      </c>
      <c r="L233" s="18">
        <v>16164</v>
      </c>
      <c r="M233" s="20">
        <f t="shared" si="37"/>
        <v>33.44126604359154</v>
      </c>
      <c r="N233" s="17">
        <f t="shared" si="38"/>
        <v>1600.1827597618103</v>
      </c>
      <c r="O233" s="21">
        <f t="shared" si="33"/>
        <v>0.6003943027185471</v>
      </c>
      <c r="P233" s="18">
        <f t="shared" si="41"/>
        <v>960.74061226943252</v>
      </c>
      <c r="Q233" s="19">
        <f t="shared" si="39"/>
        <v>639.44214749237779</v>
      </c>
      <c r="S233" s="31">
        <f>P233*VLOOKUP(B233,'Existing Technology Conversion'!$A$5:$B$105,2)*0.9/1000*0.75</f>
        <v>119.33262621310786</v>
      </c>
      <c r="T233" s="31">
        <f t="shared" si="34"/>
        <v>348.56116081426632</v>
      </c>
      <c r="U233" s="22"/>
      <c r="V233" s="23"/>
      <c r="W233" s="18"/>
      <c r="X233" s="15"/>
      <c r="Y233" s="15"/>
    </row>
    <row r="234" spans="1:25" x14ac:dyDescent="0.2">
      <c r="A234" s="14">
        <f t="shared" si="32"/>
        <v>31</v>
      </c>
      <c r="B234" s="15">
        <v>55.859139784946244</v>
      </c>
      <c r="C234" s="15"/>
      <c r="D234" s="14">
        <v>207</v>
      </c>
      <c r="E234" s="16">
        <f t="shared" si="35"/>
        <v>50891</v>
      </c>
      <c r="F234" s="14">
        <v>2039</v>
      </c>
      <c r="G234" s="14">
        <f t="shared" si="40"/>
        <v>5</v>
      </c>
      <c r="H234" s="17">
        <v>526.59591317176796</v>
      </c>
      <c r="I234" s="18">
        <v>190516.87340000001</v>
      </c>
      <c r="J234" s="19">
        <f t="shared" si="36"/>
        <v>2.7640381860883925</v>
      </c>
      <c r="K234" s="17">
        <v>293.40512299537619</v>
      </c>
      <c r="L234" s="18">
        <v>16146</v>
      </c>
      <c r="M234" s="20">
        <f t="shared" si="37"/>
        <v>18.172000680996913</v>
      </c>
      <c r="N234" s="17">
        <f t="shared" si="38"/>
        <v>820.00103616714409</v>
      </c>
      <c r="O234" s="21">
        <f t="shared" si="33"/>
        <v>0.60255227466765982</v>
      </c>
      <c r="P234" s="18">
        <f t="shared" si="41"/>
        <v>494.09348957235062</v>
      </c>
      <c r="Q234" s="19">
        <f t="shared" si="39"/>
        <v>325.90754659479347</v>
      </c>
      <c r="S234" s="31">
        <f>P234*VLOOKUP(B234,'Existing Technology Conversion'!$A$5:$B$105,2)*0.9/1000*0.75</f>
        <v>57.038787037557825</v>
      </c>
      <c r="T234" s="31">
        <f t="shared" si="34"/>
        <v>210.94029887248618</v>
      </c>
      <c r="U234" s="22"/>
      <c r="V234" s="23"/>
      <c r="W234" s="18"/>
      <c r="X234" s="15"/>
      <c r="Y234" s="15"/>
    </row>
    <row r="235" spans="1:25" x14ac:dyDescent="0.2">
      <c r="A235" s="14">
        <f t="shared" si="32"/>
        <v>30</v>
      </c>
      <c r="B235" s="15">
        <v>62.166666666666679</v>
      </c>
      <c r="C235" s="15"/>
      <c r="D235" s="14">
        <v>208</v>
      </c>
      <c r="E235" s="16">
        <f t="shared" si="35"/>
        <v>50922</v>
      </c>
      <c r="F235" s="14">
        <v>2039</v>
      </c>
      <c r="G235" s="14">
        <f t="shared" si="40"/>
        <v>6</v>
      </c>
      <c r="H235" s="17">
        <v>310.6028205156332</v>
      </c>
      <c r="I235" s="18">
        <v>190325.46950000001</v>
      </c>
      <c r="J235" s="19">
        <f t="shared" si="36"/>
        <v>1.6319561503334854</v>
      </c>
      <c r="K235" s="17">
        <v>209.77216064929979</v>
      </c>
      <c r="L235" s="18">
        <v>16147</v>
      </c>
      <c r="M235" s="20">
        <f t="shared" si="37"/>
        <v>12.991401538942206</v>
      </c>
      <c r="N235" s="17">
        <f t="shared" si="38"/>
        <v>520.37498116493293</v>
      </c>
      <c r="O235" s="21">
        <f t="shared" si="33"/>
        <v>0.60471800292443922</v>
      </c>
      <c r="P235" s="18">
        <f t="shared" si="41"/>
        <v>314.68011938190097</v>
      </c>
      <c r="Q235" s="19">
        <f t="shared" si="39"/>
        <v>205.69486178303197</v>
      </c>
      <c r="S235" s="31">
        <f>P235*VLOOKUP(B235,'Existing Technology Conversion'!$A$5:$B$105,2)*0.9/1000*0.75</f>
        <v>34.622085049713498</v>
      </c>
      <c r="T235" s="31">
        <f t="shared" si="34"/>
        <v>80.938116909786359</v>
      </c>
      <c r="U235" s="22"/>
      <c r="V235" s="23"/>
      <c r="W235" s="18"/>
      <c r="X235" s="15"/>
      <c r="Y235" s="15"/>
    </row>
    <row r="236" spans="1:25" x14ac:dyDescent="0.2">
      <c r="A236" s="14">
        <f t="shared" si="32"/>
        <v>31</v>
      </c>
      <c r="B236" s="15">
        <v>70.889247311827987</v>
      </c>
      <c r="C236" s="15"/>
      <c r="D236" s="14">
        <v>209</v>
      </c>
      <c r="E236" s="16">
        <f t="shared" si="35"/>
        <v>50952</v>
      </c>
      <c r="F236" s="14">
        <v>2039</v>
      </c>
      <c r="G236" s="14">
        <f t="shared" si="40"/>
        <v>7</v>
      </c>
      <c r="H236" s="17">
        <v>274.97117716074001</v>
      </c>
      <c r="I236" s="18">
        <v>190446.0656</v>
      </c>
      <c r="J236" s="19">
        <f t="shared" si="36"/>
        <v>1.4438270294240199</v>
      </c>
      <c r="K236" s="17">
        <v>190.5720327794555</v>
      </c>
      <c r="L236" s="18">
        <v>16127</v>
      </c>
      <c r="M236" s="20">
        <f t="shared" si="37"/>
        <v>11.816954968652292</v>
      </c>
      <c r="N236" s="17">
        <f t="shared" si="38"/>
        <v>465.54320994019554</v>
      </c>
      <c r="O236" s="21">
        <f t="shared" si="33"/>
        <v>0.6068915153670551</v>
      </c>
      <c r="P236" s="18">
        <f t="shared" si="41"/>
        <v>282.53422414944833</v>
      </c>
      <c r="Q236" s="19">
        <f t="shared" si="39"/>
        <v>183.0089857907472</v>
      </c>
      <c r="S236" s="31">
        <f>P236*VLOOKUP(B236,'Existing Technology Conversion'!$A$5:$B$105,2)*0.9/1000*0.75</f>
        <v>29.902850152173713</v>
      </c>
      <c r="T236" s="31">
        <f t="shared" si="34"/>
        <v>51.108098289238612</v>
      </c>
      <c r="U236" s="22"/>
      <c r="V236" s="23"/>
      <c r="W236" s="18"/>
      <c r="X236" s="15"/>
      <c r="Y236" s="15"/>
    </row>
    <row r="237" spans="1:25" x14ac:dyDescent="0.2">
      <c r="A237" s="14">
        <f t="shared" si="32"/>
        <v>31</v>
      </c>
      <c r="B237" s="15">
        <v>70.05591397849463</v>
      </c>
      <c r="C237" s="15"/>
      <c r="D237" s="14">
        <v>210</v>
      </c>
      <c r="E237" s="16">
        <f t="shared" si="35"/>
        <v>50983</v>
      </c>
      <c r="F237" s="14">
        <v>2039</v>
      </c>
      <c r="G237" s="14">
        <f t="shared" si="40"/>
        <v>8</v>
      </c>
      <c r="H237" s="17">
        <v>275.1222043633465</v>
      </c>
      <c r="I237" s="18">
        <v>190550.6617</v>
      </c>
      <c r="J237" s="19">
        <f t="shared" si="36"/>
        <v>1.44382707416936</v>
      </c>
      <c r="K237" s="17">
        <v>190.59565341472631</v>
      </c>
      <c r="L237" s="18">
        <v>16129</v>
      </c>
      <c r="M237" s="20">
        <f t="shared" si="37"/>
        <v>11.816954145621322</v>
      </c>
      <c r="N237" s="17">
        <f t="shared" si="38"/>
        <v>465.71785777807281</v>
      </c>
      <c r="O237" s="21">
        <f t="shared" si="33"/>
        <v>0.60907283997387862</v>
      </c>
      <c r="P237" s="18">
        <f t="shared" si="41"/>
        <v>283.65609826344172</v>
      </c>
      <c r="Q237" s="19">
        <f t="shared" si="39"/>
        <v>182.06175951463109</v>
      </c>
      <c r="S237" s="31">
        <f>P237*VLOOKUP(B237,'Existing Technology Conversion'!$A$5:$B$105,2)*0.9/1000*0.75</f>
        <v>30.021587036603695</v>
      </c>
      <c r="T237" s="31">
        <f t="shared" si="34"/>
        <v>52.869829323534042</v>
      </c>
      <c r="U237" s="22"/>
      <c r="V237" s="23"/>
      <c r="W237" s="18"/>
      <c r="X237" s="15"/>
      <c r="Y237" s="15"/>
    </row>
    <row r="238" spans="1:25" x14ac:dyDescent="0.2">
      <c r="A238" s="14">
        <f t="shared" si="32"/>
        <v>30</v>
      </c>
      <c r="B238" s="15">
        <v>61.023524904214568</v>
      </c>
      <c r="C238" s="15"/>
      <c r="D238" s="14">
        <v>211</v>
      </c>
      <c r="E238" s="16">
        <f t="shared" si="35"/>
        <v>51014</v>
      </c>
      <c r="F238" s="14">
        <v>2039</v>
      </c>
      <c r="G238" s="14">
        <f t="shared" si="40"/>
        <v>9</v>
      </c>
      <c r="H238" s="17">
        <v>362.41763949394311</v>
      </c>
      <c r="I238" s="18">
        <v>190746.25779999999</v>
      </c>
      <c r="J238" s="19">
        <f t="shared" si="36"/>
        <v>1.899998687648923</v>
      </c>
      <c r="K238" s="17">
        <v>247.74045467376743</v>
      </c>
      <c r="L238" s="18">
        <v>16129</v>
      </c>
      <c r="M238" s="20">
        <f t="shared" si="37"/>
        <v>15.359938909651401</v>
      </c>
      <c r="N238" s="17">
        <f t="shared" si="38"/>
        <v>610.15809416771049</v>
      </c>
      <c r="O238" s="21">
        <f t="shared" si="33"/>
        <v>0.61126200482384263</v>
      </c>
      <c r="P238" s="18">
        <f t="shared" si="41"/>
        <v>372.96645990044971</v>
      </c>
      <c r="Q238" s="19">
        <f t="shared" si="39"/>
        <v>237.19163426726078</v>
      </c>
      <c r="S238" s="31">
        <f>P238*VLOOKUP(B238,'Existing Technology Conversion'!$A$5:$B$105,2)*0.9/1000*0.75</f>
        <v>41.289601373690729</v>
      </c>
      <c r="T238" s="31">
        <f t="shared" si="34"/>
        <v>158.09717366960726</v>
      </c>
      <c r="U238" s="22"/>
      <c r="V238" s="23"/>
      <c r="W238" s="18"/>
      <c r="X238" s="15"/>
      <c r="Y238" s="15"/>
    </row>
    <row r="239" spans="1:25" x14ac:dyDescent="0.2">
      <c r="A239" s="14">
        <f t="shared" si="32"/>
        <v>31</v>
      </c>
      <c r="B239" s="15">
        <v>47.658100358422942</v>
      </c>
      <c r="C239" s="15"/>
      <c r="D239" s="14">
        <v>212</v>
      </c>
      <c r="E239" s="16">
        <f t="shared" si="35"/>
        <v>51044</v>
      </c>
      <c r="F239" s="14">
        <v>2039</v>
      </c>
      <c r="G239" s="14">
        <f t="shared" si="40"/>
        <v>10</v>
      </c>
      <c r="H239" s="17">
        <v>1031.7244927883146</v>
      </c>
      <c r="I239" s="18">
        <v>191123.85389999999</v>
      </c>
      <c r="J239" s="19">
        <f t="shared" si="36"/>
        <v>5.3981984547472264</v>
      </c>
      <c r="K239" s="17">
        <v>523.00335562229156</v>
      </c>
      <c r="L239" s="18">
        <v>16126</v>
      </c>
      <c r="M239" s="20">
        <f t="shared" si="37"/>
        <v>32.432305321982611</v>
      </c>
      <c r="N239" s="17">
        <f t="shared" si="38"/>
        <v>1554.7278484106062</v>
      </c>
      <c r="O239" s="21">
        <f t="shared" si="33"/>
        <v>0.61345903809680269</v>
      </c>
      <c r="P239" s="18">
        <f t="shared" si="41"/>
        <v>953.76185038828214</v>
      </c>
      <c r="Q239" s="19">
        <f t="shared" si="39"/>
        <v>600.96599802232402</v>
      </c>
      <c r="S239" s="31">
        <f>P239*VLOOKUP(B239,'Existing Technology Conversion'!$A$5:$B$105,2)*0.9/1000*0.75</f>
        <v>117.46236875513871</v>
      </c>
      <c r="T239" s="31">
        <f t="shared" si="34"/>
        <v>347.44323539146336</v>
      </c>
      <c r="U239" s="22"/>
      <c r="V239" s="23"/>
      <c r="W239" s="18"/>
      <c r="X239" s="15"/>
      <c r="Y239" s="15"/>
    </row>
    <row r="240" spans="1:25" x14ac:dyDescent="0.2">
      <c r="A240" s="14">
        <f t="shared" si="32"/>
        <v>30</v>
      </c>
      <c r="B240" s="15">
        <v>36.144444444444453</v>
      </c>
      <c r="C240" s="15"/>
      <c r="D240" s="14">
        <v>213</v>
      </c>
      <c r="E240" s="16">
        <f t="shared" si="35"/>
        <v>51075</v>
      </c>
      <c r="F240" s="14">
        <v>2039</v>
      </c>
      <c r="G240" s="14">
        <f t="shared" si="40"/>
        <v>11</v>
      </c>
      <c r="H240" s="17">
        <v>1802.675790309906</v>
      </c>
      <c r="I240" s="18">
        <v>191646.45</v>
      </c>
      <c r="J240" s="19">
        <f t="shared" si="36"/>
        <v>9.4062571485665707</v>
      </c>
      <c r="K240" s="17">
        <v>904.54175162315369</v>
      </c>
      <c r="L240" s="18">
        <v>16145</v>
      </c>
      <c r="M240" s="20">
        <f t="shared" si="37"/>
        <v>56.026122739123799</v>
      </c>
      <c r="N240" s="17">
        <f t="shared" si="38"/>
        <v>2707.2175419330597</v>
      </c>
      <c r="O240" s="21">
        <f t="shared" si="33"/>
        <v>0.61566396807390011</v>
      </c>
      <c r="P240" s="18">
        <f t="shared" si="41"/>
        <v>1666.7362943057776</v>
      </c>
      <c r="Q240" s="19">
        <f t="shared" si="39"/>
        <v>1040.4812476272821</v>
      </c>
      <c r="S240" s="31">
        <f>P240*VLOOKUP(B240,'Existing Technology Conversion'!$A$5:$B$105,2)*0.9/1000*0.75</f>
        <v>225.66308623892809</v>
      </c>
      <c r="T240" s="31">
        <f t="shared" si="34"/>
        <v>477.81377564089422</v>
      </c>
      <c r="U240" s="22"/>
      <c r="V240" s="23"/>
      <c r="W240" s="18"/>
      <c r="X240" s="15"/>
      <c r="Y240" s="15"/>
    </row>
    <row r="241" spans="1:25" x14ac:dyDescent="0.2">
      <c r="A241" s="14">
        <f t="shared" si="32"/>
        <v>31</v>
      </c>
      <c r="B241" s="15">
        <v>28.584946236559134</v>
      </c>
      <c r="C241" s="15"/>
      <c r="D241" s="14">
        <v>214</v>
      </c>
      <c r="E241" s="16">
        <f t="shared" si="35"/>
        <v>51105</v>
      </c>
      <c r="F241" s="14">
        <v>2039</v>
      </c>
      <c r="G241" s="14">
        <f t="shared" si="40"/>
        <v>12</v>
      </c>
      <c r="H241" s="17">
        <v>2555.194890499115</v>
      </c>
      <c r="I241" s="18">
        <v>192027.04610000001</v>
      </c>
      <c r="J241" s="19">
        <f t="shared" si="36"/>
        <v>13.306432309376209</v>
      </c>
      <c r="K241" s="17">
        <v>1258.543734312057</v>
      </c>
      <c r="L241" s="18">
        <v>16220</v>
      </c>
      <c r="M241" s="20">
        <f t="shared" si="37"/>
        <v>77.592092127747037</v>
      </c>
      <c r="N241" s="17">
        <f t="shared" si="38"/>
        <v>3813.738624811172</v>
      </c>
      <c r="O241" s="21">
        <f t="shared" si="33"/>
        <v>0.6178768231379258</v>
      </c>
      <c r="P241" s="18">
        <f t="shared" si="41"/>
        <v>2356.4207057767285</v>
      </c>
      <c r="Q241" s="19">
        <f t="shared" si="39"/>
        <v>1457.3179190344435</v>
      </c>
      <c r="S241" s="31">
        <f>P241*VLOOKUP(B241,'Existing Technology Conversion'!$A$5:$B$105,2)*0.9/1000*0.75</f>
        <v>340.83543451130214</v>
      </c>
      <c r="T241" s="31">
        <f t="shared" si="34"/>
        <v>663.54667764719954</v>
      </c>
      <c r="U241" s="22"/>
      <c r="V241" s="23"/>
      <c r="W241" s="18"/>
      <c r="X241" s="15"/>
      <c r="Y241" s="15"/>
    </row>
    <row r="242" spans="1:25" x14ac:dyDescent="0.2">
      <c r="A242" s="14">
        <f t="shared" si="32"/>
        <v>31</v>
      </c>
      <c r="B242" s="15">
        <v>29.425806451612907</v>
      </c>
      <c r="C242" s="15"/>
      <c r="D242" s="14">
        <v>215</v>
      </c>
      <c r="E242" s="16">
        <f t="shared" si="35"/>
        <v>51136</v>
      </c>
      <c r="F242" s="14">
        <v>2040</v>
      </c>
      <c r="G242" s="14">
        <f t="shared" si="40"/>
        <v>1</v>
      </c>
      <c r="H242" s="17">
        <v>2400.3388252258319</v>
      </c>
      <c r="I242" s="18">
        <v>192263.6422</v>
      </c>
      <c r="J242" s="19">
        <f t="shared" si="36"/>
        <v>12.484621625595272</v>
      </c>
      <c r="K242" s="17">
        <v>1161.4004826545715</v>
      </c>
      <c r="L242" s="18">
        <v>16232</v>
      </c>
      <c r="M242" s="20">
        <f t="shared" si="37"/>
        <v>71.550054377437874</v>
      </c>
      <c r="N242" s="17">
        <f t="shared" si="38"/>
        <v>3561.7393078804034</v>
      </c>
      <c r="O242" s="21">
        <f t="shared" si="33"/>
        <v>0.62009763177368593</v>
      </c>
      <c r="P242" s="18">
        <f t="shared" si="41"/>
        <v>2208.6261098118853</v>
      </c>
      <c r="Q242" s="19">
        <f t="shared" si="39"/>
        <v>1353.1131980685182</v>
      </c>
      <c r="S242" s="31">
        <f>P242*VLOOKUP(B242,'Existing Technology Conversion'!$A$5:$B$105,2)*0.9/1000*0.75</f>
        <v>316.92851243043458</v>
      </c>
      <c r="T242" s="31">
        <f t="shared" si="34"/>
        <v>626.30265734686725</v>
      </c>
      <c r="U242" s="22"/>
      <c r="V242" s="23"/>
      <c r="W242" s="18"/>
      <c r="X242" s="15"/>
      <c r="Y242" s="15"/>
    </row>
    <row r="243" spans="1:25" x14ac:dyDescent="0.2">
      <c r="A243" s="14">
        <f t="shared" ref="A243:A306" si="42">A195</f>
        <v>29</v>
      </c>
      <c r="B243" s="15">
        <v>32.599735449735448</v>
      </c>
      <c r="C243" s="15"/>
      <c r="D243" s="14">
        <v>216</v>
      </c>
      <c r="E243" s="16">
        <f t="shared" si="35"/>
        <v>51167</v>
      </c>
      <c r="F243" s="14">
        <v>2040</v>
      </c>
      <c r="G243" s="14">
        <f t="shared" si="40"/>
        <v>2</v>
      </c>
      <c r="H243" s="17">
        <v>2314.7037053108261</v>
      </c>
      <c r="I243" s="18">
        <v>192217.2383</v>
      </c>
      <c r="J243" s="19">
        <f t="shared" si="36"/>
        <v>12.042123410899231</v>
      </c>
      <c r="K243" s="17">
        <v>1181.3482608795161</v>
      </c>
      <c r="L243" s="18">
        <v>16244</v>
      </c>
      <c r="M243" s="20">
        <f t="shared" si="37"/>
        <v>72.725206899748599</v>
      </c>
      <c r="N243" s="17">
        <f t="shared" si="38"/>
        <v>3496.0519661903422</v>
      </c>
      <c r="O243" s="21">
        <f t="shared" si="33"/>
        <v>0.62232642256836834</v>
      </c>
      <c r="P243" s="18">
        <f t="shared" si="41"/>
        <v>2175.6855132323462</v>
      </c>
      <c r="Q243" s="19">
        <f t="shared" si="39"/>
        <v>1320.366452957996</v>
      </c>
      <c r="S243" s="31">
        <f>P243*VLOOKUP(B243,'Existing Technology Conversion'!$A$5:$B$105,2)*0.9/1000*0.75</f>
        <v>304.66271474782599</v>
      </c>
      <c r="T243" s="31">
        <f t="shared" si="34"/>
        <v>636.21802997001282</v>
      </c>
      <c r="U243" s="22"/>
      <c r="V243" s="23"/>
      <c r="W243" s="18"/>
      <c r="X243" s="15"/>
      <c r="Y243" s="15"/>
    </row>
    <row r="244" spans="1:25" x14ac:dyDescent="0.2">
      <c r="A244" s="14">
        <f t="shared" si="42"/>
        <v>31</v>
      </c>
      <c r="B244" s="15">
        <v>39.989247311828002</v>
      </c>
      <c r="C244" s="15"/>
      <c r="D244" s="14">
        <v>217</v>
      </c>
      <c r="E244" s="16">
        <f t="shared" si="35"/>
        <v>51196</v>
      </c>
      <c r="F244" s="14">
        <v>2040</v>
      </c>
      <c r="G244" s="14">
        <f t="shared" si="40"/>
        <v>3</v>
      </c>
      <c r="H244" s="17">
        <v>1630.0555257797239</v>
      </c>
      <c r="I244" s="18">
        <v>192214.83439999999</v>
      </c>
      <c r="J244" s="19">
        <f t="shared" si="36"/>
        <v>8.4803835815687911</v>
      </c>
      <c r="K244" s="17">
        <v>812.42072403430871</v>
      </c>
      <c r="L244" s="18">
        <v>16247</v>
      </c>
      <c r="M244" s="20">
        <f t="shared" si="37"/>
        <v>50.004353051905504</v>
      </c>
      <c r="N244" s="17">
        <f t="shared" si="38"/>
        <v>2442.4762498140326</v>
      </c>
      <c r="O244" s="21">
        <f t="shared" si="33"/>
        <v>0.62456322421191057</v>
      </c>
      <c r="P244" s="18">
        <f t="shared" si="41"/>
        <v>1525.4808416448682</v>
      </c>
      <c r="Q244" s="19">
        <f t="shared" si="39"/>
        <v>916.99540816916442</v>
      </c>
      <c r="S244" s="31">
        <f>P244*VLOOKUP(B244,'Existing Technology Conversion'!$A$5:$B$105,2)*0.9/1000*0.75</f>
        <v>201.2791179483275</v>
      </c>
      <c r="T244" s="31">
        <f t="shared" si="34"/>
        <v>517.77140405225009</v>
      </c>
      <c r="U244" s="22"/>
      <c r="V244" s="23"/>
      <c r="W244" s="18"/>
      <c r="X244" s="15"/>
      <c r="Y244" s="15"/>
    </row>
    <row r="245" spans="1:25" x14ac:dyDescent="0.2">
      <c r="A245" s="14">
        <f t="shared" si="42"/>
        <v>30</v>
      </c>
      <c r="B245" s="15">
        <v>46.898888888888891</v>
      </c>
      <c r="C245" s="15"/>
      <c r="D245" s="14">
        <v>218</v>
      </c>
      <c r="E245" s="16">
        <f t="shared" si="35"/>
        <v>51227</v>
      </c>
      <c r="F245" s="14">
        <v>2040</v>
      </c>
      <c r="G245" s="14">
        <f t="shared" si="40"/>
        <v>4</v>
      </c>
      <c r="H245" s="17">
        <v>1068.1225848197932</v>
      </c>
      <c r="I245" s="18">
        <v>192130.43049999999</v>
      </c>
      <c r="J245" s="19">
        <f t="shared" si="36"/>
        <v>5.5593618462214049</v>
      </c>
      <c r="K245" s="17">
        <v>542.31714606285129</v>
      </c>
      <c r="L245" s="18">
        <v>16217</v>
      </c>
      <c r="M245" s="20">
        <f t="shared" si="37"/>
        <v>33.441274345615795</v>
      </c>
      <c r="N245" s="17">
        <f t="shared" si="38"/>
        <v>1610.4397308826447</v>
      </c>
      <c r="O245" s="21">
        <f t="shared" si="33"/>
        <v>0.62680806549736923</v>
      </c>
      <c r="P245" s="18">
        <f t="shared" si="41"/>
        <v>1009.4366123146543</v>
      </c>
      <c r="Q245" s="19">
        <f t="shared" si="39"/>
        <v>601.00311856799033</v>
      </c>
      <c r="S245" s="31">
        <f>P245*VLOOKUP(B245,'Existing Technology Conversion'!$A$5:$B$105,2)*0.9/1000*0.75</f>
        <v>125.38110745482754</v>
      </c>
      <c r="T245" s="31">
        <f t="shared" si="34"/>
        <v>366.22829602850459</v>
      </c>
      <c r="U245" s="22"/>
      <c r="V245" s="23"/>
      <c r="W245" s="18"/>
      <c r="X245" s="15"/>
      <c r="Y245" s="15"/>
    </row>
    <row r="246" spans="1:25" x14ac:dyDescent="0.2">
      <c r="A246" s="14">
        <f t="shared" si="42"/>
        <v>31</v>
      </c>
      <c r="B246" s="15">
        <v>55.859139784946244</v>
      </c>
      <c r="C246" s="15"/>
      <c r="D246" s="14">
        <v>219</v>
      </c>
      <c r="E246" s="16">
        <f t="shared" si="35"/>
        <v>51257</v>
      </c>
      <c r="F246" s="14">
        <v>2040</v>
      </c>
      <c r="G246" s="14">
        <f t="shared" si="40"/>
        <v>5</v>
      </c>
      <c r="H246" s="17">
        <v>530.80875837802887</v>
      </c>
      <c r="I246" s="18">
        <v>192041.02650000001</v>
      </c>
      <c r="J246" s="19">
        <f t="shared" si="36"/>
        <v>2.7640383310387526</v>
      </c>
      <c r="K246" s="17">
        <v>294.36824846267723</v>
      </c>
      <c r="L246" s="18">
        <v>16199</v>
      </c>
      <c r="M246" s="20">
        <f t="shared" si="37"/>
        <v>18.172001263206202</v>
      </c>
      <c r="N246" s="17">
        <f t="shared" si="38"/>
        <v>825.1770068407061</v>
      </c>
      <c r="O246" s="21">
        <f t="shared" si="33"/>
        <v>0.62906097532129046</v>
      </c>
      <c r="P246" s="18">
        <f t="shared" si="41"/>
        <v>519.08665273591771</v>
      </c>
      <c r="Q246" s="19">
        <f t="shared" si="39"/>
        <v>306.09035410478839</v>
      </c>
      <c r="S246" s="31">
        <f>P246*VLOOKUP(B246,'Existing Technology Conversion'!$A$5:$B$105,2)*0.9/1000*0.75</f>
        <v>59.924029893753954</v>
      </c>
      <c r="T246" s="31">
        <f t="shared" si="34"/>
        <v>221.61047651853198</v>
      </c>
      <c r="U246" s="22"/>
      <c r="V246" s="23"/>
      <c r="W246" s="18"/>
      <c r="X246" s="15"/>
      <c r="Y246" s="15"/>
    </row>
    <row r="247" spans="1:25" x14ac:dyDescent="0.2">
      <c r="A247" s="14">
        <f t="shared" si="42"/>
        <v>30</v>
      </c>
      <c r="B247" s="15">
        <v>62.166666666666679</v>
      </c>
      <c r="C247" s="15"/>
      <c r="D247" s="14">
        <v>220</v>
      </c>
      <c r="E247" s="16">
        <f t="shared" si="35"/>
        <v>51288</v>
      </c>
      <c r="F247" s="14">
        <v>2040</v>
      </c>
      <c r="G247" s="14">
        <f t="shared" si="40"/>
        <v>6</v>
      </c>
      <c r="H247" s="17">
        <v>313.0885344743736</v>
      </c>
      <c r="I247" s="18">
        <v>191848.6226</v>
      </c>
      <c r="J247" s="19">
        <f t="shared" si="36"/>
        <v>1.6319561236942319</v>
      </c>
      <c r="K247" s="17">
        <v>210.46068906784103</v>
      </c>
      <c r="L247" s="18">
        <v>16200</v>
      </c>
      <c r="M247" s="20">
        <f t="shared" si="37"/>
        <v>12.991400559743274</v>
      </c>
      <c r="N247" s="17">
        <f t="shared" si="38"/>
        <v>523.54922354221458</v>
      </c>
      <c r="O247" s="21">
        <f t="shared" si="33"/>
        <v>0.63132198268408224</v>
      </c>
      <c r="P247" s="18">
        <f t="shared" si="41"/>
        <v>330.52813383938275</v>
      </c>
      <c r="Q247" s="19">
        <f t="shared" si="39"/>
        <v>193.02108970283183</v>
      </c>
      <c r="S247" s="31">
        <f>P247*VLOOKUP(B247,'Existing Technology Conversion'!$A$5:$B$105,2)*0.9/1000*0.75</f>
        <v>36.36573287053475</v>
      </c>
      <c r="T247" s="31">
        <f t="shared" si="34"/>
        <v>85.014346604459035</v>
      </c>
      <c r="U247" s="22"/>
      <c r="V247" s="23"/>
      <c r="W247" s="18"/>
      <c r="X247" s="15"/>
      <c r="Y247" s="15"/>
    </row>
    <row r="248" spans="1:25" x14ac:dyDescent="0.2">
      <c r="A248" s="14">
        <f t="shared" si="42"/>
        <v>31</v>
      </c>
      <c r="B248" s="15">
        <v>70.889247311827987</v>
      </c>
      <c r="C248" s="15"/>
      <c r="D248" s="14">
        <v>221</v>
      </c>
      <c r="E248" s="16">
        <f t="shared" si="35"/>
        <v>51318</v>
      </c>
      <c r="F248" s="14">
        <v>2040</v>
      </c>
      <c r="G248" s="14">
        <f t="shared" si="40"/>
        <v>7</v>
      </c>
      <c r="H248" s="17">
        <v>277.18767356872604</v>
      </c>
      <c r="I248" s="18">
        <v>191981.2187</v>
      </c>
      <c r="J248" s="19">
        <f t="shared" si="36"/>
        <v>1.4438270339447847</v>
      </c>
      <c r="K248" s="17">
        <v>191.19832837581652</v>
      </c>
      <c r="L248" s="18">
        <v>16180</v>
      </c>
      <c r="M248" s="20">
        <f t="shared" si="37"/>
        <v>11.816954782188906</v>
      </c>
      <c r="N248" s="17">
        <f t="shared" si="38"/>
        <v>468.38600194454256</v>
      </c>
      <c r="O248" s="21">
        <f t="shared" ref="O248:O301" si="43">((O$313/O$182)^(1/131))*O247</f>
        <v>0.63359111669038737</v>
      </c>
      <c r="P248" s="18">
        <f t="shared" si="41"/>
        <v>296.76521001418865</v>
      </c>
      <c r="Q248" s="19">
        <f t="shared" si="39"/>
        <v>171.6207919303539</v>
      </c>
      <c r="S248" s="31">
        <f>P248*VLOOKUP(B248,'Existing Technology Conversion'!$A$5:$B$105,2)*0.9/1000*0.75</f>
        <v>31.409028878351457</v>
      </c>
      <c r="T248" s="31">
        <f t="shared" si="34"/>
        <v>53.682365624523264</v>
      </c>
      <c r="U248" s="22"/>
      <c r="V248" s="23"/>
      <c r="W248" s="18"/>
      <c r="X248" s="15"/>
      <c r="Y248" s="15"/>
    </row>
    <row r="249" spans="1:25" x14ac:dyDescent="0.2">
      <c r="A249" s="14">
        <f t="shared" si="42"/>
        <v>31</v>
      </c>
      <c r="B249" s="15">
        <v>70.05591397849463</v>
      </c>
      <c r="C249" s="15"/>
      <c r="D249" s="14">
        <v>222</v>
      </c>
      <c r="E249" s="16">
        <f t="shared" si="35"/>
        <v>51349</v>
      </c>
      <c r="F249" s="14">
        <v>2040</v>
      </c>
      <c r="G249" s="14">
        <f t="shared" si="40"/>
        <v>8</v>
      </c>
      <c r="H249" s="17">
        <v>277.3574738502503</v>
      </c>
      <c r="I249" s="18">
        <v>192098.81479999999</v>
      </c>
      <c r="J249" s="19">
        <f t="shared" si="36"/>
        <v>1.4438270956487458</v>
      </c>
      <c r="K249" s="17">
        <v>191.2337810397151</v>
      </c>
      <c r="L249" s="18">
        <v>16183</v>
      </c>
      <c r="M249" s="20">
        <f t="shared" si="37"/>
        <v>11.816954893389056</v>
      </c>
      <c r="N249" s="17">
        <f t="shared" si="38"/>
        <v>468.5912548899654</v>
      </c>
      <c r="O249" s="21">
        <f t="shared" si="43"/>
        <v>0.63586840654945831</v>
      </c>
      <c r="P249" s="18">
        <f t="shared" si="41"/>
        <v>297.96237456989337</v>
      </c>
      <c r="Q249" s="19">
        <f t="shared" si="39"/>
        <v>170.62888032007203</v>
      </c>
      <c r="S249" s="31">
        <f>P249*VLOOKUP(B249,'Existing Technology Conversion'!$A$5:$B$105,2)*0.9/1000*0.75</f>
        <v>31.535734350669017</v>
      </c>
      <c r="T249" s="31">
        <f t="shared" si="34"/>
        <v>55.536334261055067</v>
      </c>
      <c r="U249" s="22"/>
      <c r="V249" s="23"/>
      <c r="W249" s="18"/>
      <c r="X249" s="15"/>
      <c r="Y249" s="15"/>
    </row>
    <row r="250" spans="1:25" x14ac:dyDescent="0.2">
      <c r="A250" s="14">
        <f t="shared" si="42"/>
        <v>30</v>
      </c>
      <c r="B250" s="15">
        <v>61.023524904214568</v>
      </c>
      <c r="C250" s="15"/>
      <c r="D250" s="14">
        <v>223</v>
      </c>
      <c r="E250" s="16">
        <f t="shared" si="35"/>
        <v>51380</v>
      </c>
      <c r="F250" s="14">
        <v>2040</v>
      </c>
      <c r="G250" s="14">
        <f t="shared" si="40"/>
        <v>9</v>
      </c>
      <c r="H250" s="17">
        <v>365.38381934165932</v>
      </c>
      <c r="I250" s="18">
        <v>192307.41089999999</v>
      </c>
      <c r="J250" s="19">
        <f t="shared" si="36"/>
        <v>1.8999986408826397</v>
      </c>
      <c r="K250" s="17">
        <v>248.5545051097875</v>
      </c>
      <c r="L250" s="18">
        <v>16182</v>
      </c>
      <c r="M250" s="20">
        <f t="shared" si="37"/>
        <v>15.359937282770208</v>
      </c>
      <c r="N250" s="17">
        <f t="shared" si="38"/>
        <v>613.93832445144676</v>
      </c>
      <c r="O250" s="21">
        <f t="shared" si="43"/>
        <v>0.63815388157553299</v>
      </c>
      <c r="P250" s="18">
        <f t="shared" si="41"/>
        <v>391.78712479666967</v>
      </c>
      <c r="Q250" s="19">
        <f t="shared" si="39"/>
        <v>222.15119965477709</v>
      </c>
      <c r="S250" s="31">
        <f>P250*VLOOKUP(B250,'Existing Technology Conversion'!$A$5:$B$105,2)*0.9/1000*0.75</f>
        <v>43.373160714013601</v>
      </c>
      <c r="T250" s="31">
        <f t="shared" si="34"/>
        <v>166.07508655611554</v>
      </c>
      <c r="U250" s="22"/>
      <c r="V250" s="23"/>
      <c r="W250" s="18"/>
      <c r="X250" s="15"/>
      <c r="Y250" s="15"/>
    </row>
    <row r="251" spans="1:25" x14ac:dyDescent="0.2">
      <c r="A251" s="14">
        <f t="shared" si="42"/>
        <v>31</v>
      </c>
      <c r="B251" s="15">
        <v>47.658100358422942</v>
      </c>
      <c r="C251" s="15"/>
      <c r="D251" s="14">
        <v>224</v>
      </c>
      <c r="E251" s="16">
        <f t="shared" si="35"/>
        <v>51410</v>
      </c>
      <c r="F251" s="14">
        <v>2040</v>
      </c>
      <c r="G251" s="14">
        <f t="shared" si="40"/>
        <v>10</v>
      </c>
      <c r="H251" s="17">
        <v>1040.2221417427063</v>
      </c>
      <c r="I251" s="18">
        <v>192698.00700000001</v>
      </c>
      <c r="J251" s="19">
        <f t="shared" si="36"/>
        <v>5.3981987563717055</v>
      </c>
      <c r="K251" s="17">
        <v>524.75470650196041</v>
      </c>
      <c r="L251" s="18">
        <v>16180</v>
      </c>
      <c r="M251" s="20">
        <f t="shared" si="37"/>
        <v>32.432305717055648</v>
      </c>
      <c r="N251" s="17">
        <f t="shared" si="38"/>
        <v>1564.9768482446666</v>
      </c>
      <c r="O251" s="21">
        <f t="shared" si="43"/>
        <v>0.64044757118821238</v>
      </c>
      <c r="P251" s="18">
        <f t="shared" si="41"/>
        <v>1002.2856214240804</v>
      </c>
      <c r="Q251" s="19">
        <f t="shared" si="39"/>
        <v>562.69122682058617</v>
      </c>
      <c r="S251" s="31">
        <f>P251*VLOOKUP(B251,'Existing Technology Conversion'!$A$5:$B$105,2)*0.9/1000*0.75</f>
        <v>123.43840678232179</v>
      </c>
      <c r="T251" s="31">
        <f t="shared" si="34"/>
        <v>365.11982414913791</v>
      </c>
      <c r="U251" s="22"/>
      <c r="V251" s="23"/>
      <c r="W251" s="18"/>
      <c r="X251" s="15"/>
      <c r="Y251" s="15"/>
    </row>
    <row r="252" spans="1:25" x14ac:dyDescent="0.2">
      <c r="A252" s="14">
        <f t="shared" si="42"/>
        <v>30</v>
      </c>
      <c r="B252" s="15">
        <v>36.144444444444453</v>
      </c>
      <c r="C252" s="15"/>
      <c r="D252" s="14">
        <v>225</v>
      </c>
      <c r="E252" s="16">
        <f t="shared" si="35"/>
        <v>51441</v>
      </c>
      <c r="F252" s="14">
        <v>2040</v>
      </c>
      <c r="G252" s="14">
        <f t="shared" si="40"/>
        <v>11</v>
      </c>
      <c r="H252" s="17">
        <v>1817.6049385070801</v>
      </c>
      <c r="I252" s="18">
        <v>193233.60310000001</v>
      </c>
      <c r="J252" s="19">
        <f t="shared" si="36"/>
        <v>9.4062570347376599</v>
      </c>
      <c r="K252" s="17">
        <v>907.56720256805397</v>
      </c>
      <c r="L252" s="18">
        <v>16199</v>
      </c>
      <c r="M252" s="20">
        <f t="shared" si="37"/>
        <v>56.026125227980366</v>
      </c>
      <c r="N252" s="17">
        <f t="shared" si="38"/>
        <v>2725.1721410751343</v>
      </c>
      <c r="O252" s="21">
        <f t="shared" si="43"/>
        <v>0.64274950491283911</v>
      </c>
      <c r="P252" s="18">
        <f t="shared" si="41"/>
        <v>1751.6030444783039</v>
      </c>
      <c r="Q252" s="19">
        <f t="shared" si="39"/>
        <v>973.56909659683038</v>
      </c>
      <c r="S252" s="31">
        <f>P252*VLOOKUP(B252,'Existing Technology Conversion'!$A$5:$B$105,2)*0.9/1000*0.75</f>
        <v>237.15338187143377</v>
      </c>
      <c r="T252" s="31">
        <f t="shared" si="34"/>
        <v>502.14306064227304</v>
      </c>
      <c r="U252" s="22"/>
      <c r="V252" s="23"/>
      <c r="W252" s="18"/>
      <c r="X252" s="15"/>
      <c r="Y252" s="15"/>
    </row>
    <row r="253" spans="1:25" x14ac:dyDescent="0.2">
      <c r="A253" s="14">
        <f t="shared" si="42"/>
        <v>31</v>
      </c>
      <c r="B253" s="15">
        <v>28.584946236559134</v>
      </c>
      <c r="C253" s="15"/>
      <c r="D253" s="14">
        <v>226</v>
      </c>
      <c r="E253" s="16">
        <f t="shared" si="35"/>
        <v>51471</v>
      </c>
      <c r="F253" s="14">
        <v>2040</v>
      </c>
      <c r="G253" s="14">
        <f t="shared" si="40"/>
        <v>12</v>
      </c>
      <c r="H253" s="17">
        <v>2576.473925113678</v>
      </c>
      <c r="I253" s="18">
        <v>193626.1992</v>
      </c>
      <c r="J253" s="19">
        <f t="shared" si="36"/>
        <v>13.306432372059277</v>
      </c>
      <c r="K253" s="17">
        <v>1262.8113071918481</v>
      </c>
      <c r="L253" s="18">
        <v>16275</v>
      </c>
      <c r="M253" s="20">
        <f t="shared" si="37"/>
        <v>77.592092607794044</v>
      </c>
      <c r="N253" s="17">
        <f t="shared" si="38"/>
        <v>3839.2852323055258</v>
      </c>
      <c r="O253" s="21">
        <f t="shared" si="43"/>
        <v>0.64505971238087734</v>
      </c>
      <c r="P253" s="18">
        <f t="shared" si="41"/>
        <v>2476.568227699152</v>
      </c>
      <c r="Q253" s="19">
        <f t="shared" si="39"/>
        <v>1362.7170046063738</v>
      </c>
      <c r="S253" s="31">
        <f>P253*VLOOKUP(B253,'Existing Technology Conversion'!$A$5:$B$105,2)*0.9/1000*0.75</f>
        <v>358.21371197232418</v>
      </c>
      <c r="T253" s="31">
        <f t="shared" si="34"/>
        <v>697.37912904423888</v>
      </c>
      <c r="U253" s="22"/>
      <c r="V253" s="23"/>
      <c r="W253" s="18"/>
      <c r="X253" s="15"/>
      <c r="Y253" s="15"/>
    </row>
    <row r="254" spans="1:25" x14ac:dyDescent="0.2">
      <c r="A254" s="14">
        <f t="shared" si="42"/>
        <v>31</v>
      </c>
      <c r="B254" s="15">
        <v>29.425806451612907</v>
      </c>
      <c r="C254" s="15"/>
      <c r="D254" s="14">
        <v>227</v>
      </c>
      <c r="E254" s="16">
        <f t="shared" si="35"/>
        <v>51502</v>
      </c>
      <c r="F254" s="14">
        <v>2041</v>
      </c>
      <c r="G254" s="14">
        <f t="shared" si="40"/>
        <v>1</v>
      </c>
      <c r="H254" s="17">
        <v>2420.4659872055008</v>
      </c>
      <c r="I254" s="18">
        <v>193875.7953</v>
      </c>
      <c r="J254" s="19">
        <f t="shared" si="36"/>
        <v>12.484621834613828</v>
      </c>
      <c r="K254" s="17">
        <v>1165.3358538150787</v>
      </c>
      <c r="L254" s="18">
        <v>16287</v>
      </c>
      <c r="M254" s="20">
        <f t="shared" si="37"/>
        <v>71.550061632902242</v>
      </c>
      <c r="N254" s="17">
        <f t="shared" si="38"/>
        <v>3585.8018410205796</v>
      </c>
      <c r="O254" s="21">
        <f t="shared" si="43"/>
        <v>0.6473782233302946</v>
      </c>
      <c r="P254" s="18">
        <f t="shared" si="41"/>
        <v>2321.3700250544025</v>
      </c>
      <c r="Q254" s="19">
        <f t="shared" si="39"/>
        <v>1264.4318159661771</v>
      </c>
      <c r="S254" s="31">
        <f>P254*VLOOKUP(B254,'Existing Technology Conversion'!$A$5:$B$105,2)*0.9/1000*0.75</f>
        <v>333.106787777563</v>
      </c>
      <c r="T254" s="31">
        <f t="shared" si="34"/>
        <v>658.27357963307179</v>
      </c>
      <c r="U254" s="22"/>
      <c r="V254" s="23"/>
      <c r="W254" s="18"/>
      <c r="X254" s="15"/>
      <c r="Y254" s="15"/>
    </row>
    <row r="255" spans="1:25" x14ac:dyDescent="0.2">
      <c r="A255" s="14">
        <f t="shared" si="42"/>
        <v>28</v>
      </c>
      <c r="B255" s="15">
        <v>32.599735449735448</v>
      </c>
      <c r="C255" s="15"/>
      <c r="D255" s="14">
        <v>228</v>
      </c>
      <c r="E255" s="16">
        <f t="shared" si="35"/>
        <v>51533</v>
      </c>
      <c r="F255" s="14">
        <v>2041</v>
      </c>
      <c r="G255" s="14">
        <f t="shared" si="40"/>
        <v>2</v>
      </c>
      <c r="H255" s="17">
        <v>2199.9258279800401</v>
      </c>
      <c r="I255" s="18">
        <v>193842.39139999999</v>
      </c>
      <c r="J255" s="19">
        <f t="shared" si="36"/>
        <v>11.349043994408955</v>
      </c>
      <c r="K255" s="17">
        <v>1118.4218542575838</v>
      </c>
      <c r="L255" s="18">
        <v>16300</v>
      </c>
      <c r="M255" s="20">
        <f t="shared" si="37"/>
        <v>68.614837684514342</v>
      </c>
      <c r="N255" s="17">
        <f t="shared" si="38"/>
        <v>3318.3476822376242</v>
      </c>
      <c r="O255" s="21">
        <f t="shared" si="43"/>
        <v>0.64970506760594415</v>
      </c>
      <c r="P255" s="18">
        <f t="shared" si="41"/>
        <v>2155.9473052282237</v>
      </c>
      <c r="Q255" s="19">
        <f t="shared" si="39"/>
        <v>1162.4003770094005</v>
      </c>
      <c r="S255" s="31">
        <f>P255*VLOOKUP(B255,'Existing Technology Conversion'!$A$5:$B$105,2)*0.9/1000*0.75</f>
        <v>301.89876012376851</v>
      </c>
      <c r="T255" s="31">
        <f t="shared" si="34"/>
        <v>630.44614624180588</v>
      </c>
      <c r="U255" s="22"/>
      <c r="V255" s="23"/>
      <c r="W255" s="18"/>
      <c r="X255" s="15"/>
      <c r="Y255" s="15"/>
    </row>
    <row r="256" spans="1:25" x14ac:dyDescent="0.2">
      <c r="A256" s="14">
        <f t="shared" si="42"/>
        <v>31</v>
      </c>
      <c r="B256" s="15">
        <v>39.989247311828002</v>
      </c>
      <c r="C256" s="15"/>
      <c r="D256" s="14">
        <v>229</v>
      </c>
      <c r="E256" s="16">
        <f t="shared" si="35"/>
        <v>51561</v>
      </c>
      <c r="F256" s="14">
        <v>2041</v>
      </c>
      <c r="G256" s="14">
        <f t="shared" si="40"/>
        <v>3</v>
      </c>
      <c r="H256" s="17">
        <v>1643.9478008747101</v>
      </c>
      <c r="I256" s="18">
        <v>193852.98749999999</v>
      </c>
      <c r="J256" s="19">
        <f t="shared" si="36"/>
        <v>8.4803841409702816</v>
      </c>
      <c r="K256" s="17">
        <v>815.221004724502</v>
      </c>
      <c r="L256" s="18">
        <v>16303</v>
      </c>
      <c r="M256" s="20">
        <f t="shared" si="37"/>
        <v>50.004355316475618</v>
      </c>
      <c r="N256" s="17">
        <f t="shared" si="38"/>
        <v>2459.1688055992122</v>
      </c>
      <c r="O256" s="21">
        <f t="shared" si="43"/>
        <v>0.65204027515994933</v>
      </c>
      <c r="P256" s="18">
        <f t="shared" si="41"/>
        <v>1603.4771046676742</v>
      </c>
      <c r="Q256" s="19">
        <f t="shared" si="39"/>
        <v>855.69170093153798</v>
      </c>
      <c r="S256" s="31">
        <f>P256*VLOOKUP(B256,'Existing Technology Conversion'!$A$5:$B$105,2)*0.9/1000*0.75</f>
        <v>211.57031177778822</v>
      </c>
      <c r="T256" s="31">
        <f t="shared" si="34"/>
        <v>544.24452224139907</v>
      </c>
      <c r="U256" s="22"/>
      <c r="V256" s="23"/>
      <c r="W256" s="18"/>
      <c r="X256" s="15"/>
      <c r="Y256" s="15"/>
    </row>
    <row r="257" spans="1:25" x14ac:dyDescent="0.2">
      <c r="A257" s="14">
        <f t="shared" si="42"/>
        <v>30</v>
      </c>
      <c r="B257" s="15">
        <v>46.898888888888891</v>
      </c>
      <c r="C257" s="15"/>
      <c r="D257" s="14">
        <v>230</v>
      </c>
      <c r="E257" s="16">
        <f t="shared" si="35"/>
        <v>51592</v>
      </c>
      <c r="F257" s="14">
        <v>2041</v>
      </c>
      <c r="G257" s="14">
        <f t="shared" si="40"/>
        <v>4</v>
      </c>
      <c r="H257" s="17">
        <v>1077.302012443542</v>
      </c>
      <c r="I257" s="18">
        <v>193781.58360000001</v>
      </c>
      <c r="J257" s="19">
        <f t="shared" si="36"/>
        <v>5.5593622078519438</v>
      </c>
      <c r="K257" s="17">
        <v>544.22322750091598</v>
      </c>
      <c r="L257" s="18">
        <v>16274</v>
      </c>
      <c r="M257" s="20">
        <f t="shared" si="37"/>
        <v>33.441269970561386</v>
      </c>
      <c r="N257" s="17">
        <f t="shared" si="38"/>
        <v>1621.525239944458</v>
      </c>
      <c r="O257" s="21">
        <f t="shared" si="43"/>
        <v>0.65438387605208925</v>
      </c>
      <c r="P257" s="18">
        <f t="shared" si="41"/>
        <v>1061.0999716311485</v>
      </c>
      <c r="Q257" s="19">
        <f t="shared" si="39"/>
        <v>560.42526831330952</v>
      </c>
      <c r="S257" s="31">
        <f>P257*VLOOKUP(B257,'Existing Technology Conversion'!$A$5:$B$105,2)*0.9/1000*0.75</f>
        <v>131.79816141038543</v>
      </c>
      <c r="T257" s="31">
        <f t="shared" si="34"/>
        <v>384.97200298223078</v>
      </c>
      <c r="U257" s="22"/>
      <c r="V257" s="23"/>
      <c r="W257" s="18"/>
      <c r="X257" s="15"/>
      <c r="Y257" s="15"/>
    </row>
    <row r="258" spans="1:25" x14ac:dyDescent="0.2">
      <c r="A258" s="14">
        <f t="shared" si="42"/>
        <v>31</v>
      </c>
      <c r="B258" s="15">
        <v>55.859139784946244</v>
      </c>
      <c r="C258" s="15"/>
      <c r="D258" s="14">
        <v>231</v>
      </c>
      <c r="E258" s="16">
        <f t="shared" si="35"/>
        <v>51622</v>
      </c>
      <c r="F258" s="14">
        <v>2041</v>
      </c>
      <c r="G258" s="14">
        <f t="shared" si="40"/>
        <v>5</v>
      </c>
      <c r="H258" s="17">
        <v>535.40848791599251</v>
      </c>
      <c r="I258" s="18">
        <v>193705.17970000001</v>
      </c>
      <c r="J258" s="19">
        <f t="shared" si="36"/>
        <v>2.7640380538362677</v>
      </c>
      <c r="K258" s="17">
        <v>295.38586574792811</v>
      </c>
      <c r="L258" s="18">
        <v>16255</v>
      </c>
      <c r="M258" s="20">
        <f t="shared" si="37"/>
        <v>18.17200035360985</v>
      </c>
      <c r="N258" s="17">
        <f t="shared" si="38"/>
        <v>830.79435366392067</v>
      </c>
      <c r="O258" s="21">
        <f t="shared" si="43"/>
        <v>0.65673590045018559</v>
      </c>
      <c r="P258" s="18">
        <f t="shared" si="41"/>
        <v>545.61247794240489</v>
      </c>
      <c r="Q258" s="19">
        <f t="shared" si="39"/>
        <v>285.18187572151578</v>
      </c>
      <c r="S258" s="31">
        <f>P258*VLOOKUP(B258,'Existing Technology Conversion'!$A$5:$B$105,2)*0.9/1000*0.75</f>
        <v>62.986205224697585</v>
      </c>
      <c r="T258" s="31">
        <f t="shared" ref="T258:T321" si="44">S258*VLOOKUP(G258,$V$2:$W$13,2,FALSE)</f>
        <v>232.93498415723545</v>
      </c>
      <c r="U258" s="22"/>
      <c r="V258" s="23"/>
      <c r="W258" s="18"/>
      <c r="X258" s="15"/>
      <c r="Y258" s="15"/>
    </row>
    <row r="259" spans="1:25" x14ac:dyDescent="0.2">
      <c r="A259" s="14">
        <f t="shared" si="42"/>
        <v>30</v>
      </c>
      <c r="B259" s="15">
        <v>62.166666666666679</v>
      </c>
      <c r="C259" s="15"/>
      <c r="D259" s="14">
        <v>232</v>
      </c>
      <c r="E259" s="16">
        <f t="shared" ref="E259:E313" si="45">DATE(F259,G259,1)</f>
        <v>51653</v>
      </c>
      <c r="F259" s="14">
        <v>2041</v>
      </c>
      <c r="G259" s="14">
        <f t="shared" si="40"/>
        <v>6</v>
      </c>
      <c r="H259" s="17">
        <v>315.82554817199707</v>
      </c>
      <c r="I259" s="18">
        <v>193525.7758</v>
      </c>
      <c r="J259" s="19">
        <f t="shared" ref="J259:J313" si="46">H259*1000/I259</f>
        <v>1.6319559855343935</v>
      </c>
      <c r="K259" s="17">
        <v>211.2141859531406</v>
      </c>
      <c r="L259" s="18">
        <v>16258</v>
      </c>
      <c r="M259" s="20">
        <f t="shared" ref="M259:M313" si="47">K259*1000/L259</f>
        <v>12.991400292357032</v>
      </c>
      <c r="N259" s="17">
        <f t="shared" ref="N259:N313" si="48">K259+H259</f>
        <v>527.03973412513767</v>
      </c>
      <c r="O259" s="21">
        <f t="shared" si="43"/>
        <v>0.65909637863049098</v>
      </c>
      <c r="P259" s="18">
        <f t="shared" si="41"/>
        <v>347.36998015625505</v>
      </c>
      <c r="Q259" s="19">
        <f t="shared" ref="Q259:Q313" si="49">N259-P259</f>
        <v>179.66975396888262</v>
      </c>
      <c r="S259" s="31">
        <f>P259*VLOOKUP(B259,'Existing Technology Conversion'!$A$5:$B$105,2)*0.9/1000*0.75</f>
        <v>38.218725162269891</v>
      </c>
      <c r="T259" s="31">
        <f t="shared" si="44"/>
        <v>89.346197402180792</v>
      </c>
      <c r="U259" s="22"/>
      <c r="V259" s="23"/>
      <c r="W259" s="18"/>
      <c r="X259" s="15"/>
      <c r="Y259" s="15"/>
    </row>
    <row r="260" spans="1:25" x14ac:dyDescent="0.2">
      <c r="A260" s="14">
        <f t="shared" si="42"/>
        <v>31</v>
      </c>
      <c r="B260" s="15">
        <v>70.889247311827987</v>
      </c>
      <c r="C260" s="15"/>
      <c r="D260" s="14">
        <v>233</v>
      </c>
      <c r="E260" s="16">
        <f t="shared" si="45"/>
        <v>51683</v>
      </c>
      <c r="F260" s="14">
        <v>2041</v>
      </c>
      <c r="G260" s="14">
        <f t="shared" si="40"/>
        <v>7</v>
      </c>
      <c r="H260" s="17">
        <v>279.59766203165071</v>
      </c>
      <c r="I260" s="18">
        <v>193650.3719</v>
      </c>
      <c r="J260" s="19">
        <f t="shared" si="46"/>
        <v>1.4438271369601781</v>
      </c>
      <c r="K260" s="17">
        <v>191.86007201671612</v>
      </c>
      <c r="L260" s="18">
        <v>16236</v>
      </c>
      <c r="M260" s="20">
        <f t="shared" si="47"/>
        <v>11.816954423301066</v>
      </c>
      <c r="N260" s="17">
        <f t="shared" si="48"/>
        <v>471.45773404836683</v>
      </c>
      <c r="O260" s="21">
        <f t="shared" si="43"/>
        <v>0.66146534097807863</v>
      </c>
      <c r="P260" s="18">
        <f t="shared" si="41"/>
        <v>311.85295080905524</v>
      </c>
      <c r="Q260" s="19">
        <f t="shared" si="49"/>
        <v>159.60478323931159</v>
      </c>
      <c r="S260" s="31">
        <f>P260*VLOOKUP(B260,'Existing Technology Conversion'!$A$5:$B$105,2)*0.9/1000*0.75</f>
        <v>33.005884811405025</v>
      </c>
      <c r="T260" s="31">
        <f t="shared" si="44"/>
        <v>56.411612822196254</v>
      </c>
      <c r="U260" s="22"/>
      <c r="V260" s="23"/>
      <c r="W260" s="18"/>
      <c r="X260" s="15"/>
      <c r="Y260" s="15"/>
    </row>
    <row r="261" spans="1:25" x14ac:dyDescent="0.2">
      <c r="A261" s="14">
        <f t="shared" si="42"/>
        <v>31</v>
      </c>
      <c r="B261" s="15">
        <v>70.05591397849463</v>
      </c>
      <c r="C261" s="15"/>
      <c r="D261" s="14">
        <v>234</v>
      </c>
      <c r="E261" s="16">
        <f t="shared" si="45"/>
        <v>51714</v>
      </c>
      <c r="F261" s="14">
        <v>2041</v>
      </c>
      <c r="G261" s="14">
        <f t="shared" si="40"/>
        <v>8</v>
      </c>
      <c r="H261" s="17">
        <v>279.75441724061949</v>
      </c>
      <c r="I261" s="18">
        <v>193758.96789999999</v>
      </c>
      <c r="J261" s="19">
        <f t="shared" si="46"/>
        <v>1.4438269375227173</v>
      </c>
      <c r="K261" s="17">
        <v>191.90735024213762</v>
      </c>
      <c r="L261" s="18">
        <v>16240</v>
      </c>
      <c r="M261" s="20">
        <f t="shared" si="47"/>
        <v>11.816955064171035</v>
      </c>
      <c r="N261" s="17">
        <f t="shared" si="48"/>
        <v>471.66176748275711</v>
      </c>
      <c r="O261" s="21">
        <f t="shared" si="43"/>
        <v>0.66384281798723366</v>
      </c>
      <c r="P261" s="18">
        <f t="shared" si="41"/>
        <v>313.10927686259276</v>
      </c>
      <c r="Q261" s="19">
        <f t="shared" si="49"/>
        <v>158.55249062016435</v>
      </c>
      <c r="S261" s="31">
        <f>P261*VLOOKUP(B261,'Existing Technology Conversion'!$A$5:$B$105,2)*0.9/1000*0.75</f>
        <v>33.138851816851172</v>
      </c>
      <c r="T261" s="31">
        <f t="shared" si="44"/>
        <v>58.359521013950172</v>
      </c>
      <c r="U261" s="22"/>
      <c r="V261" s="23"/>
      <c r="W261" s="18"/>
      <c r="X261" s="15"/>
      <c r="Y261" s="15"/>
    </row>
    <row r="262" spans="1:25" x14ac:dyDescent="0.2">
      <c r="A262" s="14">
        <f t="shared" si="42"/>
        <v>30</v>
      </c>
      <c r="B262" s="15">
        <v>61.023524904214568</v>
      </c>
      <c r="C262" s="15"/>
      <c r="D262" s="14">
        <v>235</v>
      </c>
      <c r="E262" s="16">
        <f t="shared" si="45"/>
        <v>51745</v>
      </c>
      <c r="F262" s="14">
        <v>2041</v>
      </c>
      <c r="G262" s="14">
        <f t="shared" si="40"/>
        <v>9</v>
      </c>
      <c r="H262" s="17">
        <v>368.52289259433729</v>
      </c>
      <c r="I262" s="18">
        <v>193959.56400000001</v>
      </c>
      <c r="J262" s="19">
        <f t="shared" si="46"/>
        <v>1.8999985615266555</v>
      </c>
      <c r="K262" s="17">
        <v>249.43003892898517</v>
      </c>
      <c r="L262" s="18">
        <v>16239</v>
      </c>
      <c r="M262" s="20">
        <f t="shared" si="47"/>
        <v>15.359938353900189</v>
      </c>
      <c r="N262" s="17">
        <f t="shared" si="48"/>
        <v>617.95293152332249</v>
      </c>
      <c r="O262" s="21">
        <f t="shared" si="43"/>
        <v>0.66622884026184537</v>
      </c>
      <c r="P262" s="18">
        <f t="shared" si="41"/>
        <v>411.69806490519068</v>
      </c>
      <c r="Q262" s="19">
        <f t="shared" si="49"/>
        <v>206.25486661813181</v>
      </c>
      <c r="S262" s="31">
        <f>P262*VLOOKUP(B262,'Existing Technology Conversion'!$A$5:$B$105,2)*0.9/1000*0.75</f>
        <v>45.577419993187654</v>
      </c>
      <c r="T262" s="31">
        <f t="shared" si="44"/>
        <v>174.51515743300405</v>
      </c>
      <c r="U262" s="22"/>
      <c r="V262" s="23"/>
      <c r="W262" s="18"/>
      <c r="X262" s="15"/>
      <c r="Y262" s="15"/>
    </row>
    <row r="263" spans="1:25" x14ac:dyDescent="0.2">
      <c r="A263" s="14">
        <f t="shared" si="42"/>
        <v>31</v>
      </c>
      <c r="B263" s="15">
        <v>47.658100358422942</v>
      </c>
      <c r="C263" s="15"/>
      <c r="D263" s="14">
        <v>236</v>
      </c>
      <c r="E263" s="16">
        <f t="shared" si="45"/>
        <v>51775</v>
      </c>
      <c r="F263" s="14">
        <v>2041</v>
      </c>
      <c r="G263" s="14">
        <f t="shared" si="40"/>
        <v>10</v>
      </c>
      <c r="H263" s="17">
        <v>1049.0922293663029</v>
      </c>
      <c r="I263" s="18">
        <v>194341.16010000001</v>
      </c>
      <c r="J263" s="19">
        <f t="shared" si="46"/>
        <v>5.3981988623844943</v>
      </c>
      <c r="K263" s="17">
        <v>526.57091319560971</v>
      </c>
      <c r="L263" s="18">
        <v>16236</v>
      </c>
      <c r="M263" s="20">
        <f t="shared" si="47"/>
        <v>32.432305567603457</v>
      </c>
      <c r="N263" s="17">
        <f t="shared" si="48"/>
        <v>1575.6631425619125</v>
      </c>
      <c r="O263" s="21">
        <f t="shared" si="43"/>
        <v>0.66862343851580142</v>
      </c>
      <c r="P263" s="18">
        <f t="shared" si="41"/>
        <v>1053.5253083223593</v>
      </c>
      <c r="Q263" s="19">
        <f t="shared" si="49"/>
        <v>522.13783423955329</v>
      </c>
      <c r="S263" s="31">
        <f>P263*VLOOKUP(B263,'Existing Technology Conversion'!$A$5:$B$105,2)*0.9/1000*0.75</f>
        <v>129.74892863313099</v>
      </c>
      <c r="T263" s="31">
        <f t="shared" si="44"/>
        <v>383.78578629591061</v>
      </c>
      <c r="U263" s="22"/>
      <c r="V263" s="23"/>
      <c r="W263" s="18"/>
      <c r="X263" s="15"/>
      <c r="Y263" s="15"/>
    </row>
    <row r="264" spans="1:25" x14ac:dyDescent="0.2">
      <c r="A264" s="14">
        <f t="shared" si="42"/>
        <v>30</v>
      </c>
      <c r="B264" s="15">
        <v>36.144444444444453</v>
      </c>
      <c r="C264" s="15"/>
      <c r="D264" s="14">
        <v>237</v>
      </c>
      <c r="E264" s="16">
        <f t="shared" si="45"/>
        <v>51806</v>
      </c>
      <c r="F264" s="14">
        <v>2041</v>
      </c>
      <c r="G264" s="14">
        <f t="shared" si="40"/>
        <v>11</v>
      </c>
      <c r="H264" s="17">
        <v>1832.985640525814</v>
      </c>
      <c r="I264" s="18">
        <v>194868.7562</v>
      </c>
      <c r="J264" s="19">
        <f t="shared" si="46"/>
        <v>9.4062571972520956</v>
      </c>
      <c r="K264" s="17">
        <v>910.76068210601738</v>
      </c>
      <c r="L264" s="18">
        <v>16256</v>
      </c>
      <c r="M264" s="20">
        <f t="shared" si="47"/>
        <v>56.026124637427252</v>
      </c>
      <c r="N264" s="17">
        <f t="shared" si="48"/>
        <v>2743.7463226318314</v>
      </c>
      <c r="O264" s="21">
        <f t="shared" si="43"/>
        <v>0.67102664357338304</v>
      </c>
      <c r="P264" s="18">
        <f t="shared" si="41"/>
        <v>1841.1268856924505</v>
      </c>
      <c r="Q264" s="19">
        <f t="shared" si="49"/>
        <v>902.61943693938088</v>
      </c>
      <c r="S264" s="31">
        <f>P264*VLOOKUP(B264,'Existing Technology Conversion'!$A$5:$B$105,2)*0.9/1000*0.75</f>
        <v>249.27421128480091</v>
      </c>
      <c r="T264" s="31">
        <f t="shared" si="44"/>
        <v>527.80742322113201</v>
      </c>
      <c r="U264" s="22"/>
      <c r="V264" s="23"/>
      <c r="W264" s="18"/>
      <c r="X264" s="15"/>
      <c r="Y264" s="15"/>
    </row>
    <row r="265" spans="1:25" x14ac:dyDescent="0.2">
      <c r="A265" s="14">
        <f t="shared" si="42"/>
        <v>31</v>
      </c>
      <c r="B265" s="15">
        <v>28.584946236559134</v>
      </c>
      <c r="C265" s="15"/>
      <c r="D265" s="14">
        <v>238</v>
      </c>
      <c r="E265" s="16">
        <f t="shared" si="45"/>
        <v>51836</v>
      </c>
      <c r="F265" s="14">
        <v>2041</v>
      </c>
      <c r="G265" s="14">
        <f t="shared" si="40"/>
        <v>12</v>
      </c>
      <c r="H265" s="17">
        <v>2598.125538825987</v>
      </c>
      <c r="I265" s="18">
        <v>195253.3523</v>
      </c>
      <c r="J265" s="19">
        <f t="shared" si="46"/>
        <v>13.306432428540623</v>
      </c>
      <c r="K265" s="17">
        <v>1267.1563749313361</v>
      </c>
      <c r="L265" s="18">
        <v>16331</v>
      </c>
      <c r="M265" s="20">
        <f t="shared" si="47"/>
        <v>77.592087130692306</v>
      </c>
      <c r="N265" s="17">
        <f t="shared" si="48"/>
        <v>3865.2819137573233</v>
      </c>
      <c r="O265" s="21">
        <f t="shared" si="43"/>
        <v>0.67343848636966197</v>
      </c>
      <c r="P265" s="18">
        <f t="shared" si="41"/>
        <v>2603.0296013927618</v>
      </c>
      <c r="Q265" s="19">
        <f t="shared" si="49"/>
        <v>1262.2523123645615</v>
      </c>
      <c r="S265" s="31">
        <f>P265*VLOOKUP(B265,'Existing Technology Conversion'!$A$5:$B$105,2)*0.9/1000*0.75</f>
        <v>376.50523230487454</v>
      </c>
      <c r="T265" s="31">
        <f t="shared" si="44"/>
        <v>732.98950377884557</v>
      </c>
      <c r="U265" s="22"/>
      <c r="V265" s="23"/>
      <c r="W265" s="18"/>
      <c r="X265" s="15"/>
      <c r="Y265" s="15"/>
    </row>
    <row r="266" spans="1:25" x14ac:dyDescent="0.2">
      <c r="A266" s="14">
        <f t="shared" si="42"/>
        <v>31</v>
      </c>
      <c r="B266" s="15">
        <v>29.425806451612907</v>
      </c>
      <c r="C266" s="15"/>
      <c r="D266" s="14">
        <v>239</v>
      </c>
      <c r="E266" s="16">
        <f t="shared" si="45"/>
        <v>51867</v>
      </c>
      <c r="F266" s="14">
        <v>2042</v>
      </c>
      <c r="G266" s="14">
        <f t="shared" si="40"/>
        <v>1</v>
      </c>
      <c r="H266" s="17">
        <v>2440.680490970607</v>
      </c>
      <c r="I266" s="18">
        <v>195494.94839999999</v>
      </c>
      <c r="J266" s="19">
        <f t="shared" si="46"/>
        <v>12.484621781514059</v>
      </c>
      <c r="K266" s="17">
        <v>1169.3426194190979</v>
      </c>
      <c r="L266" s="18">
        <v>16343</v>
      </c>
      <c r="M266" s="20">
        <f t="shared" si="47"/>
        <v>71.550059317083637</v>
      </c>
      <c r="N266" s="17">
        <f t="shared" si="48"/>
        <v>3610.0231103897049</v>
      </c>
      <c r="O266" s="21">
        <f t="shared" si="43"/>
        <v>0.67585899795089854</v>
      </c>
      <c r="P266" s="18">
        <f t="shared" si="41"/>
        <v>2439.866601967572</v>
      </c>
      <c r="Q266" s="19">
        <f t="shared" si="49"/>
        <v>1170.1565084221329</v>
      </c>
      <c r="S266" s="31">
        <f>P266*VLOOKUP(B266,'Existing Technology Conversion'!$A$5:$B$105,2)*0.9/1000*0.75</f>
        <v>350.11054576192737</v>
      </c>
      <c r="T266" s="31">
        <f t="shared" si="44"/>
        <v>691.875790834653</v>
      </c>
      <c r="U266" s="22"/>
      <c r="V266" s="23"/>
      <c r="W266" s="18"/>
      <c r="X266" s="15"/>
      <c r="Y266" s="15"/>
    </row>
    <row r="267" spans="1:25" x14ac:dyDescent="0.2">
      <c r="A267" s="14">
        <f t="shared" si="42"/>
        <v>28</v>
      </c>
      <c r="B267" s="15">
        <v>32.599735449735448</v>
      </c>
      <c r="C267" s="15"/>
      <c r="D267" s="14">
        <v>240</v>
      </c>
      <c r="E267" s="16">
        <f t="shared" si="45"/>
        <v>51898</v>
      </c>
      <c r="F267" s="14">
        <v>2042</v>
      </c>
      <c r="G267" s="14">
        <f t="shared" si="40"/>
        <v>2</v>
      </c>
      <c r="H267" s="17">
        <v>2218.1995153427088</v>
      </c>
      <c r="I267" s="18">
        <v>195452.54449999999</v>
      </c>
      <c r="J267" s="19">
        <f t="shared" si="46"/>
        <v>11.349043938093672</v>
      </c>
      <c r="K267" s="17">
        <v>1122.1956732273104</v>
      </c>
      <c r="L267" s="18">
        <v>16355</v>
      </c>
      <c r="M267" s="20">
        <f t="shared" si="47"/>
        <v>68.614837861651509</v>
      </c>
      <c r="N267" s="17">
        <f t="shared" si="48"/>
        <v>3340.3951885700189</v>
      </c>
      <c r="O267" s="21">
        <f t="shared" si="43"/>
        <v>0.67828820947494128</v>
      </c>
      <c r="P267" s="18">
        <f t="shared" si="41"/>
        <v>2265.7506713938665</v>
      </c>
      <c r="Q267" s="19">
        <f t="shared" si="49"/>
        <v>1074.6445171761525</v>
      </c>
      <c r="S267" s="31">
        <f>P267*VLOOKUP(B267,'Existing Technology Conversion'!$A$5:$B$105,2)*0.9/1000*0.75</f>
        <v>317.2745997940774</v>
      </c>
      <c r="T267" s="31">
        <f t="shared" si="44"/>
        <v>662.55505209290652</v>
      </c>
      <c r="U267" s="22"/>
      <c r="V267" s="23"/>
      <c r="W267" s="18"/>
      <c r="X267" s="15"/>
      <c r="Y267" s="15"/>
    </row>
    <row r="268" spans="1:25" x14ac:dyDescent="0.2">
      <c r="A268" s="14">
        <f t="shared" si="42"/>
        <v>31</v>
      </c>
      <c r="B268" s="15">
        <v>39.989247311828002</v>
      </c>
      <c r="C268" s="15"/>
      <c r="D268" s="14">
        <v>241</v>
      </c>
      <c r="E268" s="16">
        <f t="shared" si="45"/>
        <v>51926</v>
      </c>
      <c r="F268" s="14">
        <v>2042</v>
      </c>
      <c r="G268" s="14">
        <f t="shared" si="40"/>
        <v>3</v>
      </c>
      <c r="H268" s="17">
        <v>1657.5262017250061</v>
      </c>
      <c r="I268" s="18">
        <v>195454.14060000001</v>
      </c>
      <c r="J268" s="19">
        <f t="shared" si="46"/>
        <v>8.4803841793106844</v>
      </c>
      <c r="K268" s="17">
        <v>817.92128181457542</v>
      </c>
      <c r="L268" s="18">
        <v>16357</v>
      </c>
      <c r="M268" s="20">
        <f t="shared" si="47"/>
        <v>50.004357878252456</v>
      </c>
      <c r="N268" s="17">
        <f t="shared" si="48"/>
        <v>2475.4474835395813</v>
      </c>
      <c r="O268" s="21">
        <f t="shared" si="43"/>
        <v>0.68072615221162813</v>
      </c>
      <c r="P268" s="18">
        <f t="shared" si="41"/>
        <v>1685.1018404718573</v>
      </c>
      <c r="Q268" s="19">
        <f t="shared" si="49"/>
        <v>790.34564306772404</v>
      </c>
      <c r="S268" s="31">
        <f>P268*VLOOKUP(B268,'Existing Technology Conversion'!$A$5:$B$105,2)*0.9/1000*0.75</f>
        <v>222.34026337397876</v>
      </c>
      <c r="T268" s="31">
        <f t="shared" si="44"/>
        <v>571.94919929073865</v>
      </c>
      <c r="U268" s="22"/>
      <c r="V268" s="23"/>
      <c r="W268" s="18"/>
      <c r="X268" s="15"/>
      <c r="Y268" s="15"/>
    </row>
    <row r="269" spans="1:25" x14ac:dyDescent="0.2">
      <c r="A269" s="14">
        <f t="shared" si="42"/>
        <v>30</v>
      </c>
      <c r="B269" s="15">
        <v>46.898888888888891</v>
      </c>
      <c r="C269" s="15"/>
      <c r="D269" s="14">
        <v>242</v>
      </c>
      <c r="E269" s="16">
        <f t="shared" si="45"/>
        <v>51957</v>
      </c>
      <c r="F269" s="14">
        <v>2042</v>
      </c>
      <c r="G269" s="14">
        <f t="shared" si="40"/>
        <v>4</v>
      </c>
      <c r="H269" s="17">
        <v>1086.1588025093085</v>
      </c>
      <c r="I269" s="18">
        <v>195374.73670000001</v>
      </c>
      <c r="J269" s="19">
        <f t="shared" si="46"/>
        <v>5.5593615676990877</v>
      </c>
      <c r="K269" s="17">
        <v>546.02892994880631</v>
      </c>
      <c r="L269" s="18">
        <v>16328</v>
      </c>
      <c r="M269" s="20">
        <f t="shared" si="47"/>
        <v>33.441262245762267</v>
      </c>
      <c r="N269" s="17">
        <f t="shared" si="48"/>
        <v>1632.1877324581149</v>
      </c>
      <c r="O269" s="21">
        <f t="shared" si="43"/>
        <v>0.68317285754318891</v>
      </c>
      <c r="P269" s="18">
        <f t="shared" si="41"/>
        <v>1115.0663572303483</v>
      </c>
      <c r="Q269" s="19">
        <f t="shared" si="49"/>
        <v>517.12137522776652</v>
      </c>
      <c r="S269" s="31">
        <f>P269*VLOOKUP(B269,'Existing Technology Conversion'!$A$5:$B$105,2)*0.9/1000*0.75</f>
        <v>138.50127194671376</v>
      </c>
      <c r="T269" s="31">
        <f t="shared" si="44"/>
        <v>404.55125857857075</v>
      </c>
      <c r="U269" s="22"/>
      <c r="V269" s="23"/>
      <c r="W269" s="18"/>
      <c r="X269" s="15"/>
      <c r="Y269" s="15"/>
    </row>
    <row r="270" spans="1:25" x14ac:dyDescent="0.2">
      <c r="A270" s="14">
        <f t="shared" si="42"/>
        <v>31</v>
      </c>
      <c r="B270" s="15">
        <v>55.859139784946244</v>
      </c>
      <c r="C270" s="15"/>
      <c r="D270" s="14">
        <v>243</v>
      </c>
      <c r="E270" s="16">
        <f t="shared" si="45"/>
        <v>51987</v>
      </c>
      <c r="F270" s="14">
        <v>2042</v>
      </c>
      <c r="G270" s="14">
        <f t="shared" si="40"/>
        <v>5</v>
      </c>
      <c r="H270" s="17">
        <v>539.78707945346855</v>
      </c>
      <c r="I270" s="18">
        <v>195289.3328</v>
      </c>
      <c r="J270" s="19">
        <f t="shared" si="46"/>
        <v>2.7640377060752011</v>
      </c>
      <c r="K270" s="17">
        <v>296.40348857641209</v>
      </c>
      <c r="L270" s="18">
        <v>16311</v>
      </c>
      <c r="M270" s="20">
        <f t="shared" si="47"/>
        <v>18.171999790105577</v>
      </c>
      <c r="N270" s="17">
        <f t="shared" si="48"/>
        <v>836.19056802988064</v>
      </c>
      <c r="O270" s="21">
        <f t="shared" si="43"/>
        <v>0.68562835696464919</v>
      </c>
      <c r="P270" s="18">
        <f t="shared" si="41"/>
        <v>573.31596526766384</v>
      </c>
      <c r="Q270" s="19">
        <f t="shared" si="49"/>
        <v>262.8746027622168</v>
      </c>
      <c r="S270" s="31">
        <f>P270*VLOOKUP(B270,'Existing Technology Conversion'!$A$5:$B$105,2)*0.9/1000*0.75</f>
        <v>66.184331383192003</v>
      </c>
      <c r="T270" s="31">
        <f t="shared" si="44"/>
        <v>244.76226385132364</v>
      </c>
      <c r="U270" s="22"/>
      <c r="V270" s="23"/>
      <c r="W270" s="18"/>
      <c r="X270" s="15"/>
      <c r="Y270" s="15"/>
    </row>
    <row r="271" spans="1:25" x14ac:dyDescent="0.2">
      <c r="A271" s="14">
        <f t="shared" si="42"/>
        <v>30</v>
      </c>
      <c r="B271" s="15">
        <v>62.166666666666679</v>
      </c>
      <c r="C271" s="15"/>
      <c r="D271" s="14">
        <v>244</v>
      </c>
      <c r="E271" s="16">
        <f t="shared" si="45"/>
        <v>52018</v>
      </c>
      <c r="F271" s="14">
        <v>2042</v>
      </c>
      <c r="G271" s="14">
        <f t="shared" ref="G271:G313" si="50">G259</f>
        <v>6</v>
      </c>
      <c r="H271" s="17">
        <v>318.3977705240253</v>
      </c>
      <c r="I271" s="18">
        <v>195101.9289</v>
      </c>
      <c r="J271" s="19">
        <f t="shared" si="46"/>
        <v>1.6319560361047016</v>
      </c>
      <c r="K271" s="17">
        <v>211.91572129726418</v>
      </c>
      <c r="L271" s="18">
        <v>16312</v>
      </c>
      <c r="M271" s="20">
        <f t="shared" si="47"/>
        <v>12.991400275702807</v>
      </c>
      <c r="N271" s="17">
        <f t="shared" si="48"/>
        <v>530.31349182128952</v>
      </c>
      <c r="O271" s="21">
        <f t="shared" si="43"/>
        <v>0.6880926820842358</v>
      </c>
      <c r="P271" s="18">
        <f t="shared" si="41"/>
        <v>364.90483293276753</v>
      </c>
      <c r="Q271" s="19">
        <f t="shared" si="49"/>
        <v>165.40865888852198</v>
      </c>
      <c r="S271" s="31">
        <f>P271*VLOOKUP(B271,'Existing Technology Conversion'!$A$5:$B$105,2)*0.9/1000*0.75</f>
        <v>40.147964179196286</v>
      </c>
      <c r="T271" s="31">
        <f t="shared" si="44"/>
        <v>93.85629472516689</v>
      </c>
      <c r="U271" s="22"/>
      <c r="V271" s="23"/>
      <c r="W271" s="18"/>
      <c r="X271" s="15"/>
      <c r="Y271" s="15"/>
    </row>
    <row r="272" spans="1:25" x14ac:dyDescent="0.2">
      <c r="A272" s="14">
        <f t="shared" si="42"/>
        <v>31</v>
      </c>
      <c r="B272" s="15">
        <v>70.889247311827987</v>
      </c>
      <c r="C272" s="15"/>
      <c r="D272" s="14">
        <v>245</v>
      </c>
      <c r="E272" s="16">
        <f t="shared" si="45"/>
        <v>52048</v>
      </c>
      <c r="F272" s="14">
        <v>2042</v>
      </c>
      <c r="G272" s="14">
        <f t="shared" si="50"/>
        <v>7</v>
      </c>
      <c r="H272" s="17">
        <v>281.87042963504757</v>
      </c>
      <c r="I272" s="18">
        <v>195224.52499999999</v>
      </c>
      <c r="J272" s="19">
        <f t="shared" si="46"/>
        <v>1.4438269455901998</v>
      </c>
      <c r="K272" s="17">
        <v>192.5099956393239</v>
      </c>
      <c r="L272" s="18">
        <v>16291</v>
      </c>
      <c r="M272" s="20">
        <f t="shared" si="47"/>
        <v>11.816953878787299</v>
      </c>
      <c r="N272" s="17">
        <f t="shared" si="48"/>
        <v>474.38042527437148</v>
      </c>
      <c r="O272" s="21">
        <f t="shared" si="43"/>
        <v>0.69056586462378367</v>
      </c>
      <c r="P272" s="18">
        <f t="shared" si="41"/>
        <v>327.59092854019451</v>
      </c>
      <c r="Q272" s="19">
        <f t="shared" si="49"/>
        <v>146.78949673417696</v>
      </c>
      <c r="S272" s="31">
        <f>P272*VLOOKUP(B272,'Existing Technology Conversion'!$A$5:$B$105,2)*0.9/1000*0.75</f>
        <v>34.671560505063908</v>
      </c>
      <c r="T272" s="31">
        <f t="shared" si="44"/>
        <v>59.258482489679295</v>
      </c>
      <c r="U272" s="22"/>
      <c r="V272" s="23"/>
      <c r="W272" s="18"/>
      <c r="X272" s="15"/>
      <c r="Y272" s="15"/>
    </row>
    <row r="273" spans="1:25" x14ac:dyDescent="0.2">
      <c r="A273" s="14">
        <f t="shared" si="42"/>
        <v>31</v>
      </c>
      <c r="B273" s="15">
        <v>70.05591397849463</v>
      </c>
      <c r="C273" s="15"/>
      <c r="D273" s="14">
        <v>246</v>
      </c>
      <c r="E273" s="16">
        <f t="shared" si="45"/>
        <v>52079</v>
      </c>
      <c r="F273" s="14">
        <v>2042</v>
      </c>
      <c r="G273" s="14">
        <f t="shared" si="50"/>
        <v>8</v>
      </c>
      <c r="H273" s="17">
        <v>282.0272513628002</v>
      </c>
      <c r="I273" s="18">
        <v>195333.12109999999</v>
      </c>
      <c r="J273" s="19">
        <f t="shared" si="46"/>
        <v>1.4438270876674186</v>
      </c>
      <c r="K273" s="17">
        <v>192.54547786712641</v>
      </c>
      <c r="L273" s="18">
        <v>16294</v>
      </c>
      <c r="M273" s="20">
        <f t="shared" si="47"/>
        <v>11.816955803800566</v>
      </c>
      <c r="N273" s="17">
        <f t="shared" si="48"/>
        <v>474.57272922992661</v>
      </c>
      <c r="O273" s="21">
        <f t="shared" si="43"/>
        <v>0.69304793641914431</v>
      </c>
      <c r="P273" s="18">
        <f t="shared" si="41"/>
        <v>328.90165067360203</v>
      </c>
      <c r="Q273" s="19">
        <f t="shared" si="49"/>
        <v>145.67107855632457</v>
      </c>
      <c r="S273" s="31">
        <f>P273*VLOOKUP(B273,'Existing Technology Conversion'!$A$5:$B$105,2)*0.9/1000*0.75</f>
        <v>34.810284681451435</v>
      </c>
      <c r="T273" s="31">
        <f t="shared" si="44"/>
        <v>61.303015312549995</v>
      </c>
      <c r="U273" s="22"/>
      <c r="V273" s="23"/>
      <c r="W273" s="18"/>
      <c r="X273" s="15"/>
      <c r="Y273" s="15"/>
    </row>
    <row r="274" spans="1:25" x14ac:dyDescent="0.2">
      <c r="A274" s="14">
        <f t="shared" si="42"/>
        <v>30</v>
      </c>
      <c r="B274" s="15">
        <v>61.023524904214568</v>
      </c>
      <c r="C274" s="15"/>
      <c r="D274" s="14">
        <v>247</v>
      </c>
      <c r="E274" s="16">
        <f t="shared" si="45"/>
        <v>52110</v>
      </c>
      <c r="F274" s="14">
        <v>2042</v>
      </c>
      <c r="G274" s="14">
        <f t="shared" si="50"/>
        <v>9</v>
      </c>
      <c r="H274" s="17">
        <v>371.5100151300428</v>
      </c>
      <c r="I274" s="18">
        <v>195531.71720000001</v>
      </c>
      <c r="J274" s="19">
        <f t="shared" si="46"/>
        <v>1.8999987339652065</v>
      </c>
      <c r="K274" s="17">
        <v>250.2594691514964</v>
      </c>
      <c r="L274" s="18">
        <v>16293</v>
      </c>
      <c r="M274" s="20">
        <f t="shared" si="47"/>
        <v>15.359937958110624</v>
      </c>
      <c r="N274" s="17">
        <f t="shared" si="48"/>
        <v>621.76948428153923</v>
      </c>
      <c r="O274" s="21">
        <f t="shared" si="43"/>
        <v>0.69553892942059536</v>
      </c>
      <c r="P274" s="18">
        <f t="shared" si="41"/>
        <v>432.4648814435775</v>
      </c>
      <c r="Q274" s="19">
        <f t="shared" si="49"/>
        <v>189.30460283796174</v>
      </c>
      <c r="S274" s="31">
        <f>P274*VLOOKUP(B274,'Existing Technology Conversion'!$A$5:$B$105,2)*0.9/1000*0.75</f>
        <v>47.876429874396344</v>
      </c>
      <c r="T274" s="31">
        <f t="shared" si="44"/>
        <v>183.31802673581089</v>
      </c>
      <c r="U274" s="22"/>
      <c r="V274" s="23"/>
      <c r="W274" s="18"/>
      <c r="X274" s="15"/>
      <c r="Y274" s="15"/>
    </row>
    <row r="275" spans="1:25" x14ac:dyDescent="0.2">
      <c r="A275" s="14">
        <f t="shared" si="42"/>
        <v>31</v>
      </c>
      <c r="B275" s="15">
        <v>47.658100358422942</v>
      </c>
      <c r="C275" s="15"/>
      <c r="D275" s="14">
        <v>248</v>
      </c>
      <c r="E275" s="16">
        <f t="shared" si="45"/>
        <v>52140</v>
      </c>
      <c r="F275" s="14">
        <v>2042</v>
      </c>
      <c r="G275" s="14">
        <f t="shared" si="50"/>
        <v>10</v>
      </c>
      <c r="H275" s="17">
        <v>1057.5734112262721</v>
      </c>
      <c r="I275" s="18">
        <v>195912.3132</v>
      </c>
      <c r="J275" s="19">
        <f t="shared" si="46"/>
        <v>5.3981977648675539</v>
      </c>
      <c r="K275" s="17">
        <v>528.35468089580593</v>
      </c>
      <c r="L275" s="18">
        <v>16291</v>
      </c>
      <c r="M275" s="20">
        <f t="shared" si="47"/>
        <v>32.432305008643176</v>
      </c>
      <c r="N275" s="17">
        <f t="shared" si="48"/>
        <v>1585.9280921220779</v>
      </c>
      <c r="O275" s="21">
        <f t="shared" si="43"/>
        <v>0.69803887569325207</v>
      </c>
      <c r="P275" s="18">
        <f t="shared" si="41"/>
        <v>1107.0394623552397</v>
      </c>
      <c r="Q275" s="19">
        <f t="shared" si="49"/>
        <v>478.88862976683822</v>
      </c>
      <c r="S275" s="31">
        <f>P275*VLOOKUP(B275,'Existing Technology Conversion'!$A$5:$B$105,2)*0.9/1000*0.75</f>
        <v>136.33956684336187</v>
      </c>
      <c r="T275" s="31">
        <f t="shared" si="44"/>
        <v>403.2803077100894</v>
      </c>
      <c r="U275" s="22"/>
      <c r="V275" s="23"/>
      <c r="W275" s="18"/>
      <c r="X275" s="15"/>
      <c r="Y275" s="15"/>
    </row>
    <row r="276" spans="1:25" x14ac:dyDescent="0.2">
      <c r="A276" s="14">
        <f t="shared" si="42"/>
        <v>30</v>
      </c>
      <c r="B276" s="15">
        <v>36.144444444444453</v>
      </c>
      <c r="C276" s="15"/>
      <c r="D276" s="14">
        <v>249</v>
      </c>
      <c r="E276" s="16">
        <f t="shared" si="45"/>
        <v>52171</v>
      </c>
      <c r="F276" s="14">
        <v>2042</v>
      </c>
      <c r="G276" s="14">
        <f t="shared" si="50"/>
        <v>11</v>
      </c>
      <c r="H276" s="17">
        <v>1847.754969120027</v>
      </c>
      <c r="I276" s="18">
        <v>196438.9093</v>
      </c>
      <c r="J276" s="19">
        <f t="shared" si="46"/>
        <v>9.4062575265990187</v>
      </c>
      <c r="K276" s="17">
        <v>913.78610730171272</v>
      </c>
      <c r="L276" s="18">
        <v>16310</v>
      </c>
      <c r="M276" s="20">
        <f t="shared" si="47"/>
        <v>56.026125524323284</v>
      </c>
      <c r="N276" s="17">
        <f t="shared" si="48"/>
        <v>2761.5410764217395</v>
      </c>
      <c r="O276" s="21">
        <f t="shared" si="43"/>
        <v>0.70054780741748002</v>
      </c>
      <c r="P276" s="18">
        <f t="shared" si="41"/>
        <v>1934.5915461805573</v>
      </c>
      <c r="Q276" s="19">
        <f t="shared" si="49"/>
        <v>826.94953024118217</v>
      </c>
      <c r="S276" s="31">
        <f>P276*VLOOKUP(B276,'Existing Technology Conversion'!$A$5:$B$105,2)*0.9/1000*0.75</f>
        <v>261.92859687181709</v>
      </c>
      <c r="T276" s="31">
        <f t="shared" si="44"/>
        <v>554.6015252451823</v>
      </c>
      <c r="U276" s="22"/>
      <c r="V276" s="23"/>
      <c r="W276" s="18"/>
      <c r="X276" s="15"/>
      <c r="Y276" s="15"/>
    </row>
    <row r="277" spans="1:25" x14ac:dyDescent="0.2">
      <c r="A277" s="14">
        <f t="shared" si="42"/>
        <v>31</v>
      </c>
      <c r="B277" s="15">
        <v>28.584946236559134</v>
      </c>
      <c r="C277" s="15"/>
      <c r="D277" s="14">
        <v>250</v>
      </c>
      <c r="E277" s="16">
        <f t="shared" si="45"/>
        <v>52201</v>
      </c>
      <c r="F277" s="14">
        <v>2042</v>
      </c>
      <c r="G277" s="14">
        <f t="shared" si="50"/>
        <v>12</v>
      </c>
      <c r="H277" s="17">
        <v>2618.9920396804841</v>
      </c>
      <c r="I277" s="18">
        <v>196821.50539999999</v>
      </c>
      <c r="J277" s="19">
        <f t="shared" si="46"/>
        <v>13.306432314689959</v>
      </c>
      <c r="K277" s="17">
        <v>1271.34645652771</v>
      </c>
      <c r="L277" s="18">
        <v>16385</v>
      </c>
      <c r="M277" s="20">
        <f t="shared" si="47"/>
        <v>77.5920937764852</v>
      </c>
      <c r="N277" s="17">
        <f t="shared" si="48"/>
        <v>3890.3384962081941</v>
      </c>
      <c r="O277" s="21">
        <f t="shared" si="43"/>
        <v>0.70306575688930917</v>
      </c>
      <c r="P277" s="18">
        <f t="shared" si="41"/>
        <v>2735.1637793922305</v>
      </c>
      <c r="Q277" s="19">
        <f t="shared" si="49"/>
        <v>1155.1747168159636</v>
      </c>
      <c r="S277" s="31">
        <f>P277*VLOOKUP(B277,'Existing Technology Conversion'!$A$5:$B$105,2)*0.9/1000*0.75</f>
        <v>395.61727365718377</v>
      </c>
      <c r="T277" s="31">
        <f t="shared" si="44"/>
        <v>770.19728870462382</v>
      </c>
      <c r="U277" s="22"/>
      <c r="V277" s="23"/>
      <c r="W277" s="18"/>
      <c r="X277" s="15"/>
      <c r="Y277" s="15"/>
    </row>
    <row r="278" spans="1:25" x14ac:dyDescent="0.2">
      <c r="A278" s="14">
        <f t="shared" si="42"/>
        <v>31</v>
      </c>
      <c r="B278" s="15">
        <v>29.425806451612907</v>
      </c>
      <c r="C278" s="15"/>
      <c r="D278" s="14">
        <v>251</v>
      </c>
      <c r="E278" s="16">
        <f t="shared" si="45"/>
        <v>52232</v>
      </c>
      <c r="F278" s="14">
        <v>2043</v>
      </c>
      <c r="G278" s="14">
        <f t="shared" si="50"/>
        <v>1</v>
      </c>
      <c r="H278" s="17">
        <v>2460.245781898499</v>
      </c>
      <c r="I278" s="18">
        <v>197062.10149999999</v>
      </c>
      <c r="J278" s="19">
        <f t="shared" si="46"/>
        <v>12.484621665817865</v>
      </c>
      <c r="K278" s="17">
        <v>1173.2063424587254</v>
      </c>
      <c r="L278" s="18">
        <v>16397</v>
      </c>
      <c r="M278" s="20">
        <f t="shared" si="47"/>
        <v>71.550060526847929</v>
      </c>
      <c r="N278" s="17">
        <f t="shared" si="48"/>
        <v>3633.4521243572244</v>
      </c>
      <c r="O278" s="21">
        <f t="shared" si="43"/>
        <v>0.70559275652084985</v>
      </c>
      <c r="P278" s="18">
        <f t="shared" si="41"/>
        <v>2563.7375001117516</v>
      </c>
      <c r="Q278" s="19">
        <f t="shared" si="49"/>
        <v>1069.7146242454728</v>
      </c>
      <c r="S278" s="31">
        <f>P278*VLOOKUP(B278,'Existing Technology Conversion'!$A$5:$B$105,2)*0.9/1000*0.75</f>
        <v>367.88549612942091</v>
      </c>
      <c r="T278" s="31">
        <f t="shared" si="44"/>
        <v>727.00200451608521</v>
      </c>
      <c r="U278" s="22"/>
      <c r="V278" s="23"/>
      <c r="W278" s="18"/>
      <c r="X278" s="15"/>
      <c r="Y278" s="15"/>
    </row>
    <row r="279" spans="1:25" x14ac:dyDescent="0.2">
      <c r="A279" s="14">
        <f t="shared" si="42"/>
        <v>28</v>
      </c>
      <c r="B279" s="15">
        <v>32.599735449735448</v>
      </c>
      <c r="C279" s="15"/>
      <c r="D279" s="14">
        <v>252</v>
      </c>
      <c r="E279" s="16">
        <f t="shared" si="45"/>
        <v>52263</v>
      </c>
      <c r="F279" s="14">
        <v>2043</v>
      </c>
      <c r="G279" s="14">
        <f t="shared" si="50"/>
        <v>2</v>
      </c>
      <c r="H279" s="17">
        <v>2235.9738521575973</v>
      </c>
      <c r="I279" s="18">
        <v>197018.69760000001</v>
      </c>
      <c r="J279" s="19">
        <f t="shared" si="46"/>
        <v>11.349043920172566</v>
      </c>
      <c r="K279" s="17">
        <v>1125.9694294929509</v>
      </c>
      <c r="L279" s="18">
        <v>16410</v>
      </c>
      <c r="M279" s="20">
        <f t="shared" si="47"/>
        <v>68.614834216511326</v>
      </c>
      <c r="N279" s="17">
        <f t="shared" si="48"/>
        <v>3361.9432816505482</v>
      </c>
      <c r="O279" s="21">
        <f t="shared" si="43"/>
        <v>0.70812883884070976</v>
      </c>
      <c r="P279" s="18">
        <f t="shared" si="41"/>
        <v>2380.688992283528</v>
      </c>
      <c r="Q279" s="19">
        <f t="shared" si="49"/>
        <v>981.25428936702019</v>
      </c>
      <c r="S279" s="31">
        <f>P279*VLOOKUP(B279,'Existing Technology Conversion'!$A$5:$B$105,2)*0.9/1000*0.75</f>
        <v>333.36949064931724</v>
      </c>
      <c r="T279" s="31">
        <f t="shared" si="44"/>
        <v>696.16553101540535</v>
      </c>
      <c r="U279" s="22"/>
      <c r="V279" s="23"/>
      <c r="W279" s="18"/>
      <c r="X279" s="15"/>
      <c r="Y279" s="15"/>
    </row>
    <row r="280" spans="1:25" x14ac:dyDescent="0.2">
      <c r="A280" s="14">
        <f t="shared" si="42"/>
        <v>31</v>
      </c>
      <c r="B280" s="15">
        <v>39.989247311828002</v>
      </c>
      <c r="C280" s="15"/>
      <c r="D280" s="14">
        <v>253</v>
      </c>
      <c r="E280" s="16">
        <f t="shared" si="45"/>
        <v>52291</v>
      </c>
      <c r="F280" s="14">
        <v>2043</v>
      </c>
      <c r="G280" s="14">
        <f t="shared" si="50"/>
        <v>3</v>
      </c>
      <c r="H280" s="17">
        <v>1670.7991986274719</v>
      </c>
      <c r="I280" s="18">
        <v>197019.29370000001</v>
      </c>
      <c r="J280" s="19">
        <f t="shared" si="46"/>
        <v>8.4803836581182086</v>
      </c>
      <c r="K280" s="17">
        <v>820.67155110836052</v>
      </c>
      <c r="L280" s="18">
        <v>16412</v>
      </c>
      <c r="M280" s="20">
        <f t="shared" si="47"/>
        <v>50.004359682449461</v>
      </c>
      <c r="N280" s="17">
        <f t="shared" si="48"/>
        <v>2491.4707497358322</v>
      </c>
      <c r="O280" s="21">
        <f t="shared" si="43"/>
        <v>0.71067403649441296</v>
      </c>
      <c r="P280" s="18">
        <f t="shared" si="41"/>
        <v>1770.6235745225256</v>
      </c>
      <c r="Q280" s="19">
        <f t="shared" si="49"/>
        <v>720.84717521330663</v>
      </c>
      <c r="S280" s="31">
        <f>P280*VLOOKUP(B280,'Existing Technology Conversion'!$A$5:$B$105,2)*0.9/1000*0.75</f>
        <v>233.62440324988108</v>
      </c>
      <c r="T280" s="31">
        <f t="shared" si="44"/>
        <v>600.97657682807392</v>
      </c>
      <c r="U280" s="22"/>
      <c r="V280" s="23"/>
      <c r="W280" s="18"/>
      <c r="X280" s="15"/>
      <c r="Y280" s="15"/>
    </row>
    <row r="281" spans="1:25" x14ac:dyDescent="0.2">
      <c r="A281" s="14">
        <f t="shared" si="42"/>
        <v>30</v>
      </c>
      <c r="B281" s="15">
        <v>46.898888888888891</v>
      </c>
      <c r="C281" s="15"/>
      <c r="D281" s="14">
        <v>254</v>
      </c>
      <c r="E281" s="16">
        <f t="shared" si="45"/>
        <v>52322</v>
      </c>
      <c r="F281" s="14">
        <v>2043</v>
      </c>
      <c r="G281" s="14">
        <f t="shared" si="50"/>
        <v>4</v>
      </c>
      <c r="H281" s="17">
        <v>1094.8490381240845</v>
      </c>
      <c r="I281" s="18">
        <v>196937.8898</v>
      </c>
      <c r="J281" s="19">
        <f t="shared" si="46"/>
        <v>5.559362087386825</v>
      </c>
      <c r="K281" s="17">
        <v>547.83470749854985</v>
      </c>
      <c r="L281" s="18">
        <v>16382</v>
      </c>
      <c r="M281" s="20">
        <f t="shared" si="47"/>
        <v>33.441259156302642</v>
      </c>
      <c r="N281" s="17">
        <f t="shared" si="48"/>
        <v>1642.6837456226344</v>
      </c>
      <c r="O281" s="21">
        <f t="shared" si="43"/>
        <v>0.71322838224481999</v>
      </c>
      <c r="P281" s="18">
        <f t="shared" si="41"/>
        <v>1171.6086704302929</v>
      </c>
      <c r="Q281" s="19">
        <f t="shared" si="49"/>
        <v>471.0750751923415</v>
      </c>
      <c r="S281" s="31">
        <f>P281*VLOOKUP(B281,'Existing Technology Conversion'!$A$5:$B$105,2)*0.9/1000*0.75</f>
        <v>145.52433586234767</v>
      </c>
      <c r="T281" s="31">
        <f t="shared" si="44"/>
        <v>425.06507268448416</v>
      </c>
      <c r="U281" s="22"/>
      <c r="V281" s="23"/>
      <c r="W281" s="18"/>
      <c r="X281" s="15"/>
      <c r="Y281" s="15"/>
    </row>
    <row r="282" spans="1:25" x14ac:dyDescent="0.2">
      <c r="A282" s="14">
        <f t="shared" si="42"/>
        <v>31</v>
      </c>
      <c r="B282" s="15">
        <v>55.859139784946244</v>
      </c>
      <c r="C282" s="15"/>
      <c r="D282" s="14">
        <v>255</v>
      </c>
      <c r="E282" s="16">
        <f t="shared" si="45"/>
        <v>52352</v>
      </c>
      <c r="F282" s="14">
        <v>2043</v>
      </c>
      <c r="G282" s="14">
        <f t="shared" si="50"/>
        <v>5</v>
      </c>
      <c r="H282" s="17">
        <v>544.10777378082275</v>
      </c>
      <c r="I282" s="18">
        <v>196852.4859</v>
      </c>
      <c r="J282" s="19">
        <f t="shared" si="46"/>
        <v>2.7640381135812864</v>
      </c>
      <c r="K282" s="17">
        <v>297.38478660583479</v>
      </c>
      <c r="L282" s="18">
        <v>16365</v>
      </c>
      <c r="M282" s="20">
        <f t="shared" si="47"/>
        <v>18.172000403656266</v>
      </c>
      <c r="N282" s="17">
        <f t="shared" si="48"/>
        <v>841.49256038665749</v>
      </c>
      <c r="O282" s="21">
        <f t="shared" si="43"/>
        <v>0.7157919089725493</v>
      </c>
      <c r="P282" s="18">
        <f t="shared" si="41"/>
        <v>602.33356618536379</v>
      </c>
      <c r="Q282" s="19">
        <f t="shared" si="49"/>
        <v>239.15899420129369</v>
      </c>
      <c r="S282" s="31">
        <f>P282*VLOOKUP(B282,'Existing Technology Conversion'!$A$5:$B$105,2)*0.9/1000*0.75</f>
        <v>69.534160502612465</v>
      </c>
      <c r="T282" s="31">
        <f t="shared" si="44"/>
        <v>257.15056999039058</v>
      </c>
      <c r="U282" s="22"/>
      <c r="V282" s="23"/>
      <c r="W282" s="18"/>
      <c r="X282" s="15"/>
      <c r="Y282" s="15"/>
    </row>
    <row r="283" spans="1:25" x14ac:dyDescent="0.2">
      <c r="A283" s="14">
        <f t="shared" si="42"/>
        <v>30</v>
      </c>
      <c r="B283" s="15">
        <v>62.166666666666679</v>
      </c>
      <c r="C283" s="15"/>
      <c r="D283" s="14">
        <v>256</v>
      </c>
      <c r="E283" s="16">
        <f t="shared" si="45"/>
        <v>52383</v>
      </c>
      <c r="F283" s="14">
        <v>2043</v>
      </c>
      <c r="G283" s="14">
        <f t="shared" si="50"/>
        <v>6</v>
      </c>
      <c r="H283" s="17">
        <v>320.9455114603046</v>
      </c>
      <c r="I283" s="18">
        <v>196663.08199999999</v>
      </c>
      <c r="J283" s="19">
        <f t="shared" si="46"/>
        <v>1.6319560753161828</v>
      </c>
      <c r="K283" s="17">
        <v>212.61724233627351</v>
      </c>
      <c r="L283" s="18">
        <v>16366</v>
      </c>
      <c r="M283" s="20">
        <f t="shared" si="47"/>
        <v>12.991399385083314</v>
      </c>
      <c r="N283" s="17">
        <f t="shared" si="48"/>
        <v>533.56275379657814</v>
      </c>
      <c r="O283" s="21">
        <f t="shared" si="43"/>
        <v>0.7183646496764009</v>
      </c>
      <c r="P283" s="18">
        <f t="shared" si="41"/>
        <v>383.29262071145467</v>
      </c>
      <c r="Q283" s="19">
        <f t="shared" si="49"/>
        <v>150.27013308512346</v>
      </c>
      <c r="S283" s="31">
        <f>P283*VLOOKUP(B283,'Existing Technology Conversion'!$A$5:$B$105,2)*0.9/1000*0.75</f>
        <v>42.171045756768628</v>
      </c>
      <c r="T283" s="31">
        <f t="shared" si="44"/>
        <v>98.585773409320836</v>
      </c>
      <c r="U283" s="22"/>
      <c r="V283" s="23"/>
      <c r="W283" s="18"/>
      <c r="X283" s="15"/>
      <c r="Y283" s="15"/>
    </row>
    <row r="284" spans="1:25" x14ac:dyDescent="0.2">
      <c r="A284" s="14">
        <f t="shared" si="42"/>
        <v>31</v>
      </c>
      <c r="B284" s="15">
        <v>70.889247311827987</v>
      </c>
      <c r="C284" s="15"/>
      <c r="D284" s="14">
        <v>257</v>
      </c>
      <c r="E284" s="16">
        <f t="shared" si="45"/>
        <v>52413</v>
      </c>
      <c r="F284" s="14">
        <v>2043</v>
      </c>
      <c r="G284" s="14">
        <f t="shared" si="50"/>
        <v>7</v>
      </c>
      <c r="H284" s="17">
        <v>284.12301433086429</v>
      </c>
      <c r="I284" s="18">
        <v>196784.67809999999</v>
      </c>
      <c r="J284" s="19">
        <f t="shared" si="46"/>
        <v>1.4438269131221773</v>
      </c>
      <c r="K284" s="17">
        <v>193.14812603592858</v>
      </c>
      <c r="L284" s="18">
        <v>16345</v>
      </c>
      <c r="M284" s="20">
        <f t="shared" si="47"/>
        <v>11.816954789594897</v>
      </c>
      <c r="N284" s="17">
        <f t="shared" si="48"/>
        <v>477.27114036679291</v>
      </c>
      <c r="O284" s="21">
        <f t="shared" si="43"/>
        <v>0.72094663747378107</v>
      </c>
      <c r="P284" s="18">
        <f t="shared" si="41"/>
        <v>344.08702381071635</v>
      </c>
      <c r="Q284" s="19">
        <f t="shared" si="49"/>
        <v>133.18411655607656</v>
      </c>
      <c r="S284" s="31">
        <f>P284*VLOOKUP(B284,'Existing Technology Conversion'!$A$5:$B$105,2)*0.9/1000*0.75</f>
        <v>36.417473823903009</v>
      </c>
      <c r="T284" s="31">
        <f t="shared" si="44"/>
        <v>62.242489333496259</v>
      </c>
      <c r="U284" s="22"/>
      <c r="V284" s="23"/>
      <c r="W284" s="18"/>
      <c r="X284" s="15"/>
      <c r="Y284" s="15"/>
    </row>
    <row r="285" spans="1:25" x14ac:dyDescent="0.2">
      <c r="A285" s="14">
        <f t="shared" si="42"/>
        <v>31</v>
      </c>
      <c r="B285" s="15">
        <v>70.05591397849463</v>
      </c>
      <c r="C285" s="15"/>
      <c r="D285" s="14">
        <v>258</v>
      </c>
      <c r="E285" s="16">
        <f t="shared" si="45"/>
        <v>52444</v>
      </c>
      <c r="F285" s="14">
        <v>2043</v>
      </c>
      <c r="G285" s="14">
        <f t="shared" si="50"/>
        <v>8</v>
      </c>
      <c r="H285" s="17">
        <v>284.2783948183058</v>
      </c>
      <c r="I285" s="18">
        <v>196892.27420000001</v>
      </c>
      <c r="J285" s="19">
        <f t="shared" si="46"/>
        <v>1.443827067229364</v>
      </c>
      <c r="K285" s="17">
        <v>193.18357869982719</v>
      </c>
      <c r="L285" s="18">
        <v>16348</v>
      </c>
      <c r="M285" s="20">
        <f t="shared" si="47"/>
        <v>11.816954899671348</v>
      </c>
      <c r="N285" s="17">
        <f t="shared" si="48"/>
        <v>477.46197351813299</v>
      </c>
      <c r="O285" s="21">
        <f t="shared" si="43"/>
        <v>0.72353790560112852</v>
      </c>
      <c r="P285" s="18">
        <f t="shared" ref="P285:P312" si="51">((J285*(I285*O285))+(M285*(L285*O285)))/1000</f>
        <v>345.46183632349147</v>
      </c>
      <c r="Q285" s="19">
        <f t="shared" si="49"/>
        <v>132.00013719464152</v>
      </c>
      <c r="S285" s="31">
        <f>P285*VLOOKUP(B285,'Existing Technology Conversion'!$A$5:$B$105,2)*0.9/1000*0.75</f>
        <v>36.562981196259784</v>
      </c>
      <c r="T285" s="31">
        <f t="shared" si="44"/>
        <v>64.389619810869462</v>
      </c>
      <c r="U285" s="22"/>
      <c r="V285" s="23"/>
      <c r="W285" s="18"/>
      <c r="X285" s="15"/>
      <c r="Y285" s="15"/>
    </row>
    <row r="286" spans="1:25" x14ac:dyDescent="0.2">
      <c r="A286" s="14">
        <f t="shared" si="42"/>
        <v>30</v>
      </c>
      <c r="B286" s="15">
        <v>61.023524904214568</v>
      </c>
      <c r="C286" s="15"/>
      <c r="D286" s="14">
        <v>259</v>
      </c>
      <c r="E286" s="16">
        <f t="shared" si="45"/>
        <v>52475</v>
      </c>
      <c r="F286" s="14">
        <v>2043</v>
      </c>
      <c r="G286" s="14">
        <f t="shared" si="50"/>
        <v>9</v>
      </c>
      <c r="H286" s="17">
        <v>374.47049438953348</v>
      </c>
      <c r="I286" s="18">
        <v>197089.87030000001</v>
      </c>
      <c r="J286" s="19">
        <f t="shared" si="46"/>
        <v>1.8999986849630266</v>
      </c>
      <c r="K286" s="17">
        <v>251.08890831470529</v>
      </c>
      <c r="L286" s="18">
        <v>16347</v>
      </c>
      <c r="M286" s="20">
        <f t="shared" si="47"/>
        <v>15.359938111867946</v>
      </c>
      <c r="N286" s="17">
        <f t="shared" si="48"/>
        <v>625.55940270423878</v>
      </c>
      <c r="O286" s="21">
        <f t="shared" si="43"/>
        <v>0.72613848741434228</v>
      </c>
      <c r="P286" s="18">
        <f t="shared" si="51"/>
        <v>454.24275846747543</v>
      </c>
      <c r="Q286" s="19">
        <f t="shared" si="49"/>
        <v>171.31664423676335</v>
      </c>
      <c r="S286" s="31">
        <f>P286*VLOOKUP(B286,'Existing Technology Conversion'!$A$5:$B$105,2)*0.9/1000*0.75</f>
        <v>50.28737015391107</v>
      </c>
      <c r="T286" s="31">
        <f t="shared" si="44"/>
        <v>192.54947560904617</v>
      </c>
      <c r="U286" s="22"/>
      <c r="V286" s="23"/>
      <c r="W286" s="18"/>
      <c r="X286" s="15"/>
      <c r="Y286" s="15"/>
    </row>
    <row r="287" spans="1:25" x14ac:dyDescent="0.2">
      <c r="A287" s="14">
        <f t="shared" si="42"/>
        <v>31</v>
      </c>
      <c r="B287" s="15">
        <v>47.658100358422942</v>
      </c>
      <c r="C287" s="15"/>
      <c r="D287" s="14">
        <v>260</v>
      </c>
      <c r="E287" s="16">
        <f t="shared" si="45"/>
        <v>52505</v>
      </c>
      <c r="F287" s="14">
        <v>2043</v>
      </c>
      <c r="G287" s="14">
        <f t="shared" si="50"/>
        <v>10</v>
      </c>
      <c r="H287" s="17">
        <v>1065.9794564247125</v>
      </c>
      <c r="I287" s="18">
        <v>197469.4664</v>
      </c>
      <c r="J287" s="19">
        <f t="shared" si="46"/>
        <v>5.3981989006109572</v>
      </c>
      <c r="K287" s="17">
        <v>530.10603547096275</v>
      </c>
      <c r="L287" s="18">
        <v>16345</v>
      </c>
      <c r="M287" s="20">
        <f t="shared" si="47"/>
        <v>32.432305626856085</v>
      </c>
      <c r="N287" s="17">
        <f t="shared" si="48"/>
        <v>1596.0854918956752</v>
      </c>
      <c r="O287" s="21">
        <f t="shared" si="43"/>
        <v>0.72874841638921117</v>
      </c>
      <c r="P287" s="18">
        <f t="shared" si="51"/>
        <v>1163.1447746407682</v>
      </c>
      <c r="Q287" s="19">
        <f t="shared" si="49"/>
        <v>432.94071725490699</v>
      </c>
      <c r="S287" s="31">
        <f>P287*VLOOKUP(B287,'Existing Technology Conversion'!$A$5:$B$105,2)*0.9/1000*0.75</f>
        <v>143.24932411465764</v>
      </c>
      <c r="T287" s="31">
        <f t="shared" si="44"/>
        <v>423.71875491281247</v>
      </c>
      <c r="U287" s="22"/>
      <c r="V287" s="23"/>
      <c r="W287" s="18"/>
      <c r="X287" s="15"/>
      <c r="Y287" s="15"/>
    </row>
    <row r="288" spans="1:25" x14ac:dyDescent="0.2">
      <c r="A288" s="14">
        <f t="shared" si="42"/>
        <v>30</v>
      </c>
      <c r="B288" s="15">
        <v>36.144444444444453</v>
      </c>
      <c r="C288" s="15"/>
      <c r="D288" s="14">
        <v>261</v>
      </c>
      <c r="E288" s="16">
        <f t="shared" si="45"/>
        <v>52536</v>
      </c>
      <c r="F288" s="14">
        <v>2043</v>
      </c>
      <c r="G288" s="14">
        <f t="shared" si="50"/>
        <v>11</v>
      </c>
      <c r="H288" s="17">
        <v>1862.3924646377609</v>
      </c>
      <c r="I288" s="18">
        <v>197995.0625</v>
      </c>
      <c r="J288" s="19">
        <f t="shared" si="46"/>
        <v>9.4062571112739786</v>
      </c>
      <c r="K288" s="17">
        <v>916.81152749061584</v>
      </c>
      <c r="L288" s="18">
        <v>16364</v>
      </c>
      <c r="M288" s="20">
        <f t="shared" si="47"/>
        <v>56.026126099402092</v>
      </c>
      <c r="N288" s="17">
        <f t="shared" si="48"/>
        <v>2779.2039921283767</v>
      </c>
      <c r="O288" s="21">
        <f t="shared" si="43"/>
        <v>0.73136772612184442</v>
      </c>
      <c r="P288" s="18">
        <f t="shared" si="51"/>
        <v>2032.6201041516831</v>
      </c>
      <c r="Q288" s="19">
        <f t="shared" si="49"/>
        <v>746.58388797669363</v>
      </c>
      <c r="S288" s="31">
        <f>P288*VLOOKUP(B288,'Existing Technology Conversion'!$A$5:$B$105,2)*0.9/1000*0.75</f>
        <v>275.20089855918741</v>
      </c>
      <c r="T288" s="31">
        <f t="shared" si="44"/>
        <v>582.70398846317164</v>
      </c>
      <c r="U288" s="22"/>
      <c r="V288" s="23"/>
      <c r="W288" s="18"/>
      <c r="X288" s="15"/>
      <c r="Y288" s="15"/>
    </row>
    <row r="289" spans="1:25" x14ac:dyDescent="0.2">
      <c r="A289" s="14">
        <f t="shared" si="42"/>
        <v>31</v>
      </c>
      <c r="B289" s="15">
        <v>28.584946236559134</v>
      </c>
      <c r="C289" s="15"/>
      <c r="D289" s="14">
        <v>262</v>
      </c>
      <c r="E289" s="16">
        <f t="shared" si="45"/>
        <v>52566</v>
      </c>
      <c r="F289" s="14">
        <v>2043</v>
      </c>
      <c r="G289" s="14">
        <f t="shared" si="50"/>
        <v>12</v>
      </c>
      <c r="H289" s="17">
        <v>2639.698967933653</v>
      </c>
      <c r="I289" s="18">
        <v>198377.6586</v>
      </c>
      <c r="J289" s="19">
        <f t="shared" si="46"/>
        <v>13.306432723133536</v>
      </c>
      <c r="K289" s="17">
        <v>1275.53639292717</v>
      </c>
      <c r="L289" s="18">
        <v>16439</v>
      </c>
      <c r="M289" s="20">
        <f t="shared" si="47"/>
        <v>77.592091546150613</v>
      </c>
      <c r="N289" s="17">
        <f t="shared" si="48"/>
        <v>3915.2353608608228</v>
      </c>
      <c r="O289" s="21">
        <f t="shared" si="43"/>
        <v>0.73399645032910454</v>
      </c>
      <c r="P289" s="18">
        <f t="shared" si="51"/>
        <v>2873.7688570748346</v>
      </c>
      <c r="Q289" s="19">
        <f t="shared" si="49"/>
        <v>1041.4665037859882</v>
      </c>
      <c r="S289" s="31">
        <f>P289*VLOOKUP(B289,'Existing Technology Conversion'!$A$5:$B$105,2)*0.9/1000*0.75</f>
        <v>415.66527347385977</v>
      </c>
      <c r="T289" s="31">
        <f t="shared" si="44"/>
        <v>809.22722023419283</v>
      </c>
      <c r="U289" s="22"/>
      <c r="V289" s="23"/>
      <c r="W289" s="18"/>
      <c r="X289" s="15"/>
      <c r="Y289" s="15"/>
    </row>
    <row r="290" spans="1:25" x14ac:dyDescent="0.2">
      <c r="A290" s="14">
        <f t="shared" si="42"/>
        <v>31</v>
      </c>
      <c r="B290" s="15">
        <v>29.425806451612907</v>
      </c>
      <c r="C290" s="15"/>
      <c r="D290" s="14">
        <v>263</v>
      </c>
      <c r="E290" s="16">
        <f t="shared" si="45"/>
        <v>52597</v>
      </c>
      <c r="F290" s="14">
        <v>2044</v>
      </c>
      <c r="G290" s="14">
        <f t="shared" si="50"/>
        <v>1</v>
      </c>
      <c r="H290" s="17">
        <v>2479.648906230927</v>
      </c>
      <c r="I290" s="18">
        <v>198616.25459999999</v>
      </c>
      <c r="J290" s="19">
        <f t="shared" si="46"/>
        <v>12.484622224020768</v>
      </c>
      <c r="K290" s="17">
        <v>1177.0700602531431</v>
      </c>
      <c r="L290" s="18">
        <v>16451</v>
      </c>
      <c r="M290" s="20">
        <f t="shared" si="47"/>
        <v>71.550061409831812</v>
      </c>
      <c r="N290" s="17">
        <f t="shared" si="48"/>
        <v>3656.7189664840698</v>
      </c>
      <c r="O290" s="21">
        <f t="shared" si="43"/>
        <v>0.73663462284904113</v>
      </c>
      <c r="P290" s="18">
        <f t="shared" si="51"/>
        <v>2693.6657967409287</v>
      </c>
      <c r="Q290" s="19">
        <f t="shared" si="49"/>
        <v>963.0531697431411</v>
      </c>
      <c r="S290" s="31">
        <f>P290*VLOOKUP(B290,'Existing Technology Conversion'!$A$5:$B$105,2)*0.9/1000*0.75</f>
        <v>386.52965757909828</v>
      </c>
      <c r="T290" s="31">
        <f t="shared" si="44"/>
        <v>763.84592168336758</v>
      </c>
      <c r="U290" s="22"/>
      <c r="V290" s="23"/>
      <c r="W290" s="18"/>
      <c r="X290" s="15"/>
      <c r="Y290" s="15"/>
    </row>
    <row r="291" spans="1:25" x14ac:dyDescent="0.2">
      <c r="A291" s="14">
        <f t="shared" si="42"/>
        <v>29</v>
      </c>
      <c r="B291" s="15">
        <v>32.599735449735448</v>
      </c>
      <c r="C291" s="15"/>
      <c r="D291" s="14">
        <v>264</v>
      </c>
      <c r="E291" s="16">
        <f t="shared" si="45"/>
        <v>52628</v>
      </c>
      <c r="F291" s="14">
        <v>2044</v>
      </c>
      <c r="G291" s="14">
        <f t="shared" si="50"/>
        <v>2</v>
      </c>
      <c r="H291" s="17">
        <v>2391.2266554832418</v>
      </c>
      <c r="I291" s="18">
        <v>198571.85070000001</v>
      </c>
      <c r="J291" s="19">
        <f t="shared" si="46"/>
        <v>12.042123025261413</v>
      </c>
      <c r="K291" s="17">
        <v>1197.3478858470914</v>
      </c>
      <c r="L291" s="18">
        <v>16464</v>
      </c>
      <c r="M291" s="20">
        <f t="shared" si="47"/>
        <v>72.725211725406425</v>
      </c>
      <c r="N291" s="17">
        <f t="shared" si="48"/>
        <v>3588.574541330333</v>
      </c>
      <c r="O291" s="21">
        <f t="shared" si="43"/>
        <v>0.73928227764132637</v>
      </c>
      <c r="P291" s="18">
        <f t="shared" si="51"/>
        <v>2652.9695604003668</v>
      </c>
      <c r="Q291" s="19">
        <f t="shared" si="49"/>
        <v>935.60498092996613</v>
      </c>
      <c r="S291" s="31">
        <f>P291*VLOOKUP(B291,'Existing Technology Conversion'!$A$5:$B$105,2)*0.9/1000*0.75</f>
        <v>371.49712286042427</v>
      </c>
      <c r="T291" s="31">
        <f t="shared" si="44"/>
        <v>775.78632436666919</v>
      </c>
      <c r="U291" s="22"/>
      <c r="V291" s="23"/>
      <c r="W291" s="18"/>
      <c r="X291" s="15"/>
      <c r="Y291" s="15"/>
    </row>
    <row r="292" spans="1:25" x14ac:dyDescent="0.2">
      <c r="A292" s="14">
        <f t="shared" si="42"/>
        <v>31</v>
      </c>
      <c r="B292" s="15">
        <v>39.989247311828002</v>
      </c>
      <c r="C292" s="15"/>
      <c r="D292" s="14">
        <v>265</v>
      </c>
      <c r="E292" s="16">
        <f t="shared" si="45"/>
        <v>52657</v>
      </c>
      <c r="F292" s="14">
        <v>2044</v>
      </c>
      <c r="G292" s="14">
        <f t="shared" si="50"/>
        <v>3</v>
      </c>
      <c r="H292" s="17">
        <v>1683.9621598720541</v>
      </c>
      <c r="I292" s="18">
        <v>198571.44680000001</v>
      </c>
      <c r="J292" s="19">
        <f t="shared" si="46"/>
        <v>8.4803841992858668</v>
      </c>
      <c r="K292" s="17">
        <v>823.37176728248619</v>
      </c>
      <c r="L292" s="18">
        <v>16466</v>
      </c>
      <c r="M292" s="20">
        <f t="shared" si="47"/>
        <v>50.004358513451123</v>
      </c>
      <c r="N292" s="17">
        <f t="shared" si="48"/>
        <v>2507.3339271545401</v>
      </c>
      <c r="O292" s="21">
        <f t="shared" si="43"/>
        <v>0.74193944878769225</v>
      </c>
      <c r="P292" s="18">
        <f t="shared" si="51"/>
        <v>1860.2899518397194</v>
      </c>
      <c r="Q292" s="19">
        <f t="shared" si="49"/>
        <v>647.04397531482073</v>
      </c>
      <c r="S292" s="31">
        <f>P292*VLOOKUP(B292,'Existing Technology Conversion'!$A$5:$B$105,2)*0.9/1000*0.75</f>
        <v>245.45540685433554</v>
      </c>
      <c r="T292" s="31">
        <f t="shared" si="44"/>
        <v>631.41070934050981</v>
      </c>
      <c r="U292" s="22"/>
      <c r="V292" s="23"/>
      <c r="W292" s="18"/>
      <c r="X292" s="15"/>
      <c r="Y292" s="15"/>
    </row>
    <row r="293" spans="1:25" x14ac:dyDescent="0.2">
      <c r="A293" s="14">
        <f t="shared" si="42"/>
        <v>30</v>
      </c>
      <c r="B293" s="15">
        <v>46.898888888888891</v>
      </c>
      <c r="C293" s="15"/>
      <c r="D293" s="14">
        <v>266</v>
      </c>
      <c r="E293" s="16">
        <f t="shared" si="45"/>
        <v>52688</v>
      </c>
      <c r="F293" s="14">
        <v>2044</v>
      </c>
      <c r="G293" s="14">
        <f t="shared" si="50"/>
        <v>4</v>
      </c>
      <c r="H293" s="17">
        <v>1103.4723901748664</v>
      </c>
      <c r="I293" s="18">
        <v>198489.0429</v>
      </c>
      <c r="J293" s="19">
        <f t="shared" si="46"/>
        <v>5.5593617363090546</v>
      </c>
      <c r="K293" s="17">
        <v>549.64075326919624</v>
      </c>
      <c r="L293" s="18">
        <v>16436</v>
      </c>
      <c r="M293" s="20">
        <f t="shared" si="47"/>
        <v>33.441272406254335</v>
      </c>
      <c r="N293" s="17">
        <f t="shared" si="48"/>
        <v>1653.1131434440626</v>
      </c>
      <c r="O293" s="21">
        <f t="shared" si="43"/>
        <v>0.74460617049236932</v>
      </c>
      <c r="P293" s="18">
        <f t="shared" si="51"/>
        <v>1230.9182471304864</v>
      </c>
      <c r="Q293" s="19">
        <f t="shared" si="49"/>
        <v>422.19489631357624</v>
      </c>
      <c r="S293" s="31">
        <f>P293*VLOOKUP(B293,'Existing Technology Conversion'!$A$5:$B$105,2)*0.9/1000*0.75</f>
        <v>152.89111879713317</v>
      </c>
      <c r="T293" s="31">
        <f t="shared" si="44"/>
        <v>446.58286285387129</v>
      </c>
      <c r="U293" s="22"/>
      <c r="V293" s="23"/>
      <c r="W293" s="18"/>
      <c r="X293" s="15"/>
      <c r="Y293" s="15"/>
    </row>
    <row r="294" spans="1:25" x14ac:dyDescent="0.2">
      <c r="A294" s="14">
        <f t="shared" si="42"/>
        <v>31</v>
      </c>
      <c r="B294" s="15">
        <v>55.859139784946244</v>
      </c>
      <c r="C294" s="15"/>
      <c r="D294" s="14">
        <v>267</v>
      </c>
      <c r="E294" s="16">
        <f t="shared" si="45"/>
        <v>52718</v>
      </c>
      <c r="F294" s="14">
        <v>2044</v>
      </c>
      <c r="G294" s="14">
        <f t="shared" si="50"/>
        <v>5</v>
      </c>
      <c r="H294" s="17">
        <v>548.39257383346546</v>
      </c>
      <c r="I294" s="18">
        <v>198402.639</v>
      </c>
      <c r="J294" s="19">
        <f t="shared" si="46"/>
        <v>2.7640387073352661</v>
      </c>
      <c r="K294" s="17">
        <v>298.34791207313589</v>
      </c>
      <c r="L294" s="18">
        <v>16418</v>
      </c>
      <c r="M294" s="20">
        <f t="shared" si="47"/>
        <v>18.172000978994756</v>
      </c>
      <c r="N294" s="17">
        <f t="shared" si="48"/>
        <v>846.74048590660141</v>
      </c>
      <c r="O294" s="21">
        <f t="shared" si="43"/>
        <v>0.74728247708252704</v>
      </c>
      <c r="P294" s="18">
        <f t="shared" si="51"/>
        <v>632.75432775434763</v>
      </c>
      <c r="Q294" s="19">
        <f t="shared" si="49"/>
        <v>213.98615815225378</v>
      </c>
      <c r="S294" s="31">
        <f>P294*VLOOKUP(B294,'Existing Technology Conversion'!$A$5:$B$105,2)*0.9/1000*0.75</f>
        <v>73.045972289801597</v>
      </c>
      <c r="T294" s="31">
        <f t="shared" si="44"/>
        <v>270.13791888835749</v>
      </c>
      <c r="U294" s="22"/>
      <c r="V294" s="23"/>
      <c r="W294" s="18"/>
      <c r="X294" s="15"/>
      <c r="Y294" s="15"/>
    </row>
    <row r="295" spans="1:25" x14ac:dyDescent="0.2">
      <c r="A295" s="14">
        <f t="shared" si="42"/>
        <v>30</v>
      </c>
      <c r="B295" s="15">
        <v>62.166666666666679</v>
      </c>
      <c r="C295" s="15"/>
      <c r="D295" s="14">
        <v>268</v>
      </c>
      <c r="E295" s="16">
        <f t="shared" si="45"/>
        <v>52749</v>
      </c>
      <c r="F295" s="14">
        <v>2044</v>
      </c>
      <c r="G295" s="14">
        <f t="shared" si="50"/>
        <v>6</v>
      </c>
      <c r="H295" s="17">
        <v>323.47366690635693</v>
      </c>
      <c r="I295" s="18">
        <v>198212.23509999999</v>
      </c>
      <c r="J295" s="19">
        <f t="shared" si="46"/>
        <v>1.6319561037347736</v>
      </c>
      <c r="K295" s="17">
        <v>213.30579936504319</v>
      </c>
      <c r="L295" s="18">
        <v>16419</v>
      </c>
      <c r="M295" s="20">
        <f t="shared" si="47"/>
        <v>12.991400168405089</v>
      </c>
      <c r="N295" s="17">
        <f t="shared" si="48"/>
        <v>536.77946627140011</v>
      </c>
      <c r="O295" s="21">
        <f t="shared" si="43"/>
        <v>0.74996840300871548</v>
      </c>
      <c r="P295" s="18">
        <f t="shared" si="51"/>
        <v>402.56763908743261</v>
      </c>
      <c r="Q295" s="19">
        <f t="shared" si="49"/>
        <v>134.2118271839675</v>
      </c>
      <c r="S295" s="31">
        <f>P295*VLOOKUP(B295,'Existing Technology Conversion'!$A$5:$B$105,2)*0.9/1000*0.75</f>
        <v>44.291743202983845</v>
      </c>
      <c r="T295" s="31">
        <f t="shared" si="44"/>
        <v>103.54345454220434</v>
      </c>
      <c r="U295" s="22"/>
      <c r="V295" s="23"/>
      <c r="W295" s="18"/>
      <c r="X295" s="15"/>
      <c r="Y295" s="15"/>
    </row>
    <row r="296" spans="1:25" x14ac:dyDescent="0.2">
      <c r="A296" s="14">
        <f t="shared" si="42"/>
        <v>31</v>
      </c>
      <c r="B296" s="15">
        <v>70.889247311827987</v>
      </c>
      <c r="C296" s="15"/>
      <c r="D296" s="14">
        <v>269</v>
      </c>
      <c r="E296" s="16">
        <f t="shared" si="45"/>
        <v>52779</v>
      </c>
      <c r="F296" s="14">
        <v>2044</v>
      </c>
      <c r="G296" s="14">
        <f t="shared" si="50"/>
        <v>7</v>
      </c>
      <c r="H296" s="17">
        <v>286.35976386070217</v>
      </c>
      <c r="I296" s="18">
        <v>198333.83119999999</v>
      </c>
      <c r="J296" s="19">
        <f t="shared" si="46"/>
        <v>1.4438271177847453</v>
      </c>
      <c r="K296" s="17">
        <v>193.78625458478928</v>
      </c>
      <c r="L296" s="18">
        <v>16399</v>
      </c>
      <c r="M296" s="20">
        <f t="shared" si="47"/>
        <v>11.816955581729939</v>
      </c>
      <c r="N296" s="17">
        <f t="shared" si="48"/>
        <v>480.14601844549145</v>
      </c>
      <c r="O296" s="21">
        <f t="shared" si="43"/>
        <v>0.75266398284530889</v>
      </c>
      <c r="P296" s="18">
        <f t="shared" si="51"/>
        <v>361.38861459050071</v>
      </c>
      <c r="Q296" s="19">
        <f t="shared" si="49"/>
        <v>118.75740385499074</v>
      </c>
      <c r="S296" s="31">
        <f>P296*VLOOKUP(B296,'Existing Technology Conversion'!$A$5:$B$105,2)*0.9/1000*0.75</f>
        <v>38.248639156314056</v>
      </c>
      <c r="T296" s="31">
        <f t="shared" si="44"/>
        <v>65.372203635525992</v>
      </c>
      <c r="U296" s="22"/>
      <c r="V296" s="23"/>
      <c r="W296" s="18"/>
      <c r="X296" s="15"/>
      <c r="Y296" s="15"/>
    </row>
    <row r="297" spans="1:25" x14ac:dyDescent="0.2">
      <c r="A297" s="14">
        <f t="shared" si="42"/>
        <v>31</v>
      </c>
      <c r="B297" s="15">
        <v>70.05591397849463</v>
      </c>
      <c r="C297" s="15"/>
      <c r="D297" s="14">
        <v>270</v>
      </c>
      <c r="E297" s="16">
        <f t="shared" si="45"/>
        <v>52810</v>
      </c>
      <c r="F297" s="14">
        <v>2044</v>
      </c>
      <c r="G297" s="14">
        <f t="shared" si="50"/>
        <v>8</v>
      </c>
      <c r="H297" s="17">
        <v>286.51365691423467</v>
      </c>
      <c r="I297" s="18">
        <v>198440.42730000001</v>
      </c>
      <c r="J297" s="19">
        <f t="shared" si="46"/>
        <v>1.4438270508311624</v>
      </c>
      <c r="K297" s="17">
        <v>193.80988168716408</v>
      </c>
      <c r="L297" s="18">
        <v>16401</v>
      </c>
      <c r="M297" s="20">
        <f t="shared" si="47"/>
        <v>11.816955166585213</v>
      </c>
      <c r="N297" s="17">
        <f t="shared" si="48"/>
        <v>480.32353860139875</v>
      </c>
      <c r="O297" s="21">
        <f t="shared" si="43"/>
        <v>0.75536925129095078</v>
      </c>
      <c r="P297" s="18">
        <f t="shared" si="51"/>
        <v>362.82163173075872</v>
      </c>
      <c r="Q297" s="19">
        <f t="shared" si="49"/>
        <v>117.50190687064003</v>
      </c>
      <c r="S297" s="31">
        <f>P297*VLOOKUP(B297,'Existing Technology Conversion'!$A$5:$B$105,2)*0.9/1000*0.75</f>
        <v>38.40030678857925</v>
      </c>
      <c r="T297" s="31">
        <f t="shared" si="44"/>
        <v>67.625261229800941</v>
      </c>
      <c r="U297" s="22"/>
      <c r="V297" s="23"/>
      <c r="W297" s="18"/>
      <c r="X297" s="15"/>
      <c r="Y297" s="15"/>
    </row>
    <row r="298" spans="1:25" x14ac:dyDescent="0.2">
      <c r="A298" s="14">
        <f t="shared" si="42"/>
        <v>30</v>
      </c>
      <c r="B298" s="15">
        <v>61.023524904214568</v>
      </c>
      <c r="C298" s="15"/>
      <c r="D298" s="14">
        <v>271</v>
      </c>
      <c r="E298" s="16">
        <f t="shared" si="45"/>
        <v>52841</v>
      </c>
      <c r="F298" s="14">
        <v>2044</v>
      </c>
      <c r="G298" s="14">
        <f t="shared" si="50"/>
        <v>9</v>
      </c>
      <c r="H298" s="17">
        <v>377.41197109222412</v>
      </c>
      <c r="I298" s="18">
        <v>198638.02340000001</v>
      </c>
      <c r="J298" s="19">
        <f t="shared" si="46"/>
        <v>1.8999986237892865</v>
      </c>
      <c r="K298" s="17">
        <v>251.9183439016339</v>
      </c>
      <c r="L298" s="18">
        <v>16401</v>
      </c>
      <c r="M298" s="20">
        <f t="shared" si="47"/>
        <v>15.359938046560204</v>
      </c>
      <c r="N298" s="17">
        <f t="shared" si="48"/>
        <v>629.330314993858</v>
      </c>
      <c r="O298" s="21">
        <f t="shared" si="43"/>
        <v>0.75808424316900047</v>
      </c>
      <c r="P298" s="18">
        <f t="shared" si="51"/>
        <v>477.0853955454275</v>
      </c>
      <c r="Q298" s="19">
        <f t="shared" si="49"/>
        <v>152.24491944843049</v>
      </c>
      <c r="S298" s="31">
        <f>P298*VLOOKUP(B298,'Existing Technology Conversion'!$A$5:$B$105,2)*0.9/1000*0.75</f>
        <v>52.816185692778213</v>
      </c>
      <c r="T298" s="31">
        <f t="shared" si="44"/>
        <v>202.23226682343235</v>
      </c>
      <c r="U298" s="22"/>
      <c r="V298" s="23"/>
      <c r="W298" s="18"/>
      <c r="X298" s="15"/>
      <c r="Y298" s="15"/>
    </row>
    <row r="299" spans="1:25" x14ac:dyDescent="0.2">
      <c r="A299" s="14">
        <f t="shared" si="42"/>
        <v>31</v>
      </c>
      <c r="B299" s="15">
        <v>47.658100358422942</v>
      </c>
      <c r="C299" s="15"/>
      <c r="D299" s="14">
        <v>272</v>
      </c>
      <c r="E299" s="16">
        <f t="shared" si="45"/>
        <v>52871</v>
      </c>
      <c r="F299" s="14">
        <v>2044</v>
      </c>
      <c r="G299" s="14">
        <f t="shared" si="50"/>
        <v>10</v>
      </c>
      <c r="H299" s="17">
        <v>1074.3312888145447</v>
      </c>
      <c r="I299" s="18">
        <v>199016.6195</v>
      </c>
      <c r="J299" s="19">
        <f t="shared" si="46"/>
        <v>5.3981988615505783</v>
      </c>
      <c r="K299" s="17">
        <v>531.82492148876258</v>
      </c>
      <c r="L299" s="18">
        <v>16398</v>
      </c>
      <c r="M299" s="20">
        <f t="shared" si="47"/>
        <v>32.432304030294098</v>
      </c>
      <c r="N299" s="17">
        <f t="shared" si="48"/>
        <v>1606.1562103033073</v>
      </c>
      <c r="O299" s="21">
        <f t="shared" si="43"/>
        <v>0.76080899342798147</v>
      </c>
      <c r="P299" s="18">
        <f t="shared" si="51"/>
        <v>1221.9780896489606</v>
      </c>
      <c r="Q299" s="19">
        <f t="shared" si="49"/>
        <v>384.17812065434669</v>
      </c>
      <c r="S299" s="31">
        <f>P299*VLOOKUP(B299,'Existing Technology Conversion'!$A$5:$B$105,2)*0.9/1000*0.75</f>
        <v>150.49505379001229</v>
      </c>
      <c r="T299" s="31">
        <f t="shared" si="44"/>
        <v>445.15097859310521</v>
      </c>
      <c r="U299" s="22"/>
      <c r="V299" s="23"/>
      <c r="W299" s="18"/>
      <c r="X299" s="15"/>
      <c r="Y299" s="15"/>
    </row>
    <row r="300" spans="1:25" x14ac:dyDescent="0.2">
      <c r="A300" s="14">
        <f t="shared" si="42"/>
        <v>30</v>
      </c>
      <c r="B300" s="15">
        <v>36.144444444444453</v>
      </c>
      <c r="C300" s="15"/>
      <c r="D300" s="14">
        <v>273</v>
      </c>
      <c r="E300" s="16">
        <f t="shared" si="45"/>
        <v>52902</v>
      </c>
      <c r="F300" s="14">
        <v>2044</v>
      </c>
      <c r="G300" s="14">
        <f t="shared" si="50"/>
        <v>11</v>
      </c>
      <c r="H300" s="17">
        <v>1876.9360198974632</v>
      </c>
      <c r="I300" s="18">
        <v>199541.2156</v>
      </c>
      <c r="J300" s="19">
        <f t="shared" si="46"/>
        <v>9.4062573200915356</v>
      </c>
      <c r="K300" s="17">
        <v>919.83692264556953</v>
      </c>
      <c r="L300" s="18">
        <v>16418</v>
      </c>
      <c r="M300" s="20">
        <f t="shared" si="47"/>
        <v>56.026125145911166</v>
      </c>
      <c r="N300" s="17">
        <f t="shared" si="48"/>
        <v>2796.7729425430325</v>
      </c>
      <c r="O300" s="21">
        <f t="shared" si="43"/>
        <v>0.76354353714203127</v>
      </c>
      <c r="P300" s="18">
        <f t="shared" si="51"/>
        <v>2135.4579051324345</v>
      </c>
      <c r="Q300" s="19">
        <f t="shared" si="49"/>
        <v>661.31503741059805</v>
      </c>
      <c r="S300" s="31">
        <f>P300*VLOOKUP(B300,'Existing Technology Conversion'!$A$5:$B$105,2)*0.9/1000*0.75</f>
        <v>289.12433421642015</v>
      </c>
      <c r="T300" s="31">
        <f t="shared" si="44"/>
        <v>612.1851476201972</v>
      </c>
      <c r="U300" s="22"/>
      <c r="V300" s="23"/>
      <c r="W300" s="18"/>
      <c r="X300" s="15"/>
      <c r="Y300" s="15"/>
    </row>
    <row r="301" spans="1:25" x14ac:dyDescent="0.2">
      <c r="A301" s="14">
        <f t="shared" si="42"/>
        <v>31</v>
      </c>
      <c r="B301" s="15">
        <v>28.584946236559134</v>
      </c>
      <c r="C301" s="15"/>
      <c r="D301" s="14">
        <v>274</v>
      </c>
      <c r="E301" s="16">
        <f t="shared" si="45"/>
        <v>52932</v>
      </c>
      <c r="F301" s="14">
        <v>2044</v>
      </c>
      <c r="G301" s="14">
        <f t="shared" si="50"/>
        <v>12</v>
      </c>
      <c r="H301" s="17">
        <v>2660.2594900131189</v>
      </c>
      <c r="I301" s="18">
        <v>199922.81169999999</v>
      </c>
      <c r="J301" s="19">
        <f t="shared" si="46"/>
        <v>13.306432954759805</v>
      </c>
      <c r="K301" s="17">
        <v>1279.7263708114619</v>
      </c>
      <c r="L301" s="18">
        <v>16493</v>
      </c>
      <c r="M301" s="20">
        <f t="shared" si="47"/>
        <v>77.59209184572012</v>
      </c>
      <c r="N301" s="17">
        <f t="shared" si="48"/>
        <v>3939.9858608245809</v>
      </c>
      <c r="O301" s="21">
        <f t="shared" si="43"/>
        <v>0.76628790951135284</v>
      </c>
      <c r="P301" s="18">
        <f t="shared" si="51"/>
        <v>3019.163528795556</v>
      </c>
      <c r="Q301" s="19">
        <f>N301-P301</f>
        <v>920.82233202902489</v>
      </c>
      <c r="S301" s="31">
        <f>P301*VLOOKUP(B301,'Existing Technology Conversion'!$A$5:$B$105,2)*0.9/1000*0.75</f>
        <v>436.69532807746901</v>
      </c>
      <c r="T301" s="31">
        <f t="shared" si="44"/>
        <v>850.16903980460302</v>
      </c>
      <c r="U301" s="26"/>
      <c r="V301" s="23"/>
      <c r="W301" s="27"/>
      <c r="X301" s="15"/>
      <c r="Y301" s="15"/>
    </row>
    <row r="302" spans="1:25" x14ac:dyDescent="0.2">
      <c r="A302" s="14">
        <f t="shared" si="42"/>
        <v>31</v>
      </c>
      <c r="B302" s="15">
        <v>29.425806451612907</v>
      </c>
      <c r="C302" s="15"/>
      <c r="D302" s="14">
        <v>275</v>
      </c>
      <c r="E302" s="16">
        <f t="shared" si="45"/>
        <v>52963</v>
      </c>
      <c r="F302" s="14">
        <v>2045</v>
      </c>
      <c r="G302" s="14">
        <f t="shared" si="50"/>
        <v>1</v>
      </c>
      <c r="H302" s="17">
        <v>2498.9394268989527</v>
      </c>
      <c r="I302" s="18">
        <v>200161.40779999999</v>
      </c>
      <c r="J302" s="19">
        <f t="shared" si="46"/>
        <v>12.484621557997219</v>
      </c>
      <c r="K302" s="17">
        <v>1180.933739900589</v>
      </c>
      <c r="L302" s="18">
        <v>16505</v>
      </c>
      <c r="M302" s="20">
        <f t="shared" si="47"/>
        <v>71.550059975800608</v>
      </c>
      <c r="N302" s="17">
        <f t="shared" si="48"/>
        <v>3679.8731667995417</v>
      </c>
      <c r="O302" s="21">
        <f>((O$313/O$182)^(1/131))*O301</f>
        <v>0.76904214586266773</v>
      </c>
      <c r="P302" s="18">
        <f t="shared" si="51"/>
        <v>2829.9775566979697</v>
      </c>
      <c r="Q302" s="19">
        <f t="shared" si="49"/>
        <v>849.89561010157195</v>
      </c>
      <c r="S302" s="31">
        <f>P302*VLOOKUP(B302,'Existing Technology Conversion'!$A$5:$B$105,2)*0.9/1000*0.75</f>
        <v>406.08981903786093</v>
      </c>
      <c r="T302" s="31">
        <f t="shared" si="44"/>
        <v>802.50000492065851</v>
      </c>
      <c r="U302" s="22"/>
      <c r="V302" s="23"/>
      <c r="W302" s="27"/>
      <c r="X302" s="15"/>
      <c r="Y302" s="15"/>
    </row>
    <row r="303" spans="1:25" x14ac:dyDescent="0.2">
      <c r="A303" s="14">
        <f t="shared" si="42"/>
        <v>28</v>
      </c>
      <c r="B303" s="15">
        <v>32.599735449735448</v>
      </c>
      <c r="C303" s="15"/>
      <c r="D303" s="14">
        <v>276</v>
      </c>
      <c r="E303" s="16">
        <f t="shared" si="45"/>
        <v>52994</v>
      </c>
      <c r="F303" s="14">
        <v>2045</v>
      </c>
      <c r="G303" s="14">
        <f t="shared" si="50"/>
        <v>2</v>
      </c>
      <c r="H303" s="17">
        <v>2271.1252188682593</v>
      </c>
      <c r="I303" s="18">
        <v>200116.00390000001</v>
      </c>
      <c r="J303" s="19">
        <f t="shared" si="46"/>
        <v>11.349043427846798</v>
      </c>
      <c r="K303" s="17">
        <v>1133.3112776875491</v>
      </c>
      <c r="L303" s="18">
        <v>16517</v>
      </c>
      <c r="M303" s="20">
        <f t="shared" si="47"/>
        <v>68.614837905645643</v>
      </c>
      <c r="N303" s="17">
        <f t="shared" si="48"/>
        <v>3404.4364965558084</v>
      </c>
      <c r="O303" s="21">
        <f t="shared" ref="O303:O312" si="52">((O$313/O$182)^(1/131))*O302</f>
        <v>0.7718062816496708</v>
      </c>
      <c r="P303" s="18">
        <f t="shared" si="51"/>
        <v>2627.5654735191711</v>
      </c>
      <c r="Q303" s="19">
        <f t="shared" si="49"/>
        <v>776.87102303663733</v>
      </c>
      <c r="S303" s="31">
        <f>P303*VLOOKUP(B303,'Existing Technology Conversion'!$A$5:$B$105,2)*0.9/1000*0.75</f>
        <v>367.9397713829967</v>
      </c>
      <c r="T303" s="31">
        <f t="shared" si="44"/>
        <v>768.35761373250705</v>
      </c>
      <c r="U303" s="22"/>
      <c r="V303" s="23"/>
      <c r="W303" s="27"/>
      <c r="X303" s="15"/>
      <c r="Y303" s="15"/>
    </row>
    <row r="304" spans="1:25" x14ac:dyDescent="0.2">
      <c r="A304" s="14">
        <f t="shared" si="42"/>
        <v>31</v>
      </c>
      <c r="B304" s="15">
        <v>39.989247311828002</v>
      </c>
      <c r="C304" s="15"/>
      <c r="D304" s="14">
        <v>277</v>
      </c>
      <c r="E304" s="16">
        <f t="shared" si="45"/>
        <v>53022</v>
      </c>
      <c r="F304" s="14">
        <v>2045</v>
      </c>
      <c r="G304" s="14">
        <f t="shared" si="50"/>
        <v>3</v>
      </c>
      <c r="H304" s="17">
        <v>1697.0570819377901</v>
      </c>
      <c r="I304" s="18">
        <v>200115.5999</v>
      </c>
      <c r="J304" s="19">
        <f t="shared" si="46"/>
        <v>8.4803837521204173</v>
      </c>
      <c r="K304" s="17">
        <v>826.02199625968888</v>
      </c>
      <c r="L304" s="18">
        <v>16519</v>
      </c>
      <c r="M304" s="20">
        <f t="shared" si="47"/>
        <v>50.004358390924928</v>
      </c>
      <c r="N304" s="17">
        <f t="shared" si="48"/>
        <v>2523.0790781974792</v>
      </c>
      <c r="O304" s="21">
        <f t="shared" si="52"/>
        <v>0.77458035245348689</v>
      </c>
      <c r="P304" s="18">
        <f t="shared" si="51"/>
        <v>1954.327481658222</v>
      </c>
      <c r="Q304" s="19">
        <f t="shared" si="49"/>
        <v>568.75159653925721</v>
      </c>
      <c r="S304" s="31">
        <f>P304*VLOOKUP(B304,'Existing Technology Conversion'!$A$5:$B$105,2)*0.9/1000*0.75</f>
        <v>257.86316088125511</v>
      </c>
      <c r="T304" s="31">
        <f t="shared" si="44"/>
        <v>663.32847750810663</v>
      </c>
      <c r="U304" s="22"/>
      <c r="V304" s="23"/>
      <c r="W304" s="27"/>
      <c r="X304" s="15"/>
      <c r="Y304" s="15"/>
    </row>
    <row r="305" spans="1:25" x14ac:dyDescent="0.2">
      <c r="A305" s="14">
        <f t="shared" si="42"/>
        <v>30</v>
      </c>
      <c r="B305" s="15">
        <v>46.898888888888891</v>
      </c>
      <c r="C305" s="15"/>
      <c r="D305" s="14">
        <v>278</v>
      </c>
      <c r="E305" s="16">
        <f t="shared" si="45"/>
        <v>53053</v>
      </c>
      <c r="F305" s="14">
        <v>2045</v>
      </c>
      <c r="G305" s="14">
        <f t="shared" si="50"/>
        <v>4</v>
      </c>
      <c r="H305" s="17">
        <v>1112.0514321327214</v>
      </c>
      <c r="I305" s="18">
        <v>200032.196</v>
      </c>
      <c r="J305" s="19">
        <f t="shared" si="46"/>
        <v>5.5593622145343113</v>
      </c>
      <c r="K305" s="17">
        <v>551.44648432731628</v>
      </c>
      <c r="L305" s="18">
        <v>16490</v>
      </c>
      <c r="M305" s="20">
        <f t="shared" si="47"/>
        <v>33.441266484373337</v>
      </c>
      <c r="N305" s="17">
        <f t="shared" si="48"/>
        <v>1663.4979164600377</v>
      </c>
      <c r="O305" s="21">
        <f t="shared" si="52"/>
        <v>0.77736439398312829</v>
      </c>
      <c r="P305" s="18">
        <f t="shared" si="51"/>
        <v>1293.1440497211538</v>
      </c>
      <c r="Q305" s="19">
        <f t="shared" si="49"/>
        <v>370.35386673888388</v>
      </c>
      <c r="S305" s="31">
        <f>P305*VLOOKUP(B305,'Existing Technology Conversion'!$A$5:$B$105,2)*0.9/1000*0.75</f>
        <v>160.62012321990062</v>
      </c>
      <c r="T305" s="31">
        <f t="shared" si="44"/>
        <v>469.15867333446306</v>
      </c>
      <c r="U305" s="22"/>
      <c r="V305" s="23"/>
      <c r="W305" s="18"/>
      <c r="X305" s="15"/>
      <c r="Y305" s="15"/>
    </row>
    <row r="306" spans="1:25" x14ac:dyDescent="0.2">
      <c r="A306" s="14">
        <f t="shared" si="42"/>
        <v>31</v>
      </c>
      <c r="B306" s="15">
        <v>55.859139784946244</v>
      </c>
      <c r="C306" s="15"/>
      <c r="D306" s="14">
        <v>279</v>
      </c>
      <c r="E306" s="16">
        <f t="shared" si="45"/>
        <v>53083</v>
      </c>
      <c r="F306" s="14">
        <v>2045</v>
      </c>
      <c r="G306" s="14">
        <f t="shared" si="50"/>
        <v>5</v>
      </c>
      <c r="H306" s="17">
        <v>552.65513813495659</v>
      </c>
      <c r="I306" s="18">
        <v>199944.79209999999</v>
      </c>
      <c r="J306" s="19">
        <f t="shared" si="46"/>
        <v>2.7640386745284804</v>
      </c>
      <c r="K306" s="17">
        <v>299.3291842341427</v>
      </c>
      <c r="L306" s="18">
        <v>16472</v>
      </c>
      <c r="M306" s="20">
        <f t="shared" si="47"/>
        <v>18.172000014214589</v>
      </c>
      <c r="N306" s="17">
        <f t="shared" si="48"/>
        <v>851.98432236909935</v>
      </c>
      <c r="O306" s="21">
        <f t="shared" si="52"/>
        <v>0.78015844207595475</v>
      </c>
      <c r="P306" s="18">
        <f t="shared" si="51"/>
        <v>664.68276161261451</v>
      </c>
      <c r="Q306" s="19">
        <f t="shared" si="49"/>
        <v>187.30156075648483</v>
      </c>
      <c r="S306" s="31">
        <f>P306*VLOOKUP(B306,'Existing Technology Conversion'!$A$5:$B$105,2)*0.9/1000*0.75</f>
        <v>76.731831702482154</v>
      </c>
      <c r="T306" s="31">
        <f t="shared" si="44"/>
        <v>283.76892905694422</v>
      </c>
      <c r="U306" s="22"/>
      <c r="V306" s="23"/>
      <c r="W306" s="18"/>
      <c r="X306" s="15"/>
      <c r="Y306" s="15"/>
    </row>
    <row r="307" spans="1:25" x14ac:dyDescent="0.2">
      <c r="A307" s="14">
        <f t="shared" ref="A307:A313" si="53">A259</f>
        <v>30</v>
      </c>
      <c r="B307" s="15">
        <v>62.166666666666679</v>
      </c>
      <c r="C307" s="15"/>
      <c r="D307" s="14">
        <v>280</v>
      </c>
      <c r="E307" s="16">
        <f t="shared" si="45"/>
        <v>53114</v>
      </c>
      <c r="F307" s="14">
        <v>2045</v>
      </c>
      <c r="G307" s="14">
        <f t="shared" si="50"/>
        <v>6</v>
      </c>
      <c r="H307" s="17">
        <v>325.99040329456318</v>
      </c>
      <c r="I307" s="18">
        <v>199754.38819999999</v>
      </c>
      <c r="J307" s="19">
        <f t="shared" si="46"/>
        <v>1.6319561549164665</v>
      </c>
      <c r="K307" s="17">
        <v>214.00731682777382</v>
      </c>
      <c r="L307" s="18">
        <v>16473</v>
      </c>
      <c r="M307" s="20">
        <f t="shared" si="47"/>
        <v>12.991399066822911</v>
      </c>
      <c r="N307" s="17">
        <f t="shared" si="48"/>
        <v>539.997720122337</v>
      </c>
      <c r="O307" s="21">
        <f t="shared" si="52"/>
        <v>0.78296253269813487</v>
      </c>
      <c r="P307" s="18">
        <f t="shared" si="51"/>
        <v>422.79798259820359</v>
      </c>
      <c r="Q307" s="19">
        <f t="shared" si="49"/>
        <v>117.19973752413341</v>
      </c>
      <c r="S307" s="31">
        <f>P307*VLOOKUP(B307,'Existing Technology Conversion'!$A$5:$B$105,2)*0.9/1000*0.75</f>
        <v>46.517548490558426</v>
      </c>
      <c r="T307" s="31">
        <f t="shared" si="44"/>
        <v>108.74685255608631</v>
      </c>
      <c r="U307" s="22"/>
      <c r="V307" s="23"/>
      <c r="W307" s="18"/>
      <c r="X307" s="15"/>
      <c r="Y307" s="15"/>
    </row>
    <row r="308" spans="1:25" x14ac:dyDescent="0.2">
      <c r="A308" s="14">
        <f t="shared" si="53"/>
        <v>31</v>
      </c>
      <c r="B308" s="15">
        <v>70.889247311827987</v>
      </c>
      <c r="C308" s="15"/>
      <c r="D308" s="14">
        <v>281</v>
      </c>
      <c r="E308" s="16">
        <f t="shared" si="45"/>
        <v>53144</v>
      </c>
      <c r="F308" s="14">
        <v>2045</v>
      </c>
      <c r="G308" s="14">
        <f t="shared" si="50"/>
        <v>7</v>
      </c>
      <c r="H308" s="17">
        <v>288.59359580278391</v>
      </c>
      <c r="I308" s="18">
        <v>199880.98430000001</v>
      </c>
      <c r="J308" s="19">
        <f t="shared" si="46"/>
        <v>1.4438271695202167</v>
      </c>
      <c r="K308" s="17">
        <v>194.4243544936183</v>
      </c>
      <c r="L308" s="18">
        <v>16453</v>
      </c>
      <c r="M308" s="20">
        <f t="shared" si="47"/>
        <v>11.816954627947384</v>
      </c>
      <c r="N308" s="17">
        <f t="shared" si="48"/>
        <v>483.0179502964022</v>
      </c>
      <c r="O308" s="21">
        <f t="shared" si="52"/>
        <v>0.78577670194510874</v>
      </c>
      <c r="P308" s="18">
        <f t="shared" si="51"/>
        <v>379.54425196419334</v>
      </c>
      <c r="Q308" s="19">
        <f t="shared" si="49"/>
        <v>103.47369833220887</v>
      </c>
      <c r="S308" s="31">
        <f>P308*VLOOKUP(B308,'Existing Technology Conversion'!$A$5:$B$105,2)*0.9/1000*0.75</f>
        <v>40.170195050780002</v>
      </c>
      <c r="T308" s="31">
        <f t="shared" si="44"/>
        <v>68.656407884380599</v>
      </c>
      <c r="U308" s="22"/>
      <c r="V308" s="23"/>
      <c r="W308" s="18"/>
      <c r="X308" s="15"/>
      <c r="Y308" s="15"/>
    </row>
    <row r="309" spans="1:25" x14ac:dyDescent="0.2">
      <c r="A309" s="14">
        <f t="shared" si="53"/>
        <v>31</v>
      </c>
      <c r="B309" s="15">
        <v>70.05591397849463</v>
      </c>
      <c r="C309" s="15"/>
      <c r="D309" s="14">
        <v>282</v>
      </c>
      <c r="E309" s="16">
        <f t="shared" si="45"/>
        <v>53175</v>
      </c>
      <c r="F309" s="14">
        <v>2045</v>
      </c>
      <c r="G309" s="14">
        <f t="shared" si="50"/>
        <v>8</v>
      </c>
      <c r="H309" s="17">
        <v>288.7532445788388</v>
      </c>
      <c r="I309" s="18">
        <v>199991.58040000001</v>
      </c>
      <c r="J309" s="19">
        <f t="shared" si="46"/>
        <v>1.4438270051234556</v>
      </c>
      <c r="K309" s="17">
        <v>194.4598016142848</v>
      </c>
      <c r="L309" s="18">
        <v>16456</v>
      </c>
      <c r="M309" s="20">
        <f t="shared" si="47"/>
        <v>11.816954400479144</v>
      </c>
      <c r="N309" s="17">
        <f t="shared" si="48"/>
        <v>483.2130461931236</v>
      </c>
      <c r="O309" s="21">
        <f t="shared" si="52"/>
        <v>0.78860098604205286</v>
      </c>
      <c r="P309" s="18">
        <f t="shared" si="51"/>
        <v>381.06228469628132</v>
      </c>
      <c r="Q309" s="19">
        <f t="shared" si="49"/>
        <v>102.15076149684228</v>
      </c>
      <c r="S309" s="31">
        <f>P309*VLOOKUP(B309,'Existing Technology Conversion'!$A$5:$B$105,2)*0.9/1000*0.75</f>
        <v>40.330860561127913</v>
      </c>
      <c r="T309" s="31">
        <f t="shared" si="44"/>
        <v>71.0250831089743</v>
      </c>
      <c r="U309" s="22"/>
      <c r="V309" s="23"/>
      <c r="W309" s="18"/>
      <c r="X309" s="15"/>
      <c r="Y309" s="15"/>
    </row>
    <row r="310" spans="1:25" x14ac:dyDescent="0.2">
      <c r="A310" s="14">
        <f t="shared" si="53"/>
        <v>30</v>
      </c>
      <c r="B310" s="15">
        <v>61.023524904214568</v>
      </c>
      <c r="C310" s="15"/>
      <c r="D310" s="14">
        <v>283</v>
      </c>
      <c r="E310" s="16">
        <f t="shared" si="45"/>
        <v>53206</v>
      </c>
      <c r="F310" s="14">
        <v>2045</v>
      </c>
      <c r="G310" s="14">
        <f t="shared" si="50"/>
        <v>9</v>
      </c>
      <c r="H310" s="17">
        <v>380.36864876747131</v>
      </c>
      <c r="I310" s="18">
        <v>200194.1765</v>
      </c>
      <c r="J310" s="19">
        <f t="shared" si="46"/>
        <v>1.8999985684771969</v>
      </c>
      <c r="K310" s="17">
        <v>252.74778306484183</v>
      </c>
      <c r="L310" s="18">
        <v>16455</v>
      </c>
      <c r="M310" s="20">
        <f t="shared" si="47"/>
        <v>15.359938199018037</v>
      </c>
      <c r="N310" s="17">
        <f t="shared" si="48"/>
        <v>633.11643183231308</v>
      </c>
      <c r="O310" s="21">
        <f t="shared" si="52"/>
        <v>0.79143542134434652</v>
      </c>
      <c r="P310" s="18">
        <f t="shared" si="51"/>
        <v>501.07076998723602</v>
      </c>
      <c r="Q310" s="19">
        <f t="shared" si="49"/>
        <v>132.04566184507706</v>
      </c>
      <c r="S310" s="31">
        <f>P310*VLOOKUP(B310,'Existing Technology Conversion'!$A$5:$B$105,2)*0.9/1000*0.75</f>
        <v>55.471509042136013</v>
      </c>
      <c r="T310" s="31">
        <f t="shared" si="44"/>
        <v>212.39945426883779</v>
      </c>
      <c r="U310" s="22"/>
      <c r="V310" s="23"/>
      <c r="W310" s="18"/>
      <c r="X310" s="15"/>
      <c r="Y310" s="15"/>
    </row>
    <row r="311" spans="1:25" x14ac:dyDescent="0.2">
      <c r="A311" s="14">
        <f t="shared" si="53"/>
        <v>31</v>
      </c>
      <c r="B311" s="15">
        <v>47.658100358422942</v>
      </c>
      <c r="C311" s="15"/>
      <c r="D311" s="14">
        <v>284</v>
      </c>
      <c r="E311" s="16">
        <f t="shared" si="45"/>
        <v>53236</v>
      </c>
      <c r="F311" s="14">
        <v>2045</v>
      </c>
      <c r="G311" s="14">
        <f t="shared" si="50"/>
        <v>10</v>
      </c>
      <c r="H311" s="17">
        <v>1082.7585756778717</v>
      </c>
      <c r="I311" s="18">
        <v>200577.7726</v>
      </c>
      <c r="J311" s="19">
        <f t="shared" si="46"/>
        <v>5.3981982232754726</v>
      </c>
      <c r="K311" s="17">
        <v>533.57627606391941</v>
      </c>
      <c r="L311" s="18">
        <v>16452</v>
      </c>
      <c r="M311" s="20">
        <f t="shared" si="47"/>
        <v>32.432304647697507</v>
      </c>
      <c r="N311" s="17">
        <f t="shared" si="48"/>
        <v>1616.3348517417912</v>
      </c>
      <c r="O311" s="21">
        <f t="shared" si="52"/>
        <v>0.79428004433803934</v>
      </c>
      <c r="P311" s="18">
        <f t="shared" si="51"/>
        <v>1283.8225177065881</v>
      </c>
      <c r="Q311" s="19">
        <f t="shared" si="49"/>
        <v>332.51233403520314</v>
      </c>
      <c r="S311" s="31">
        <f>P311*VLOOKUP(B311,'Existing Technology Conversion'!$A$5:$B$105,2)*0.9/1000*0.75</f>
        <v>158.11162286435544</v>
      </c>
      <c r="T311" s="31">
        <f t="shared" si="44"/>
        <v>467.6801122196274</v>
      </c>
      <c r="U311" s="22"/>
      <c r="V311" s="23"/>
      <c r="W311" s="18"/>
      <c r="X311" s="15"/>
      <c r="Y311" s="15"/>
    </row>
    <row r="312" spans="1:25" x14ac:dyDescent="0.2">
      <c r="A312" s="14">
        <f t="shared" si="53"/>
        <v>30</v>
      </c>
      <c r="B312" s="15">
        <v>36.144444444444453</v>
      </c>
      <c r="C312" s="15"/>
      <c r="D312" s="14">
        <v>285</v>
      </c>
      <c r="E312" s="16">
        <f t="shared" si="45"/>
        <v>53267</v>
      </c>
      <c r="F312" s="14">
        <v>2045</v>
      </c>
      <c r="G312" s="14">
        <f t="shared" si="50"/>
        <v>11</v>
      </c>
      <c r="H312" s="17">
        <v>1891.6676402091989</v>
      </c>
      <c r="I312" s="18">
        <v>201107.36869999999</v>
      </c>
      <c r="J312" s="19">
        <f t="shared" si="46"/>
        <v>9.4062572268601272</v>
      </c>
      <c r="K312" s="17">
        <v>922.86233925819397</v>
      </c>
      <c r="L312" s="18">
        <v>16472</v>
      </c>
      <c r="M312" s="20">
        <f t="shared" si="47"/>
        <v>56.026125501347373</v>
      </c>
      <c r="N312" s="17">
        <f t="shared" si="48"/>
        <v>2814.5299794673929</v>
      </c>
      <c r="O312" s="21">
        <f t="shared" si="52"/>
        <v>0.79713489164032136</v>
      </c>
      <c r="P312" s="18">
        <f t="shared" si="51"/>
        <v>2243.5600502011762</v>
      </c>
      <c r="Q312" s="19">
        <f t="shared" si="49"/>
        <v>570.9699292662167</v>
      </c>
      <c r="S312" s="31">
        <f>P312*VLOOKUP(B312,'Existing Technology Conversion'!$A$5:$B$105,2)*0.9/1000*0.75</f>
        <v>303.76052097769866</v>
      </c>
      <c r="T312" s="31">
        <f t="shared" si="44"/>
        <v>643.17546940453769</v>
      </c>
      <c r="U312" s="22"/>
      <c r="V312" s="23"/>
      <c r="W312" s="18"/>
      <c r="X312" s="15"/>
      <c r="Y312" s="15"/>
    </row>
    <row r="313" spans="1:25" x14ac:dyDescent="0.2">
      <c r="A313" s="14">
        <f t="shared" si="53"/>
        <v>31</v>
      </c>
      <c r="B313" s="15">
        <v>28.584946236559134</v>
      </c>
      <c r="C313" s="15"/>
      <c r="D313" s="14">
        <v>286</v>
      </c>
      <c r="E313" s="16">
        <f t="shared" si="45"/>
        <v>53297</v>
      </c>
      <c r="F313" s="14">
        <v>2045</v>
      </c>
      <c r="G313" s="14">
        <f t="shared" si="50"/>
        <v>12</v>
      </c>
      <c r="H313" s="17">
        <v>2681.1658058166531</v>
      </c>
      <c r="I313" s="18">
        <v>201493.96479999999</v>
      </c>
      <c r="J313" s="19">
        <f t="shared" si="46"/>
        <v>13.306432321573203</v>
      </c>
      <c r="K313" s="17">
        <v>1283.9163408279419</v>
      </c>
      <c r="L313" s="18">
        <v>16547</v>
      </c>
      <c r="M313" s="20">
        <f t="shared" si="47"/>
        <v>77.59209166785169</v>
      </c>
      <c r="N313" s="17">
        <f t="shared" si="48"/>
        <v>3965.082146644595</v>
      </c>
      <c r="O313" s="21">
        <v>0.8</v>
      </c>
      <c r="P313" s="18">
        <f>((J313*(I313*O313))+(M313*(L313*O313)))/1000</f>
        <v>3172.065717315676</v>
      </c>
      <c r="Q313" s="19">
        <f t="shared" si="49"/>
        <v>793.016429328919</v>
      </c>
      <c r="S313" s="31">
        <f>P313*VLOOKUP(B313,'Existing Technology Conversion'!$A$5:$B$105,2)*0.9/1000*0.75</f>
        <v>458.81127865209533</v>
      </c>
      <c r="T313" s="31">
        <f t="shared" si="44"/>
        <v>893.22490794766827</v>
      </c>
      <c r="U313" s="22"/>
      <c r="V313" s="23"/>
      <c r="W313" s="18"/>
      <c r="X313" s="15"/>
      <c r="Y313" s="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975E6-D929-45E6-B363-FECDA98EBA27}">
  <sheetPr>
    <tabColor rgb="FF0070C0"/>
  </sheetPr>
  <dimension ref="A1:BD105"/>
  <sheetViews>
    <sheetView zoomScale="70" zoomScaleNormal="70" workbookViewId="0">
      <pane xSplit="1" ySplit="4" topLeftCell="B5" activePane="bottomRight" state="frozen"/>
      <selection activeCell="S29" sqref="S29"/>
      <selection pane="topRight" activeCell="S29" sqref="S29"/>
      <selection pane="bottomLeft" activeCell="S29" sqref="S29"/>
      <selection pane="bottomRight" activeCell="M24" sqref="M24"/>
    </sheetView>
  </sheetViews>
  <sheetFormatPr defaultRowHeight="15" x14ac:dyDescent="0.25"/>
  <cols>
    <col min="1" max="1" width="7.85546875" style="34" bestFit="1" customWidth="1"/>
    <col min="2" max="2" width="9.140625" style="34"/>
    <col min="3" max="3" width="13.140625" style="34" bestFit="1" customWidth="1"/>
    <col min="4" max="4" width="7.7109375" style="34" bestFit="1" customWidth="1"/>
    <col min="5" max="5" width="7.85546875" style="34" bestFit="1" customWidth="1"/>
    <col min="6" max="6" width="8.28515625" style="34" bestFit="1" customWidth="1"/>
    <col min="7" max="7" width="14.28515625" style="44" bestFit="1" customWidth="1"/>
    <col min="8" max="8" width="15" style="44" bestFit="1" customWidth="1"/>
    <col min="9" max="9" width="11" style="44" bestFit="1" customWidth="1"/>
    <col min="10" max="10" width="14.28515625" style="44" bestFit="1" customWidth="1"/>
    <col min="11" max="11" width="15" style="44" bestFit="1" customWidth="1"/>
    <col min="12" max="12" width="11" style="44" bestFit="1" customWidth="1"/>
    <col min="13" max="13" width="14.28515625" style="44" bestFit="1" customWidth="1"/>
    <col min="14" max="14" width="15" style="44" bestFit="1" customWidth="1"/>
    <col min="15" max="15" width="11" style="44" bestFit="1" customWidth="1"/>
    <col min="16" max="16" width="14.28515625" style="44" bestFit="1" customWidth="1"/>
    <col min="17" max="17" width="15" style="44" bestFit="1" customWidth="1"/>
    <col min="18" max="18" width="11" style="44" bestFit="1" customWidth="1"/>
    <col min="19" max="19" width="14.28515625" style="44" bestFit="1" customWidth="1"/>
    <col min="20" max="20" width="15" style="44" bestFit="1" customWidth="1"/>
    <col min="21" max="21" width="11" style="44" bestFit="1" customWidth="1"/>
    <col min="22" max="22" width="14.28515625" style="44" bestFit="1" customWidth="1"/>
    <col min="23" max="23" width="15" style="44" bestFit="1" customWidth="1"/>
    <col min="24" max="24" width="11" style="44" bestFit="1" customWidth="1"/>
    <col min="25" max="25" width="7.42578125" style="44" bestFit="1" customWidth="1"/>
    <col min="26" max="26" width="8.5703125" style="44" bestFit="1" customWidth="1"/>
    <col min="27" max="27" width="12.140625" style="44" bestFit="1" customWidth="1"/>
    <col min="28" max="28" width="7.42578125" style="42" bestFit="1" customWidth="1"/>
    <col min="29" max="29" width="8.5703125" style="42" bestFit="1" customWidth="1"/>
    <col min="30" max="30" width="12.140625" style="42" bestFit="1" customWidth="1"/>
    <col min="31" max="32" width="9.140625" style="34"/>
    <col min="33" max="33" width="14.28515625" style="44" bestFit="1" customWidth="1"/>
    <col min="34" max="34" width="15" style="44" bestFit="1" customWidth="1"/>
    <col min="35" max="35" width="11" style="44" bestFit="1" customWidth="1"/>
    <col min="36" max="36" width="14.28515625" style="44" bestFit="1" customWidth="1"/>
    <col min="37" max="37" width="15" style="44" bestFit="1" customWidth="1"/>
    <col min="38" max="38" width="11" style="44" bestFit="1" customWidth="1"/>
    <col min="39" max="39" width="14.28515625" style="44" bestFit="1" customWidth="1"/>
    <col min="40" max="40" width="15" style="44" bestFit="1" customWidth="1"/>
    <col min="41" max="41" width="11" style="44" bestFit="1" customWidth="1"/>
    <col min="42" max="42" width="14.28515625" style="44" bestFit="1" customWidth="1"/>
    <col min="43" max="43" width="15" style="44" bestFit="1" customWidth="1"/>
    <col min="44" max="44" width="11" style="44" bestFit="1" customWidth="1"/>
    <col min="45" max="45" width="14.28515625" style="44" bestFit="1" customWidth="1"/>
    <col min="46" max="46" width="15" style="44" bestFit="1" customWidth="1"/>
    <col min="47" max="47" width="11" style="44" bestFit="1" customWidth="1"/>
    <col min="48" max="48" width="14.28515625" style="44" bestFit="1" customWidth="1"/>
    <col min="49" max="49" width="15" style="44" bestFit="1" customWidth="1"/>
    <col min="50" max="50" width="11" style="44" bestFit="1" customWidth="1"/>
    <col min="51" max="51" width="8.28515625" style="44" bestFit="1" customWidth="1"/>
    <col min="52" max="52" width="8.5703125" style="44" bestFit="1" customWidth="1"/>
    <col min="53" max="53" width="12.140625" style="44" bestFit="1" customWidth="1"/>
    <col min="54" max="54" width="7.42578125" style="42" bestFit="1" customWidth="1"/>
    <col min="55" max="55" width="8.5703125" style="42" bestFit="1" customWidth="1"/>
    <col min="56" max="56" width="12.140625" style="42" bestFit="1" customWidth="1"/>
    <col min="57" max="16384" width="9.140625" style="34"/>
  </cols>
  <sheetData>
    <row r="1" spans="1:56" ht="26.25" x14ac:dyDescent="0.4">
      <c r="G1" s="49" t="s">
        <v>0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G1" s="49" t="s">
        <v>1</v>
      </c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</row>
    <row r="2" spans="1:56" s="35" customFormat="1" x14ac:dyDescent="0.25">
      <c r="G2" s="47" t="s">
        <v>2</v>
      </c>
      <c r="H2" s="47"/>
      <c r="I2" s="47"/>
      <c r="J2" s="47" t="s">
        <v>2</v>
      </c>
      <c r="K2" s="47"/>
      <c r="L2" s="47"/>
      <c r="M2" s="47" t="s">
        <v>3</v>
      </c>
      <c r="N2" s="47"/>
      <c r="O2" s="47"/>
      <c r="P2" s="47" t="s">
        <v>3</v>
      </c>
      <c r="Q2" s="47"/>
      <c r="R2" s="47"/>
      <c r="S2" s="47" t="s">
        <v>4</v>
      </c>
      <c r="T2" s="47"/>
      <c r="U2" s="47"/>
      <c r="V2" s="47" t="s">
        <v>4</v>
      </c>
      <c r="W2" s="47"/>
      <c r="X2" s="47"/>
      <c r="Y2" s="36"/>
      <c r="Z2" s="36"/>
      <c r="AA2" s="36"/>
      <c r="AB2" s="37"/>
      <c r="AC2" s="37"/>
      <c r="AD2" s="37"/>
      <c r="AG2" s="47" t="s">
        <v>2</v>
      </c>
      <c r="AH2" s="47"/>
      <c r="AI2" s="47"/>
      <c r="AJ2" s="47" t="s">
        <v>2</v>
      </c>
      <c r="AK2" s="47"/>
      <c r="AL2" s="47"/>
      <c r="AM2" s="47" t="s">
        <v>3</v>
      </c>
      <c r="AN2" s="47"/>
      <c r="AO2" s="47"/>
      <c r="AP2" s="47" t="s">
        <v>3</v>
      </c>
      <c r="AQ2" s="47"/>
      <c r="AR2" s="47"/>
      <c r="AS2" s="47" t="s">
        <v>4</v>
      </c>
      <c r="AT2" s="47"/>
      <c r="AU2" s="47"/>
      <c r="AV2" s="47" t="s">
        <v>4</v>
      </c>
      <c r="AW2" s="47"/>
      <c r="AX2" s="47"/>
      <c r="AY2" s="36"/>
      <c r="AZ2" s="36"/>
      <c r="BA2" s="36"/>
      <c r="BB2" s="37"/>
      <c r="BC2" s="37"/>
      <c r="BD2" s="37"/>
    </row>
    <row r="3" spans="1:56" s="35" customFormat="1" x14ac:dyDescent="0.25">
      <c r="G3" s="47" t="s">
        <v>5</v>
      </c>
      <c r="H3" s="47"/>
      <c r="I3" s="47"/>
      <c r="J3" s="47" t="s">
        <v>6</v>
      </c>
      <c r="K3" s="47"/>
      <c r="L3" s="47"/>
      <c r="M3" s="47" t="s">
        <v>5</v>
      </c>
      <c r="N3" s="47"/>
      <c r="O3" s="47"/>
      <c r="P3" s="47" t="s">
        <v>6</v>
      </c>
      <c r="Q3" s="47"/>
      <c r="R3" s="47"/>
      <c r="S3" s="47" t="s">
        <v>5</v>
      </c>
      <c r="T3" s="47"/>
      <c r="U3" s="47"/>
      <c r="V3" s="47" t="s">
        <v>6</v>
      </c>
      <c r="W3" s="47"/>
      <c r="X3" s="47"/>
      <c r="Y3" s="47" t="s">
        <v>5</v>
      </c>
      <c r="Z3" s="47"/>
      <c r="AA3" s="47"/>
      <c r="AB3" s="48" t="s">
        <v>7</v>
      </c>
      <c r="AC3" s="48"/>
      <c r="AD3" s="48"/>
      <c r="AG3" s="47" t="s">
        <v>5</v>
      </c>
      <c r="AH3" s="47"/>
      <c r="AI3" s="47"/>
      <c r="AJ3" s="47" t="s">
        <v>6</v>
      </c>
      <c r="AK3" s="47"/>
      <c r="AL3" s="47"/>
      <c r="AM3" s="47" t="s">
        <v>5</v>
      </c>
      <c r="AN3" s="47"/>
      <c r="AO3" s="47"/>
      <c r="AP3" s="47" t="s">
        <v>6</v>
      </c>
      <c r="AQ3" s="47"/>
      <c r="AR3" s="47"/>
      <c r="AS3" s="47" t="s">
        <v>5</v>
      </c>
      <c r="AT3" s="47"/>
      <c r="AU3" s="47"/>
      <c r="AV3" s="47" t="s">
        <v>6</v>
      </c>
      <c r="AW3" s="47"/>
      <c r="AX3" s="47"/>
      <c r="AY3" s="47" t="s">
        <v>5</v>
      </c>
      <c r="AZ3" s="47"/>
      <c r="BA3" s="47"/>
      <c r="BB3" s="48" t="s">
        <v>7</v>
      </c>
      <c r="BC3" s="48"/>
      <c r="BD3" s="48"/>
    </row>
    <row r="4" spans="1:56" s="35" customFormat="1" x14ac:dyDescent="0.25">
      <c r="A4" s="35" t="s">
        <v>8</v>
      </c>
      <c r="B4" s="35" t="s">
        <v>9</v>
      </c>
      <c r="C4" s="35" t="s">
        <v>10</v>
      </c>
      <c r="D4" s="35" t="s">
        <v>11</v>
      </c>
      <c r="E4" s="35" t="s">
        <v>12</v>
      </c>
      <c r="F4" s="35" t="s">
        <v>13</v>
      </c>
      <c r="G4" s="38" t="s">
        <v>14</v>
      </c>
      <c r="H4" s="38" t="s">
        <v>15</v>
      </c>
      <c r="I4" s="38" t="s">
        <v>16</v>
      </c>
      <c r="J4" s="38" t="s">
        <v>14</v>
      </c>
      <c r="K4" s="38" t="s">
        <v>15</v>
      </c>
      <c r="L4" s="38" t="s">
        <v>16</v>
      </c>
      <c r="M4" s="38" t="s">
        <v>14</v>
      </c>
      <c r="N4" s="38" t="s">
        <v>15</v>
      </c>
      <c r="O4" s="38" t="s">
        <v>16</v>
      </c>
      <c r="P4" s="38" t="s">
        <v>14</v>
      </c>
      <c r="Q4" s="38" t="s">
        <v>15</v>
      </c>
      <c r="R4" s="38" t="s">
        <v>16</v>
      </c>
      <c r="S4" s="38" t="s">
        <v>14</v>
      </c>
      <c r="T4" s="38" t="s">
        <v>15</v>
      </c>
      <c r="U4" s="38" t="s">
        <v>16</v>
      </c>
      <c r="V4" s="38" t="s">
        <v>14</v>
      </c>
      <c r="W4" s="38" t="s">
        <v>15</v>
      </c>
      <c r="X4" s="38" t="s">
        <v>16</v>
      </c>
      <c r="Y4" s="38" t="s">
        <v>17</v>
      </c>
      <c r="Z4" s="38" t="s">
        <v>18</v>
      </c>
      <c r="AA4" s="38" t="s">
        <v>4</v>
      </c>
      <c r="AB4" s="39" t="s">
        <v>17</v>
      </c>
      <c r="AC4" s="39" t="s">
        <v>18</v>
      </c>
      <c r="AD4" s="39" t="s">
        <v>4</v>
      </c>
      <c r="AG4" s="38" t="s">
        <v>14</v>
      </c>
      <c r="AH4" s="38" t="s">
        <v>15</v>
      </c>
      <c r="AI4" s="38" t="s">
        <v>16</v>
      </c>
      <c r="AJ4" s="38" t="s">
        <v>14</v>
      </c>
      <c r="AK4" s="38" t="s">
        <v>15</v>
      </c>
      <c r="AL4" s="38" t="s">
        <v>16</v>
      </c>
      <c r="AM4" s="38" t="s">
        <v>14</v>
      </c>
      <c r="AN4" s="38" t="s">
        <v>15</v>
      </c>
      <c r="AO4" s="38" t="s">
        <v>16</v>
      </c>
      <c r="AP4" s="38" t="s">
        <v>14</v>
      </c>
      <c r="AQ4" s="38" t="s">
        <v>15</v>
      </c>
      <c r="AR4" s="38" t="s">
        <v>16</v>
      </c>
      <c r="AS4" s="38" t="s">
        <v>14</v>
      </c>
      <c r="AT4" s="38" t="s">
        <v>15</v>
      </c>
      <c r="AU4" s="38" t="s">
        <v>16</v>
      </c>
      <c r="AV4" s="38" t="s">
        <v>14</v>
      </c>
      <c r="AW4" s="38" t="s">
        <v>15</v>
      </c>
      <c r="AX4" s="38" t="s">
        <v>16</v>
      </c>
      <c r="AY4" s="38" t="s">
        <v>17</v>
      </c>
      <c r="AZ4" s="38" t="s">
        <v>18</v>
      </c>
      <c r="BA4" s="38" t="s">
        <v>4</v>
      </c>
      <c r="BB4" s="39" t="s">
        <v>17</v>
      </c>
      <c r="BC4" s="39" t="s">
        <v>18</v>
      </c>
      <c r="BD4" s="39" t="s">
        <v>4</v>
      </c>
    </row>
    <row r="5" spans="1:56" x14ac:dyDescent="0.25">
      <c r="A5" s="34">
        <v>-10</v>
      </c>
      <c r="B5" s="45">
        <f>C5</f>
        <v>54.158140950062759</v>
      </c>
      <c r="C5" s="40">
        <f>29.3*D5*10</f>
        <v>54.158140950062759</v>
      </c>
      <c r="D5" s="41">
        <f>E5/F5</f>
        <v>0.18484007150192067</v>
      </c>
      <c r="E5" s="41">
        <f>SUMPRODUCT(Y5:AA5,AB5:AD5)</f>
        <v>0.18468000000000001</v>
      </c>
      <c r="F5" s="41">
        <f>SUMPRODUCT(AY5:BA5,BB5:BD5)</f>
        <v>0.99913400000000008</v>
      </c>
      <c r="G5" s="42">
        <v>0.62</v>
      </c>
      <c r="H5" s="42">
        <v>0.88</v>
      </c>
      <c r="I5" s="42">
        <v>1</v>
      </c>
      <c r="J5" s="42">
        <v>0.1</v>
      </c>
      <c r="K5" s="1">
        <v>0.1</v>
      </c>
      <c r="L5" s="42">
        <v>0.03</v>
      </c>
      <c r="M5" s="42">
        <v>0.62</v>
      </c>
      <c r="N5" s="42">
        <v>0.88</v>
      </c>
      <c r="O5" s="42">
        <v>1</v>
      </c>
      <c r="P5" s="42">
        <v>0.1</v>
      </c>
      <c r="Q5" s="1">
        <v>0.1</v>
      </c>
      <c r="R5" s="42">
        <v>0</v>
      </c>
      <c r="S5" s="42">
        <v>0.62</v>
      </c>
      <c r="T5" s="42">
        <v>0.88</v>
      </c>
      <c r="U5" s="42">
        <v>1</v>
      </c>
      <c r="V5" s="42">
        <v>0.05</v>
      </c>
      <c r="W5" s="42">
        <v>0.35</v>
      </c>
      <c r="X5" s="42">
        <v>0.6</v>
      </c>
      <c r="Y5" s="42">
        <f>SUMPRODUCT(G5:I5,J5:L5)</f>
        <v>0.18000000000000002</v>
      </c>
      <c r="Z5" s="42">
        <f t="shared" ref="Z5:Z68" si="0">SUMPRODUCT(M5:O5,P5:R5)</f>
        <v>0.15000000000000002</v>
      </c>
      <c r="AA5" s="42">
        <f t="shared" ref="AA5:AA68" si="1">SUMPRODUCT(S5:U5,V5:X5)</f>
        <v>0.93899999999999995</v>
      </c>
      <c r="AB5" s="42">
        <v>0.63</v>
      </c>
      <c r="AC5" s="42">
        <v>0.35</v>
      </c>
      <c r="AD5" s="42">
        <v>0.02</v>
      </c>
      <c r="AG5" s="42">
        <v>1</v>
      </c>
      <c r="AH5" s="42">
        <v>0.94</v>
      </c>
      <c r="AI5" s="42">
        <v>1</v>
      </c>
      <c r="AJ5" s="42">
        <v>0.1</v>
      </c>
      <c r="AK5" s="42">
        <v>0.87</v>
      </c>
      <c r="AL5" s="42">
        <v>0.03</v>
      </c>
      <c r="AM5" s="42">
        <v>1</v>
      </c>
      <c r="AN5" s="42">
        <v>1.1000000000000001</v>
      </c>
      <c r="AO5" s="42">
        <v>1</v>
      </c>
      <c r="AP5" s="42">
        <v>0.1</v>
      </c>
      <c r="AQ5" s="42">
        <v>0.9</v>
      </c>
      <c r="AR5" s="42">
        <v>0</v>
      </c>
      <c r="AS5" s="42">
        <v>0.82</v>
      </c>
      <c r="AT5" s="42">
        <v>1.1000000000000001</v>
      </c>
      <c r="AU5" s="42">
        <v>1</v>
      </c>
      <c r="AV5" s="42">
        <v>0.05</v>
      </c>
      <c r="AW5" s="42">
        <v>0.35</v>
      </c>
      <c r="AX5" s="42">
        <v>0.6</v>
      </c>
      <c r="AY5" s="42">
        <f>SUMPRODUCT(AG5:AI5,AJ5:AL5)</f>
        <v>0.94779999999999998</v>
      </c>
      <c r="AZ5" s="42">
        <f>SUMPRODUCT(AM5:AO5,AP5:AR5)</f>
        <v>1.0900000000000001</v>
      </c>
      <c r="BA5" s="42">
        <f t="shared" ref="BA5:BA68" si="2">SUMPRODUCT(AS5:AU5,AV5:AX5)</f>
        <v>1.026</v>
      </c>
      <c r="BB5" s="42">
        <v>0.63</v>
      </c>
      <c r="BC5" s="42">
        <v>0.35</v>
      </c>
      <c r="BD5" s="42">
        <v>0.02</v>
      </c>
    </row>
    <row r="6" spans="1:56" x14ac:dyDescent="0.25">
      <c r="A6" s="34">
        <v>-9</v>
      </c>
      <c r="B6" s="45">
        <f t="shared" ref="B6:B19" si="3">C6</f>
        <v>54.158140950062759</v>
      </c>
      <c r="C6" s="40">
        <f t="shared" ref="C6:C69" si="4">29.3*D6*10</f>
        <v>54.158140950062759</v>
      </c>
      <c r="D6" s="41">
        <f t="shared" ref="D6:D69" si="5">E6/F6</f>
        <v>0.18484007150192067</v>
      </c>
      <c r="E6" s="41">
        <f t="shared" ref="E6:E69" si="6">SUMPRODUCT(Y6:AA6,AB6:AD6)</f>
        <v>0.18468000000000001</v>
      </c>
      <c r="F6" s="41">
        <f t="shared" ref="F6:F69" si="7">SUMPRODUCT(AY6:BA6,BB6:BD6)</f>
        <v>0.99913400000000008</v>
      </c>
      <c r="G6" s="42">
        <f>G5</f>
        <v>0.62</v>
      </c>
      <c r="H6" s="42">
        <f t="shared" ref="H6:X19" si="8">H5</f>
        <v>0.88</v>
      </c>
      <c r="I6" s="42">
        <f t="shared" si="8"/>
        <v>1</v>
      </c>
      <c r="J6" s="42">
        <f t="shared" si="8"/>
        <v>0.1</v>
      </c>
      <c r="K6" s="1">
        <v>0.1</v>
      </c>
      <c r="L6" s="42">
        <f t="shared" si="8"/>
        <v>0.03</v>
      </c>
      <c r="M6" s="42">
        <f t="shared" si="8"/>
        <v>0.62</v>
      </c>
      <c r="N6" s="42">
        <f t="shared" si="8"/>
        <v>0.88</v>
      </c>
      <c r="O6" s="42">
        <f t="shared" si="8"/>
        <v>1</v>
      </c>
      <c r="P6" s="42">
        <f t="shared" si="8"/>
        <v>0.1</v>
      </c>
      <c r="Q6" s="1">
        <v>0.1</v>
      </c>
      <c r="R6" s="42">
        <f t="shared" si="8"/>
        <v>0</v>
      </c>
      <c r="S6" s="42">
        <f t="shared" si="8"/>
        <v>0.62</v>
      </c>
      <c r="T6" s="42">
        <f t="shared" si="8"/>
        <v>0.88</v>
      </c>
      <c r="U6" s="42">
        <f t="shared" si="8"/>
        <v>1</v>
      </c>
      <c r="V6" s="42">
        <f t="shared" si="8"/>
        <v>0.05</v>
      </c>
      <c r="W6" s="42">
        <f t="shared" si="8"/>
        <v>0.35</v>
      </c>
      <c r="X6" s="42">
        <f t="shared" si="8"/>
        <v>0.6</v>
      </c>
      <c r="Y6" s="42">
        <f t="shared" ref="Y6:Y69" si="9">SUMPRODUCT(G6:I6,J6:L6)</f>
        <v>0.18000000000000002</v>
      </c>
      <c r="Z6" s="42">
        <f t="shared" si="0"/>
        <v>0.15000000000000002</v>
      </c>
      <c r="AA6" s="42">
        <f t="shared" si="1"/>
        <v>0.93899999999999995</v>
      </c>
      <c r="AB6" s="42">
        <f t="shared" ref="AB6:AD19" si="10">AB5</f>
        <v>0.63</v>
      </c>
      <c r="AC6" s="42">
        <f t="shared" si="10"/>
        <v>0.35</v>
      </c>
      <c r="AD6" s="42">
        <f t="shared" si="10"/>
        <v>0.02</v>
      </c>
      <c r="AG6" s="42">
        <v>1</v>
      </c>
      <c r="AH6" s="42">
        <v>0.94</v>
      </c>
      <c r="AI6" s="42">
        <f t="shared" ref="AI6:AX19" si="11">AI5</f>
        <v>1</v>
      </c>
      <c r="AJ6" s="42">
        <f t="shared" si="11"/>
        <v>0.1</v>
      </c>
      <c r="AK6" s="42">
        <f t="shared" si="11"/>
        <v>0.87</v>
      </c>
      <c r="AL6" s="42">
        <f t="shared" si="11"/>
        <v>0.03</v>
      </c>
      <c r="AM6" s="42">
        <v>1</v>
      </c>
      <c r="AN6" s="42">
        <f t="shared" si="11"/>
        <v>1.1000000000000001</v>
      </c>
      <c r="AO6" s="42">
        <f t="shared" si="11"/>
        <v>1</v>
      </c>
      <c r="AP6" s="42">
        <f t="shared" si="11"/>
        <v>0.1</v>
      </c>
      <c r="AQ6" s="42">
        <f t="shared" si="11"/>
        <v>0.9</v>
      </c>
      <c r="AR6" s="42">
        <f t="shared" si="11"/>
        <v>0</v>
      </c>
      <c r="AS6" s="42">
        <f t="shared" si="11"/>
        <v>0.82</v>
      </c>
      <c r="AT6" s="42">
        <f t="shared" si="11"/>
        <v>1.1000000000000001</v>
      </c>
      <c r="AU6" s="42">
        <f t="shared" si="11"/>
        <v>1</v>
      </c>
      <c r="AV6" s="42">
        <f t="shared" si="11"/>
        <v>0.05</v>
      </c>
      <c r="AW6" s="42">
        <f t="shared" si="11"/>
        <v>0.35</v>
      </c>
      <c r="AX6" s="42">
        <f t="shared" si="11"/>
        <v>0.6</v>
      </c>
      <c r="AY6" s="42">
        <f t="shared" ref="AY6:AY69" si="12">SUMPRODUCT(AG6:AI6,AJ6:AL6)</f>
        <v>0.94779999999999998</v>
      </c>
      <c r="AZ6" s="42">
        <f t="shared" ref="AZ6:AZ69" si="13">SUMPRODUCT(AM6:AO6,AP6:AR6)</f>
        <v>1.0900000000000001</v>
      </c>
      <c r="BA6" s="42">
        <f t="shared" si="2"/>
        <v>1.026</v>
      </c>
      <c r="BB6" s="42">
        <f t="shared" ref="BB6:BD19" si="14">BB5</f>
        <v>0.63</v>
      </c>
      <c r="BC6" s="42">
        <f t="shared" si="14"/>
        <v>0.35</v>
      </c>
      <c r="BD6" s="42">
        <f t="shared" si="14"/>
        <v>0.02</v>
      </c>
    </row>
    <row r="7" spans="1:56" x14ac:dyDescent="0.25">
      <c r="A7" s="34">
        <v>-8</v>
      </c>
      <c r="B7" s="45">
        <f t="shared" si="3"/>
        <v>54.158140950062759</v>
      </c>
      <c r="C7" s="40">
        <f t="shared" si="4"/>
        <v>54.158140950062759</v>
      </c>
      <c r="D7" s="41">
        <f t="shared" si="5"/>
        <v>0.18484007150192067</v>
      </c>
      <c r="E7" s="41">
        <f t="shared" si="6"/>
        <v>0.18468000000000001</v>
      </c>
      <c r="F7" s="41">
        <f t="shared" si="7"/>
        <v>0.99913400000000008</v>
      </c>
      <c r="G7" s="42">
        <f t="shared" ref="G7:G19" si="15">G6</f>
        <v>0.62</v>
      </c>
      <c r="H7" s="42">
        <f t="shared" si="8"/>
        <v>0.88</v>
      </c>
      <c r="I7" s="42">
        <f t="shared" si="8"/>
        <v>1</v>
      </c>
      <c r="J7" s="42">
        <f t="shared" si="8"/>
        <v>0.1</v>
      </c>
      <c r="K7" s="1">
        <v>0.1</v>
      </c>
      <c r="L7" s="42">
        <f t="shared" si="8"/>
        <v>0.03</v>
      </c>
      <c r="M7" s="42">
        <f t="shared" si="8"/>
        <v>0.62</v>
      </c>
      <c r="N7" s="42">
        <f t="shared" si="8"/>
        <v>0.88</v>
      </c>
      <c r="O7" s="42">
        <f t="shared" si="8"/>
        <v>1</v>
      </c>
      <c r="P7" s="42">
        <f t="shared" si="8"/>
        <v>0.1</v>
      </c>
      <c r="Q7" s="1">
        <v>0.1</v>
      </c>
      <c r="R7" s="42">
        <f t="shared" si="8"/>
        <v>0</v>
      </c>
      <c r="S7" s="42">
        <f t="shared" si="8"/>
        <v>0.62</v>
      </c>
      <c r="T7" s="42">
        <f t="shared" si="8"/>
        <v>0.88</v>
      </c>
      <c r="U7" s="42">
        <f t="shared" si="8"/>
        <v>1</v>
      </c>
      <c r="V7" s="42">
        <f t="shared" si="8"/>
        <v>0.05</v>
      </c>
      <c r="W7" s="42">
        <f t="shared" si="8"/>
        <v>0.35</v>
      </c>
      <c r="X7" s="42">
        <f t="shared" si="8"/>
        <v>0.6</v>
      </c>
      <c r="Y7" s="42">
        <f t="shared" si="9"/>
        <v>0.18000000000000002</v>
      </c>
      <c r="Z7" s="42">
        <f t="shared" si="0"/>
        <v>0.15000000000000002</v>
      </c>
      <c r="AA7" s="42">
        <f t="shared" si="1"/>
        <v>0.93899999999999995</v>
      </c>
      <c r="AB7" s="42">
        <f t="shared" si="10"/>
        <v>0.63</v>
      </c>
      <c r="AC7" s="42">
        <f t="shared" si="10"/>
        <v>0.35</v>
      </c>
      <c r="AD7" s="42">
        <f t="shared" si="10"/>
        <v>0.02</v>
      </c>
      <c r="AG7" s="42">
        <v>1</v>
      </c>
      <c r="AH7" s="42">
        <v>0.94</v>
      </c>
      <c r="AI7" s="42">
        <f t="shared" si="11"/>
        <v>1</v>
      </c>
      <c r="AJ7" s="42">
        <f t="shared" si="11"/>
        <v>0.1</v>
      </c>
      <c r="AK7" s="42">
        <f t="shared" si="11"/>
        <v>0.87</v>
      </c>
      <c r="AL7" s="42">
        <f t="shared" si="11"/>
        <v>0.03</v>
      </c>
      <c r="AM7" s="42">
        <v>1</v>
      </c>
      <c r="AN7" s="42">
        <f t="shared" si="11"/>
        <v>1.1000000000000001</v>
      </c>
      <c r="AO7" s="42">
        <f t="shared" si="11"/>
        <v>1</v>
      </c>
      <c r="AP7" s="42">
        <f t="shared" si="11"/>
        <v>0.1</v>
      </c>
      <c r="AQ7" s="42">
        <f t="shared" si="11"/>
        <v>0.9</v>
      </c>
      <c r="AR7" s="42">
        <f t="shared" si="11"/>
        <v>0</v>
      </c>
      <c r="AS7" s="42">
        <f t="shared" si="11"/>
        <v>0.82</v>
      </c>
      <c r="AT7" s="42">
        <f t="shared" si="11"/>
        <v>1.1000000000000001</v>
      </c>
      <c r="AU7" s="42">
        <f t="shared" si="11"/>
        <v>1</v>
      </c>
      <c r="AV7" s="42">
        <f t="shared" si="11"/>
        <v>0.05</v>
      </c>
      <c r="AW7" s="42">
        <f t="shared" si="11"/>
        <v>0.35</v>
      </c>
      <c r="AX7" s="42">
        <f t="shared" si="11"/>
        <v>0.6</v>
      </c>
      <c r="AY7" s="42">
        <f t="shared" si="12"/>
        <v>0.94779999999999998</v>
      </c>
      <c r="AZ7" s="42">
        <f t="shared" si="13"/>
        <v>1.0900000000000001</v>
      </c>
      <c r="BA7" s="42">
        <f t="shared" si="2"/>
        <v>1.026</v>
      </c>
      <c r="BB7" s="42">
        <f t="shared" si="14"/>
        <v>0.63</v>
      </c>
      <c r="BC7" s="42">
        <f t="shared" si="14"/>
        <v>0.35</v>
      </c>
      <c r="BD7" s="42">
        <f t="shared" si="14"/>
        <v>0.02</v>
      </c>
    </row>
    <row r="8" spans="1:56" x14ac:dyDescent="0.25">
      <c r="A8" s="34">
        <v>-7</v>
      </c>
      <c r="B8" s="45">
        <f t="shared" si="3"/>
        <v>54.158140950062759</v>
      </c>
      <c r="C8" s="40">
        <f t="shared" si="4"/>
        <v>54.158140950062759</v>
      </c>
      <c r="D8" s="41">
        <f t="shared" si="5"/>
        <v>0.18484007150192067</v>
      </c>
      <c r="E8" s="41">
        <f t="shared" si="6"/>
        <v>0.18468000000000001</v>
      </c>
      <c r="F8" s="41">
        <f t="shared" si="7"/>
        <v>0.99913400000000008</v>
      </c>
      <c r="G8" s="42">
        <f t="shared" si="15"/>
        <v>0.62</v>
      </c>
      <c r="H8" s="42">
        <f t="shared" si="8"/>
        <v>0.88</v>
      </c>
      <c r="I8" s="42">
        <f t="shared" si="8"/>
        <v>1</v>
      </c>
      <c r="J8" s="42">
        <f t="shared" si="8"/>
        <v>0.1</v>
      </c>
      <c r="K8" s="1">
        <v>0.1</v>
      </c>
      <c r="L8" s="42">
        <f t="shared" si="8"/>
        <v>0.03</v>
      </c>
      <c r="M8" s="42">
        <f t="shared" si="8"/>
        <v>0.62</v>
      </c>
      <c r="N8" s="42">
        <f t="shared" si="8"/>
        <v>0.88</v>
      </c>
      <c r="O8" s="42">
        <f t="shared" si="8"/>
        <v>1</v>
      </c>
      <c r="P8" s="42">
        <f t="shared" si="8"/>
        <v>0.1</v>
      </c>
      <c r="Q8" s="1">
        <v>0.1</v>
      </c>
      <c r="R8" s="42">
        <f t="shared" si="8"/>
        <v>0</v>
      </c>
      <c r="S8" s="42">
        <f t="shared" si="8"/>
        <v>0.62</v>
      </c>
      <c r="T8" s="42">
        <f t="shared" si="8"/>
        <v>0.88</v>
      </c>
      <c r="U8" s="42">
        <f t="shared" si="8"/>
        <v>1</v>
      </c>
      <c r="V8" s="42">
        <f t="shared" si="8"/>
        <v>0.05</v>
      </c>
      <c r="W8" s="42">
        <f t="shared" si="8"/>
        <v>0.35</v>
      </c>
      <c r="X8" s="42">
        <f t="shared" si="8"/>
        <v>0.6</v>
      </c>
      <c r="Y8" s="42">
        <f t="shared" si="9"/>
        <v>0.18000000000000002</v>
      </c>
      <c r="Z8" s="42">
        <f t="shared" si="0"/>
        <v>0.15000000000000002</v>
      </c>
      <c r="AA8" s="42">
        <f t="shared" si="1"/>
        <v>0.93899999999999995</v>
      </c>
      <c r="AB8" s="42">
        <f t="shared" si="10"/>
        <v>0.63</v>
      </c>
      <c r="AC8" s="42">
        <f t="shared" si="10"/>
        <v>0.35</v>
      </c>
      <c r="AD8" s="42">
        <f t="shared" si="10"/>
        <v>0.02</v>
      </c>
      <c r="AG8" s="42">
        <v>1</v>
      </c>
      <c r="AH8" s="42">
        <v>0.94</v>
      </c>
      <c r="AI8" s="42">
        <f t="shared" si="11"/>
        <v>1</v>
      </c>
      <c r="AJ8" s="42">
        <f t="shared" si="11"/>
        <v>0.1</v>
      </c>
      <c r="AK8" s="42">
        <f t="shared" si="11"/>
        <v>0.87</v>
      </c>
      <c r="AL8" s="42">
        <f t="shared" si="11"/>
        <v>0.03</v>
      </c>
      <c r="AM8" s="42">
        <v>1</v>
      </c>
      <c r="AN8" s="42">
        <f t="shared" si="11"/>
        <v>1.1000000000000001</v>
      </c>
      <c r="AO8" s="42">
        <f t="shared" si="11"/>
        <v>1</v>
      </c>
      <c r="AP8" s="42">
        <f t="shared" si="11"/>
        <v>0.1</v>
      </c>
      <c r="AQ8" s="42">
        <f t="shared" si="11"/>
        <v>0.9</v>
      </c>
      <c r="AR8" s="42">
        <f t="shared" si="11"/>
        <v>0</v>
      </c>
      <c r="AS8" s="42">
        <f t="shared" si="11"/>
        <v>0.82</v>
      </c>
      <c r="AT8" s="42">
        <f t="shared" si="11"/>
        <v>1.1000000000000001</v>
      </c>
      <c r="AU8" s="42">
        <f t="shared" si="11"/>
        <v>1</v>
      </c>
      <c r="AV8" s="42">
        <f t="shared" si="11"/>
        <v>0.05</v>
      </c>
      <c r="AW8" s="42">
        <f t="shared" si="11"/>
        <v>0.35</v>
      </c>
      <c r="AX8" s="42">
        <f t="shared" si="11"/>
        <v>0.6</v>
      </c>
      <c r="AY8" s="42">
        <f t="shared" si="12"/>
        <v>0.94779999999999998</v>
      </c>
      <c r="AZ8" s="42">
        <f t="shared" si="13"/>
        <v>1.0900000000000001</v>
      </c>
      <c r="BA8" s="42">
        <f t="shared" si="2"/>
        <v>1.026</v>
      </c>
      <c r="BB8" s="42">
        <f t="shared" si="14"/>
        <v>0.63</v>
      </c>
      <c r="BC8" s="42">
        <f t="shared" si="14"/>
        <v>0.35</v>
      </c>
      <c r="BD8" s="42">
        <f t="shared" si="14"/>
        <v>0.02</v>
      </c>
    </row>
    <row r="9" spans="1:56" x14ac:dyDescent="0.25">
      <c r="A9" s="34">
        <v>-6</v>
      </c>
      <c r="B9" s="45">
        <f t="shared" si="3"/>
        <v>54.158140950062759</v>
      </c>
      <c r="C9" s="40">
        <f t="shared" si="4"/>
        <v>54.158140950062759</v>
      </c>
      <c r="D9" s="41">
        <f t="shared" si="5"/>
        <v>0.18484007150192067</v>
      </c>
      <c r="E9" s="41">
        <f t="shared" si="6"/>
        <v>0.18468000000000001</v>
      </c>
      <c r="F9" s="41">
        <f t="shared" si="7"/>
        <v>0.99913400000000008</v>
      </c>
      <c r="G9" s="42">
        <f t="shared" si="15"/>
        <v>0.62</v>
      </c>
      <c r="H9" s="42">
        <f t="shared" si="8"/>
        <v>0.88</v>
      </c>
      <c r="I9" s="42">
        <f t="shared" si="8"/>
        <v>1</v>
      </c>
      <c r="J9" s="42">
        <f t="shared" si="8"/>
        <v>0.1</v>
      </c>
      <c r="K9" s="1">
        <v>0.1</v>
      </c>
      <c r="L9" s="42">
        <f t="shared" si="8"/>
        <v>0.03</v>
      </c>
      <c r="M9" s="42">
        <f t="shared" si="8"/>
        <v>0.62</v>
      </c>
      <c r="N9" s="42">
        <f t="shared" si="8"/>
        <v>0.88</v>
      </c>
      <c r="O9" s="42">
        <f t="shared" si="8"/>
        <v>1</v>
      </c>
      <c r="P9" s="42">
        <f t="shared" si="8"/>
        <v>0.1</v>
      </c>
      <c r="Q9" s="1">
        <v>0.1</v>
      </c>
      <c r="R9" s="42">
        <f t="shared" si="8"/>
        <v>0</v>
      </c>
      <c r="S9" s="42">
        <f t="shared" si="8"/>
        <v>0.62</v>
      </c>
      <c r="T9" s="42">
        <f t="shared" si="8"/>
        <v>0.88</v>
      </c>
      <c r="U9" s="42">
        <f t="shared" si="8"/>
        <v>1</v>
      </c>
      <c r="V9" s="42">
        <f t="shared" si="8"/>
        <v>0.05</v>
      </c>
      <c r="W9" s="42">
        <f t="shared" si="8"/>
        <v>0.35</v>
      </c>
      <c r="X9" s="42">
        <f t="shared" si="8"/>
        <v>0.6</v>
      </c>
      <c r="Y9" s="42">
        <f t="shared" si="9"/>
        <v>0.18000000000000002</v>
      </c>
      <c r="Z9" s="42">
        <f t="shared" si="0"/>
        <v>0.15000000000000002</v>
      </c>
      <c r="AA9" s="42">
        <f t="shared" si="1"/>
        <v>0.93899999999999995</v>
      </c>
      <c r="AB9" s="42">
        <f t="shared" si="10"/>
        <v>0.63</v>
      </c>
      <c r="AC9" s="42">
        <f t="shared" si="10"/>
        <v>0.35</v>
      </c>
      <c r="AD9" s="42">
        <f t="shared" si="10"/>
        <v>0.02</v>
      </c>
      <c r="AG9" s="42">
        <v>1</v>
      </c>
      <c r="AH9" s="42">
        <v>0.94</v>
      </c>
      <c r="AI9" s="42">
        <f t="shared" si="11"/>
        <v>1</v>
      </c>
      <c r="AJ9" s="42">
        <f t="shared" si="11"/>
        <v>0.1</v>
      </c>
      <c r="AK9" s="42">
        <f t="shared" si="11"/>
        <v>0.87</v>
      </c>
      <c r="AL9" s="42">
        <f t="shared" si="11"/>
        <v>0.03</v>
      </c>
      <c r="AM9" s="42">
        <v>1</v>
      </c>
      <c r="AN9" s="42">
        <f t="shared" si="11"/>
        <v>1.1000000000000001</v>
      </c>
      <c r="AO9" s="42">
        <f t="shared" si="11"/>
        <v>1</v>
      </c>
      <c r="AP9" s="42">
        <f t="shared" si="11"/>
        <v>0.1</v>
      </c>
      <c r="AQ9" s="42">
        <f t="shared" si="11"/>
        <v>0.9</v>
      </c>
      <c r="AR9" s="42">
        <f t="shared" si="11"/>
        <v>0</v>
      </c>
      <c r="AS9" s="42">
        <f t="shared" si="11"/>
        <v>0.82</v>
      </c>
      <c r="AT9" s="42">
        <f t="shared" si="11"/>
        <v>1.1000000000000001</v>
      </c>
      <c r="AU9" s="42">
        <f t="shared" si="11"/>
        <v>1</v>
      </c>
      <c r="AV9" s="42">
        <f t="shared" si="11"/>
        <v>0.05</v>
      </c>
      <c r="AW9" s="42">
        <f t="shared" si="11"/>
        <v>0.35</v>
      </c>
      <c r="AX9" s="42">
        <f t="shared" si="11"/>
        <v>0.6</v>
      </c>
      <c r="AY9" s="42">
        <f t="shared" si="12"/>
        <v>0.94779999999999998</v>
      </c>
      <c r="AZ9" s="42">
        <f t="shared" si="13"/>
        <v>1.0900000000000001</v>
      </c>
      <c r="BA9" s="42">
        <f t="shared" si="2"/>
        <v>1.026</v>
      </c>
      <c r="BB9" s="42">
        <f t="shared" si="14"/>
        <v>0.63</v>
      </c>
      <c r="BC9" s="42">
        <f t="shared" si="14"/>
        <v>0.35</v>
      </c>
      <c r="BD9" s="42">
        <f t="shared" si="14"/>
        <v>0.02</v>
      </c>
    </row>
    <row r="10" spans="1:56" x14ac:dyDescent="0.25">
      <c r="A10" s="34">
        <v>-5</v>
      </c>
      <c r="B10" s="45">
        <f t="shared" si="3"/>
        <v>54.158140950062759</v>
      </c>
      <c r="C10" s="40">
        <f t="shared" si="4"/>
        <v>54.158140950062759</v>
      </c>
      <c r="D10" s="41">
        <f t="shared" si="5"/>
        <v>0.18484007150192067</v>
      </c>
      <c r="E10" s="41">
        <f t="shared" si="6"/>
        <v>0.18468000000000001</v>
      </c>
      <c r="F10" s="41">
        <f t="shared" si="7"/>
        <v>0.99913400000000008</v>
      </c>
      <c r="G10" s="42">
        <f t="shared" si="15"/>
        <v>0.62</v>
      </c>
      <c r="H10" s="42">
        <f t="shared" si="8"/>
        <v>0.88</v>
      </c>
      <c r="I10" s="42">
        <f t="shared" si="8"/>
        <v>1</v>
      </c>
      <c r="J10" s="42">
        <f t="shared" si="8"/>
        <v>0.1</v>
      </c>
      <c r="K10" s="1">
        <v>0.1</v>
      </c>
      <c r="L10" s="42">
        <f t="shared" si="8"/>
        <v>0.03</v>
      </c>
      <c r="M10" s="42">
        <f t="shared" si="8"/>
        <v>0.62</v>
      </c>
      <c r="N10" s="42">
        <f t="shared" si="8"/>
        <v>0.88</v>
      </c>
      <c r="O10" s="42">
        <f t="shared" si="8"/>
        <v>1</v>
      </c>
      <c r="P10" s="42">
        <f t="shared" si="8"/>
        <v>0.1</v>
      </c>
      <c r="Q10" s="1">
        <v>0.1</v>
      </c>
      <c r="R10" s="42">
        <f t="shared" si="8"/>
        <v>0</v>
      </c>
      <c r="S10" s="42">
        <f t="shared" si="8"/>
        <v>0.62</v>
      </c>
      <c r="T10" s="42">
        <f t="shared" si="8"/>
        <v>0.88</v>
      </c>
      <c r="U10" s="42">
        <f t="shared" si="8"/>
        <v>1</v>
      </c>
      <c r="V10" s="42">
        <f t="shared" si="8"/>
        <v>0.05</v>
      </c>
      <c r="W10" s="42">
        <f t="shared" si="8"/>
        <v>0.35</v>
      </c>
      <c r="X10" s="42">
        <f t="shared" si="8"/>
        <v>0.6</v>
      </c>
      <c r="Y10" s="42">
        <f t="shared" si="9"/>
        <v>0.18000000000000002</v>
      </c>
      <c r="Z10" s="42">
        <f t="shared" si="0"/>
        <v>0.15000000000000002</v>
      </c>
      <c r="AA10" s="42">
        <f t="shared" si="1"/>
        <v>0.93899999999999995</v>
      </c>
      <c r="AB10" s="42">
        <f t="shared" si="10"/>
        <v>0.63</v>
      </c>
      <c r="AC10" s="42">
        <f t="shared" si="10"/>
        <v>0.35</v>
      </c>
      <c r="AD10" s="42">
        <f t="shared" si="10"/>
        <v>0.02</v>
      </c>
      <c r="AG10" s="42">
        <v>1</v>
      </c>
      <c r="AH10" s="42">
        <v>0.94</v>
      </c>
      <c r="AI10" s="42">
        <f t="shared" si="11"/>
        <v>1</v>
      </c>
      <c r="AJ10" s="42">
        <f t="shared" si="11"/>
        <v>0.1</v>
      </c>
      <c r="AK10" s="42">
        <f t="shared" si="11"/>
        <v>0.87</v>
      </c>
      <c r="AL10" s="42">
        <f t="shared" si="11"/>
        <v>0.03</v>
      </c>
      <c r="AM10" s="42">
        <v>1</v>
      </c>
      <c r="AN10" s="42">
        <f t="shared" si="11"/>
        <v>1.1000000000000001</v>
      </c>
      <c r="AO10" s="42">
        <f t="shared" si="11"/>
        <v>1</v>
      </c>
      <c r="AP10" s="42">
        <f t="shared" si="11"/>
        <v>0.1</v>
      </c>
      <c r="AQ10" s="42">
        <f t="shared" si="11"/>
        <v>0.9</v>
      </c>
      <c r="AR10" s="42">
        <f t="shared" si="11"/>
        <v>0</v>
      </c>
      <c r="AS10" s="42">
        <f t="shared" si="11"/>
        <v>0.82</v>
      </c>
      <c r="AT10" s="42">
        <f t="shared" si="11"/>
        <v>1.1000000000000001</v>
      </c>
      <c r="AU10" s="42">
        <f t="shared" si="11"/>
        <v>1</v>
      </c>
      <c r="AV10" s="42">
        <f t="shared" si="11"/>
        <v>0.05</v>
      </c>
      <c r="AW10" s="42">
        <f t="shared" si="11"/>
        <v>0.35</v>
      </c>
      <c r="AX10" s="42">
        <f t="shared" si="11"/>
        <v>0.6</v>
      </c>
      <c r="AY10" s="42">
        <f t="shared" si="12"/>
        <v>0.94779999999999998</v>
      </c>
      <c r="AZ10" s="42">
        <f t="shared" si="13"/>
        <v>1.0900000000000001</v>
      </c>
      <c r="BA10" s="42">
        <f t="shared" si="2"/>
        <v>1.026</v>
      </c>
      <c r="BB10" s="42">
        <f t="shared" si="14"/>
        <v>0.63</v>
      </c>
      <c r="BC10" s="42">
        <f t="shared" si="14"/>
        <v>0.35</v>
      </c>
      <c r="BD10" s="42">
        <f t="shared" si="14"/>
        <v>0.02</v>
      </c>
    </row>
    <row r="11" spans="1:56" x14ac:dyDescent="0.25">
      <c r="A11" s="34">
        <v>-4</v>
      </c>
      <c r="B11" s="45">
        <f t="shared" si="3"/>
        <v>54.158140950062759</v>
      </c>
      <c r="C11" s="40">
        <f t="shared" si="4"/>
        <v>54.158140950062759</v>
      </c>
      <c r="D11" s="41">
        <f t="shared" si="5"/>
        <v>0.18484007150192067</v>
      </c>
      <c r="E11" s="41">
        <f t="shared" si="6"/>
        <v>0.18468000000000001</v>
      </c>
      <c r="F11" s="41">
        <f t="shared" si="7"/>
        <v>0.99913400000000008</v>
      </c>
      <c r="G11" s="42">
        <f t="shared" si="15"/>
        <v>0.62</v>
      </c>
      <c r="H11" s="42">
        <f t="shared" si="8"/>
        <v>0.88</v>
      </c>
      <c r="I11" s="42">
        <f t="shared" si="8"/>
        <v>1</v>
      </c>
      <c r="J11" s="42">
        <f t="shared" si="8"/>
        <v>0.1</v>
      </c>
      <c r="K11" s="1">
        <v>0.1</v>
      </c>
      <c r="L11" s="42">
        <f t="shared" si="8"/>
        <v>0.03</v>
      </c>
      <c r="M11" s="42">
        <f t="shared" si="8"/>
        <v>0.62</v>
      </c>
      <c r="N11" s="42">
        <f t="shared" si="8"/>
        <v>0.88</v>
      </c>
      <c r="O11" s="42">
        <f t="shared" si="8"/>
        <v>1</v>
      </c>
      <c r="P11" s="42">
        <f t="shared" si="8"/>
        <v>0.1</v>
      </c>
      <c r="Q11" s="1">
        <v>0.1</v>
      </c>
      <c r="R11" s="42">
        <f t="shared" si="8"/>
        <v>0</v>
      </c>
      <c r="S11" s="42">
        <f t="shared" si="8"/>
        <v>0.62</v>
      </c>
      <c r="T11" s="42">
        <f t="shared" si="8"/>
        <v>0.88</v>
      </c>
      <c r="U11" s="42">
        <f t="shared" si="8"/>
        <v>1</v>
      </c>
      <c r="V11" s="42">
        <f t="shared" si="8"/>
        <v>0.05</v>
      </c>
      <c r="W11" s="42">
        <f t="shared" si="8"/>
        <v>0.35</v>
      </c>
      <c r="X11" s="42">
        <f t="shared" si="8"/>
        <v>0.6</v>
      </c>
      <c r="Y11" s="42">
        <f t="shared" si="9"/>
        <v>0.18000000000000002</v>
      </c>
      <c r="Z11" s="42">
        <f t="shared" si="0"/>
        <v>0.15000000000000002</v>
      </c>
      <c r="AA11" s="42">
        <f t="shared" si="1"/>
        <v>0.93899999999999995</v>
      </c>
      <c r="AB11" s="42">
        <f t="shared" si="10"/>
        <v>0.63</v>
      </c>
      <c r="AC11" s="42">
        <f t="shared" si="10"/>
        <v>0.35</v>
      </c>
      <c r="AD11" s="42">
        <f t="shared" si="10"/>
        <v>0.02</v>
      </c>
      <c r="AG11" s="42">
        <v>1</v>
      </c>
      <c r="AH11" s="42">
        <v>0.94</v>
      </c>
      <c r="AI11" s="42">
        <f t="shared" si="11"/>
        <v>1</v>
      </c>
      <c r="AJ11" s="42">
        <f t="shared" si="11"/>
        <v>0.1</v>
      </c>
      <c r="AK11" s="42">
        <f t="shared" si="11"/>
        <v>0.87</v>
      </c>
      <c r="AL11" s="42">
        <f t="shared" si="11"/>
        <v>0.03</v>
      </c>
      <c r="AM11" s="42">
        <v>1</v>
      </c>
      <c r="AN11" s="42">
        <f t="shared" si="11"/>
        <v>1.1000000000000001</v>
      </c>
      <c r="AO11" s="42">
        <f t="shared" si="11"/>
        <v>1</v>
      </c>
      <c r="AP11" s="42">
        <f t="shared" si="11"/>
        <v>0.1</v>
      </c>
      <c r="AQ11" s="42">
        <f t="shared" si="11"/>
        <v>0.9</v>
      </c>
      <c r="AR11" s="42">
        <f t="shared" si="11"/>
        <v>0</v>
      </c>
      <c r="AS11" s="42">
        <f t="shared" si="11"/>
        <v>0.82</v>
      </c>
      <c r="AT11" s="42">
        <f t="shared" si="11"/>
        <v>1.1000000000000001</v>
      </c>
      <c r="AU11" s="42">
        <f t="shared" si="11"/>
        <v>1</v>
      </c>
      <c r="AV11" s="42">
        <f t="shared" si="11"/>
        <v>0.05</v>
      </c>
      <c r="AW11" s="42">
        <f t="shared" si="11"/>
        <v>0.35</v>
      </c>
      <c r="AX11" s="42">
        <f t="shared" si="11"/>
        <v>0.6</v>
      </c>
      <c r="AY11" s="42">
        <f t="shared" si="12"/>
        <v>0.94779999999999998</v>
      </c>
      <c r="AZ11" s="42">
        <f t="shared" si="13"/>
        <v>1.0900000000000001</v>
      </c>
      <c r="BA11" s="42">
        <f t="shared" si="2"/>
        <v>1.026</v>
      </c>
      <c r="BB11" s="42">
        <f t="shared" si="14"/>
        <v>0.63</v>
      </c>
      <c r="BC11" s="42">
        <f t="shared" si="14"/>
        <v>0.35</v>
      </c>
      <c r="BD11" s="42">
        <f t="shared" si="14"/>
        <v>0.02</v>
      </c>
    </row>
    <row r="12" spans="1:56" x14ac:dyDescent="0.25">
      <c r="A12" s="34">
        <v>-3</v>
      </c>
      <c r="B12" s="45">
        <f t="shared" si="3"/>
        <v>54.158140950062759</v>
      </c>
      <c r="C12" s="40">
        <f t="shared" si="4"/>
        <v>54.158140950062759</v>
      </c>
      <c r="D12" s="41">
        <f t="shared" si="5"/>
        <v>0.18484007150192067</v>
      </c>
      <c r="E12" s="41">
        <f t="shared" si="6"/>
        <v>0.18468000000000001</v>
      </c>
      <c r="F12" s="41">
        <f t="shared" si="7"/>
        <v>0.99913400000000008</v>
      </c>
      <c r="G12" s="42">
        <f t="shared" si="15"/>
        <v>0.62</v>
      </c>
      <c r="H12" s="42">
        <f t="shared" si="8"/>
        <v>0.88</v>
      </c>
      <c r="I12" s="42">
        <f t="shared" si="8"/>
        <v>1</v>
      </c>
      <c r="J12" s="42">
        <f t="shared" si="8"/>
        <v>0.1</v>
      </c>
      <c r="K12" s="1">
        <v>0.1</v>
      </c>
      <c r="L12" s="42">
        <f t="shared" si="8"/>
        <v>0.03</v>
      </c>
      <c r="M12" s="42">
        <f t="shared" si="8"/>
        <v>0.62</v>
      </c>
      <c r="N12" s="42">
        <f t="shared" si="8"/>
        <v>0.88</v>
      </c>
      <c r="O12" s="42">
        <f t="shared" si="8"/>
        <v>1</v>
      </c>
      <c r="P12" s="42">
        <f t="shared" si="8"/>
        <v>0.1</v>
      </c>
      <c r="Q12" s="1">
        <v>0.1</v>
      </c>
      <c r="R12" s="42">
        <f t="shared" si="8"/>
        <v>0</v>
      </c>
      <c r="S12" s="42">
        <f t="shared" si="8"/>
        <v>0.62</v>
      </c>
      <c r="T12" s="42">
        <f t="shared" si="8"/>
        <v>0.88</v>
      </c>
      <c r="U12" s="42">
        <f t="shared" si="8"/>
        <v>1</v>
      </c>
      <c r="V12" s="42">
        <f t="shared" si="8"/>
        <v>0.05</v>
      </c>
      <c r="W12" s="42">
        <f t="shared" si="8"/>
        <v>0.35</v>
      </c>
      <c r="X12" s="42">
        <f t="shared" si="8"/>
        <v>0.6</v>
      </c>
      <c r="Y12" s="42">
        <f t="shared" si="9"/>
        <v>0.18000000000000002</v>
      </c>
      <c r="Z12" s="42">
        <f t="shared" si="0"/>
        <v>0.15000000000000002</v>
      </c>
      <c r="AA12" s="42">
        <f t="shared" si="1"/>
        <v>0.93899999999999995</v>
      </c>
      <c r="AB12" s="42">
        <f t="shared" si="10"/>
        <v>0.63</v>
      </c>
      <c r="AC12" s="42">
        <f t="shared" si="10"/>
        <v>0.35</v>
      </c>
      <c r="AD12" s="42">
        <f t="shared" si="10"/>
        <v>0.02</v>
      </c>
      <c r="AG12" s="42">
        <v>1</v>
      </c>
      <c r="AH12" s="42">
        <v>0.94</v>
      </c>
      <c r="AI12" s="42">
        <f t="shared" si="11"/>
        <v>1</v>
      </c>
      <c r="AJ12" s="42">
        <f t="shared" si="11"/>
        <v>0.1</v>
      </c>
      <c r="AK12" s="42">
        <f t="shared" si="11"/>
        <v>0.87</v>
      </c>
      <c r="AL12" s="42">
        <f t="shared" si="11"/>
        <v>0.03</v>
      </c>
      <c r="AM12" s="42">
        <v>1</v>
      </c>
      <c r="AN12" s="42">
        <f t="shared" si="11"/>
        <v>1.1000000000000001</v>
      </c>
      <c r="AO12" s="42">
        <f t="shared" si="11"/>
        <v>1</v>
      </c>
      <c r="AP12" s="42">
        <f t="shared" si="11"/>
        <v>0.1</v>
      </c>
      <c r="AQ12" s="42">
        <f t="shared" si="11"/>
        <v>0.9</v>
      </c>
      <c r="AR12" s="42">
        <f t="shared" si="11"/>
        <v>0</v>
      </c>
      <c r="AS12" s="42">
        <f t="shared" si="11"/>
        <v>0.82</v>
      </c>
      <c r="AT12" s="42">
        <f t="shared" si="11"/>
        <v>1.1000000000000001</v>
      </c>
      <c r="AU12" s="42">
        <f t="shared" si="11"/>
        <v>1</v>
      </c>
      <c r="AV12" s="42">
        <f t="shared" si="11"/>
        <v>0.05</v>
      </c>
      <c r="AW12" s="42">
        <f t="shared" si="11"/>
        <v>0.35</v>
      </c>
      <c r="AX12" s="42">
        <f t="shared" si="11"/>
        <v>0.6</v>
      </c>
      <c r="AY12" s="42">
        <f t="shared" si="12"/>
        <v>0.94779999999999998</v>
      </c>
      <c r="AZ12" s="42">
        <f t="shared" si="13"/>
        <v>1.0900000000000001</v>
      </c>
      <c r="BA12" s="42">
        <f t="shared" si="2"/>
        <v>1.026</v>
      </c>
      <c r="BB12" s="42">
        <f t="shared" si="14"/>
        <v>0.63</v>
      </c>
      <c r="BC12" s="42">
        <f t="shared" si="14"/>
        <v>0.35</v>
      </c>
      <c r="BD12" s="42">
        <f t="shared" si="14"/>
        <v>0.02</v>
      </c>
    </row>
    <row r="13" spans="1:56" x14ac:dyDescent="0.25">
      <c r="A13" s="34">
        <v>-2</v>
      </c>
      <c r="B13" s="45">
        <f t="shared" si="3"/>
        <v>54.158140950062759</v>
      </c>
      <c r="C13" s="40">
        <f t="shared" si="4"/>
        <v>54.158140950062759</v>
      </c>
      <c r="D13" s="41">
        <f t="shared" si="5"/>
        <v>0.18484007150192067</v>
      </c>
      <c r="E13" s="41">
        <f t="shared" si="6"/>
        <v>0.18468000000000001</v>
      </c>
      <c r="F13" s="41">
        <f t="shared" si="7"/>
        <v>0.99913400000000008</v>
      </c>
      <c r="G13" s="42">
        <f t="shared" si="15"/>
        <v>0.62</v>
      </c>
      <c r="H13" s="42">
        <f t="shared" si="8"/>
        <v>0.88</v>
      </c>
      <c r="I13" s="42">
        <f t="shared" si="8"/>
        <v>1</v>
      </c>
      <c r="J13" s="42">
        <f t="shared" si="8"/>
        <v>0.1</v>
      </c>
      <c r="K13" s="1">
        <v>0.1</v>
      </c>
      <c r="L13" s="42">
        <f t="shared" si="8"/>
        <v>0.03</v>
      </c>
      <c r="M13" s="42">
        <f t="shared" si="8"/>
        <v>0.62</v>
      </c>
      <c r="N13" s="42">
        <f t="shared" si="8"/>
        <v>0.88</v>
      </c>
      <c r="O13" s="42">
        <f t="shared" si="8"/>
        <v>1</v>
      </c>
      <c r="P13" s="42">
        <f t="shared" si="8"/>
        <v>0.1</v>
      </c>
      <c r="Q13" s="1">
        <v>0.1</v>
      </c>
      <c r="R13" s="42">
        <f t="shared" si="8"/>
        <v>0</v>
      </c>
      <c r="S13" s="42">
        <f t="shared" si="8"/>
        <v>0.62</v>
      </c>
      <c r="T13" s="42">
        <f t="shared" si="8"/>
        <v>0.88</v>
      </c>
      <c r="U13" s="42">
        <f t="shared" si="8"/>
        <v>1</v>
      </c>
      <c r="V13" s="42">
        <f t="shared" si="8"/>
        <v>0.05</v>
      </c>
      <c r="W13" s="42">
        <f t="shared" si="8"/>
        <v>0.35</v>
      </c>
      <c r="X13" s="42">
        <f t="shared" si="8"/>
        <v>0.6</v>
      </c>
      <c r="Y13" s="42">
        <f t="shared" si="9"/>
        <v>0.18000000000000002</v>
      </c>
      <c r="Z13" s="42">
        <f t="shared" si="0"/>
        <v>0.15000000000000002</v>
      </c>
      <c r="AA13" s="42">
        <f t="shared" si="1"/>
        <v>0.93899999999999995</v>
      </c>
      <c r="AB13" s="42">
        <f t="shared" si="10"/>
        <v>0.63</v>
      </c>
      <c r="AC13" s="42">
        <f t="shared" si="10"/>
        <v>0.35</v>
      </c>
      <c r="AD13" s="42">
        <f t="shared" si="10"/>
        <v>0.02</v>
      </c>
      <c r="AG13" s="42">
        <v>1</v>
      </c>
      <c r="AH13" s="42">
        <v>0.94</v>
      </c>
      <c r="AI13" s="42">
        <f t="shared" si="11"/>
        <v>1</v>
      </c>
      <c r="AJ13" s="42">
        <f t="shared" si="11"/>
        <v>0.1</v>
      </c>
      <c r="AK13" s="42">
        <f t="shared" si="11"/>
        <v>0.87</v>
      </c>
      <c r="AL13" s="42">
        <f t="shared" si="11"/>
        <v>0.03</v>
      </c>
      <c r="AM13" s="42">
        <v>1</v>
      </c>
      <c r="AN13" s="42">
        <f t="shared" si="11"/>
        <v>1.1000000000000001</v>
      </c>
      <c r="AO13" s="42">
        <f t="shared" si="11"/>
        <v>1</v>
      </c>
      <c r="AP13" s="42">
        <f t="shared" si="11"/>
        <v>0.1</v>
      </c>
      <c r="AQ13" s="42">
        <f t="shared" si="11"/>
        <v>0.9</v>
      </c>
      <c r="AR13" s="42">
        <f t="shared" si="11"/>
        <v>0</v>
      </c>
      <c r="AS13" s="42">
        <f t="shared" si="11"/>
        <v>0.82</v>
      </c>
      <c r="AT13" s="42">
        <f t="shared" si="11"/>
        <v>1.1000000000000001</v>
      </c>
      <c r="AU13" s="42">
        <f t="shared" si="11"/>
        <v>1</v>
      </c>
      <c r="AV13" s="42">
        <f t="shared" si="11"/>
        <v>0.05</v>
      </c>
      <c r="AW13" s="42">
        <f t="shared" si="11"/>
        <v>0.35</v>
      </c>
      <c r="AX13" s="42">
        <f t="shared" si="11"/>
        <v>0.6</v>
      </c>
      <c r="AY13" s="42">
        <f t="shared" si="12"/>
        <v>0.94779999999999998</v>
      </c>
      <c r="AZ13" s="42">
        <f t="shared" si="13"/>
        <v>1.0900000000000001</v>
      </c>
      <c r="BA13" s="42">
        <f t="shared" si="2"/>
        <v>1.026</v>
      </c>
      <c r="BB13" s="42">
        <f t="shared" si="14"/>
        <v>0.63</v>
      </c>
      <c r="BC13" s="42">
        <f t="shared" si="14"/>
        <v>0.35</v>
      </c>
      <c r="BD13" s="42">
        <f t="shared" si="14"/>
        <v>0.02</v>
      </c>
    </row>
    <row r="14" spans="1:56" x14ac:dyDescent="0.25">
      <c r="A14" s="34">
        <v>-1</v>
      </c>
      <c r="B14" s="45">
        <f t="shared" si="3"/>
        <v>54.158140950062759</v>
      </c>
      <c r="C14" s="40">
        <f t="shared" si="4"/>
        <v>54.158140950062759</v>
      </c>
      <c r="D14" s="41">
        <f t="shared" si="5"/>
        <v>0.18484007150192067</v>
      </c>
      <c r="E14" s="41">
        <f t="shared" si="6"/>
        <v>0.18468000000000001</v>
      </c>
      <c r="F14" s="41">
        <f t="shared" si="7"/>
        <v>0.99913400000000008</v>
      </c>
      <c r="G14" s="42">
        <f t="shared" si="15"/>
        <v>0.62</v>
      </c>
      <c r="H14" s="42">
        <f t="shared" si="8"/>
        <v>0.88</v>
      </c>
      <c r="I14" s="42">
        <f t="shared" si="8"/>
        <v>1</v>
      </c>
      <c r="J14" s="42">
        <f t="shared" si="8"/>
        <v>0.1</v>
      </c>
      <c r="K14" s="1">
        <v>0.1</v>
      </c>
      <c r="L14" s="42">
        <f t="shared" si="8"/>
        <v>0.03</v>
      </c>
      <c r="M14" s="42">
        <f t="shared" si="8"/>
        <v>0.62</v>
      </c>
      <c r="N14" s="42">
        <f t="shared" si="8"/>
        <v>0.88</v>
      </c>
      <c r="O14" s="42">
        <f t="shared" si="8"/>
        <v>1</v>
      </c>
      <c r="P14" s="42">
        <f t="shared" si="8"/>
        <v>0.1</v>
      </c>
      <c r="Q14" s="1">
        <v>0.1</v>
      </c>
      <c r="R14" s="42">
        <f t="shared" si="8"/>
        <v>0</v>
      </c>
      <c r="S14" s="42">
        <f t="shared" si="8"/>
        <v>0.62</v>
      </c>
      <c r="T14" s="42">
        <f t="shared" si="8"/>
        <v>0.88</v>
      </c>
      <c r="U14" s="42">
        <f t="shared" si="8"/>
        <v>1</v>
      </c>
      <c r="V14" s="42">
        <f t="shared" si="8"/>
        <v>0.05</v>
      </c>
      <c r="W14" s="42">
        <f t="shared" si="8"/>
        <v>0.35</v>
      </c>
      <c r="X14" s="42">
        <f t="shared" si="8"/>
        <v>0.6</v>
      </c>
      <c r="Y14" s="42">
        <f t="shared" si="9"/>
        <v>0.18000000000000002</v>
      </c>
      <c r="Z14" s="42">
        <f t="shared" si="0"/>
        <v>0.15000000000000002</v>
      </c>
      <c r="AA14" s="42">
        <f t="shared" si="1"/>
        <v>0.93899999999999995</v>
      </c>
      <c r="AB14" s="42">
        <f t="shared" si="10"/>
        <v>0.63</v>
      </c>
      <c r="AC14" s="42">
        <f t="shared" si="10"/>
        <v>0.35</v>
      </c>
      <c r="AD14" s="42">
        <f t="shared" si="10"/>
        <v>0.02</v>
      </c>
      <c r="AG14" s="42">
        <v>1</v>
      </c>
      <c r="AH14" s="42">
        <v>0.94</v>
      </c>
      <c r="AI14" s="42">
        <f t="shared" si="11"/>
        <v>1</v>
      </c>
      <c r="AJ14" s="42">
        <f t="shared" si="11"/>
        <v>0.1</v>
      </c>
      <c r="AK14" s="42">
        <f t="shared" si="11"/>
        <v>0.87</v>
      </c>
      <c r="AL14" s="42">
        <f t="shared" si="11"/>
        <v>0.03</v>
      </c>
      <c r="AM14" s="42">
        <v>1</v>
      </c>
      <c r="AN14" s="42">
        <f t="shared" si="11"/>
        <v>1.1000000000000001</v>
      </c>
      <c r="AO14" s="42">
        <f t="shared" si="11"/>
        <v>1</v>
      </c>
      <c r="AP14" s="42">
        <f t="shared" si="11"/>
        <v>0.1</v>
      </c>
      <c r="AQ14" s="42">
        <f t="shared" si="11"/>
        <v>0.9</v>
      </c>
      <c r="AR14" s="42">
        <f t="shared" si="11"/>
        <v>0</v>
      </c>
      <c r="AS14" s="42">
        <f t="shared" si="11"/>
        <v>0.82</v>
      </c>
      <c r="AT14" s="42">
        <f t="shared" si="11"/>
        <v>1.1000000000000001</v>
      </c>
      <c r="AU14" s="42">
        <f t="shared" si="11"/>
        <v>1</v>
      </c>
      <c r="AV14" s="42">
        <f t="shared" si="11"/>
        <v>0.05</v>
      </c>
      <c r="AW14" s="42">
        <f t="shared" si="11"/>
        <v>0.35</v>
      </c>
      <c r="AX14" s="42">
        <f t="shared" si="11"/>
        <v>0.6</v>
      </c>
      <c r="AY14" s="42">
        <f t="shared" si="12"/>
        <v>0.94779999999999998</v>
      </c>
      <c r="AZ14" s="42">
        <f t="shared" si="13"/>
        <v>1.0900000000000001</v>
      </c>
      <c r="BA14" s="42">
        <f t="shared" si="2"/>
        <v>1.026</v>
      </c>
      <c r="BB14" s="42">
        <f t="shared" si="14"/>
        <v>0.63</v>
      </c>
      <c r="BC14" s="42">
        <f t="shared" si="14"/>
        <v>0.35</v>
      </c>
      <c r="BD14" s="42">
        <f t="shared" si="14"/>
        <v>0.02</v>
      </c>
    </row>
    <row r="15" spans="1:56" x14ac:dyDescent="0.25">
      <c r="A15" s="34">
        <v>0</v>
      </c>
      <c r="B15" s="45">
        <f t="shared" si="3"/>
        <v>54.158140950062759</v>
      </c>
      <c r="C15" s="40">
        <f t="shared" si="4"/>
        <v>54.158140950062759</v>
      </c>
      <c r="D15" s="41">
        <f t="shared" si="5"/>
        <v>0.18484007150192067</v>
      </c>
      <c r="E15" s="41">
        <f t="shared" si="6"/>
        <v>0.18468000000000001</v>
      </c>
      <c r="F15" s="41">
        <f t="shared" si="7"/>
        <v>0.99913400000000008</v>
      </c>
      <c r="G15" s="42">
        <f t="shared" si="15"/>
        <v>0.62</v>
      </c>
      <c r="H15" s="42">
        <f t="shared" si="8"/>
        <v>0.88</v>
      </c>
      <c r="I15" s="42">
        <f t="shared" si="8"/>
        <v>1</v>
      </c>
      <c r="J15" s="42">
        <f t="shared" si="8"/>
        <v>0.1</v>
      </c>
      <c r="K15" s="1">
        <v>0.1</v>
      </c>
      <c r="L15" s="42">
        <f t="shared" si="8"/>
        <v>0.03</v>
      </c>
      <c r="M15" s="42">
        <f t="shared" si="8"/>
        <v>0.62</v>
      </c>
      <c r="N15" s="42">
        <f t="shared" si="8"/>
        <v>0.88</v>
      </c>
      <c r="O15" s="42">
        <f t="shared" si="8"/>
        <v>1</v>
      </c>
      <c r="P15" s="42">
        <f t="shared" si="8"/>
        <v>0.1</v>
      </c>
      <c r="Q15" s="1">
        <v>0.1</v>
      </c>
      <c r="R15" s="42">
        <f t="shared" si="8"/>
        <v>0</v>
      </c>
      <c r="S15" s="42">
        <f t="shared" si="8"/>
        <v>0.62</v>
      </c>
      <c r="T15" s="42">
        <f t="shared" si="8"/>
        <v>0.88</v>
      </c>
      <c r="U15" s="42">
        <f t="shared" si="8"/>
        <v>1</v>
      </c>
      <c r="V15" s="42">
        <f t="shared" si="8"/>
        <v>0.05</v>
      </c>
      <c r="W15" s="42">
        <f t="shared" si="8"/>
        <v>0.35</v>
      </c>
      <c r="X15" s="42">
        <f t="shared" si="8"/>
        <v>0.6</v>
      </c>
      <c r="Y15" s="42">
        <f t="shared" si="9"/>
        <v>0.18000000000000002</v>
      </c>
      <c r="Z15" s="42">
        <f t="shared" si="0"/>
        <v>0.15000000000000002</v>
      </c>
      <c r="AA15" s="42">
        <f t="shared" si="1"/>
        <v>0.93899999999999995</v>
      </c>
      <c r="AB15" s="42">
        <f t="shared" si="10"/>
        <v>0.63</v>
      </c>
      <c r="AC15" s="42">
        <f t="shared" si="10"/>
        <v>0.35</v>
      </c>
      <c r="AD15" s="42">
        <f t="shared" si="10"/>
        <v>0.02</v>
      </c>
      <c r="AG15" s="42">
        <v>1</v>
      </c>
      <c r="AH15" s="42">
        <v>0.94</v>
      </c>
      <c r="AI15" s="42">
        <f t="shared" si="11"/>
        <v>1</v>
      </c>
      <c r="AJ15" s="42">
        <f t="shared" si="11"/>
        <v>0.1</v>
      </c>
      <c r="AK15" s="42">
        <f t="shared" si="11"/>
        <v>0.87</v>
      </c>
      <c r="AL15" s="42">
        <f t="shared" si="11"/>
        <v>0.03</v>
      </c>
      <c r="AM15" s="42">
        <v>1</v>
      </c>
      <c r="AN15" s="42">
        <f t="shared" si="11"/>
        <v>1.1000000000000001</v>
      </c>
      <c r="AO15" s="42">
        <f t="shared" si="11"/>
        <v>1</v>
      </c>
      <c r="AP15" s="42">
        <f t="shared" si="11"/>
        <v>0.1</v>
      </c>
      <c r="AQ15" s="42">
        <f t="shared" si="11"/>
        <v>0.9</v>
      </c>
      <c r="AR15" s="42">
        <f t="shared" si="11"/>
        <v>0</v>
      </c>
      <c r="AS15" s="42">
        <f t="shared" si="11"/>
        <v>0.82</v>
      </c>
      <c r="AT15" s="42">
        <f t="shared" si="11"/>
        <v>1.1000000000000001</v>
      </c>
      <c r="AU15" s="42">
        <f t="shared" si="11"/>
        <v>1</v>
      </c>
      <c r="AV15" s="42">
        <f t="shared" si="11"/>
        <v>0.05</v>
      </c>
      <c r="AW15" s="42">
        <f t="shared" si="11"/>
        <v>0.35</v>
      </c>
      <c r="AX15" s="42">
        <f t="shared" si="11"/>
        <v>0.6</v>
      </c>
      <c r="AY15" s="42">
        <f t="shared" si="12"/>
        <v>0.94779999999999998</v>
      </c>
      <c r="AZ15" s="42">
        <f t="shared" si="13"/>
        <v>1.0900000000000001</v>
      </c>
      <c r="BA15" s="42">
        <f t="shared" si="2"/>
        <v>1.026</v>
      </c>
      <c r="BB15" s="42">
        <f t="shared" si="14"/>
        <v>0.63</v>
      </c>
      <c r="BC15" s="42">
        <f t="shared" si="14"/>
        <v>0.35</v>
      </c>
      <c r="BD15" s="42">
        <f t="shared" si="14"/>
        <v>0.02</v>
      </c>
    </row>
    <row r="16" spans="1:56" x14ac:dyDescent="0.25">
      <c r="A16" s="34">
        <v>1</v>
      </c>
      <c r="B16" s="45">
        <f t="shared" si="3"/>
        <v>54.158140950062759</v>
      </c>
      <c r="C16" s="40">
        <f t="shared" si="4"/>
        <v>54.158140950062759</v>
      </c>
      <c r="D16" s="41">
        <f t="shared" si="5"/>
        <v>0.18484007150192067</v>
      </c>
      <c r="E16" s="41">
        <f t="shared" si="6"/>
        <v>0.18468000000000001</v>
      </c>
      <c r="F16" s="41">
        <f t="shared" si="7"/>
        <v>0.99913400000000008</v>
      </c>
      <c r="G16" s="42">
        <f t="shared" si="15"/>
        <v>0.62</v>
      </c>
      <c r="H16" s="42">
        <f t="shared" si="8"/>
        <v>0.88</v>
      </c>
      <c r="I16" s="42">
        <f t="shared" si="8"/>
        <v>1</v>
      </c>
      <c r="J16" s="42">
        <f t="shared" si="8"/>
        <v>0.1</v>
      </c>
      <c r="K16" s="1">
        <v>0.1</v>
      </c>
      <c r="L16" s="42">
        <f t="shared" si="8"/>
        <v>0.03</v>
      </c>
      <c r="M16" s="42">
        <f t="shared" si="8"/>
        <v>0.62</v>
      </c>
      <c r="N16" s="42">
        <f t="shared" si="8"/>
        <v>0.88</v>
      </c>
      <c r="O16" s="42">
        <f t="shared" si="8"/>
        <v>1</v>
      </c>
      <c r="P16" s="42">
        <f t="shared" si="8"/>
        <v>0.1</v>
      </c>
      <c r="Q16" s="1">
        <v>0.1</v>
      </c>
      <c r="R16" s="42">
        <f t="shared" si="8"/>
        <v>0</v>
      </c>
      <c r="S16" s="42">
        <f t="shared" si="8"/>
        <v>0.62</v>
      </c>
      <c r="T16" s="42">
        <f t="shared" si="8"/>
        <v>0.88</v>
      </c>
      <c r="U16" s="42">
        <f t="shared" si="8"/>
        <v>1</v>
      </c>
      <c r="V16" s="42">
        <f t="shared" si="8"/>
        <v>0.05</v>
      </c>
      <c r="W16" s="42">
        <f t="shared" si="8"/>
        <v>0.35</v>
      </c>
      <c r="X16" s="42">
        <f t="shared" si="8"/>
        <v>0.6</v>
      </c>
      <c r="Y16" s="42">
        <f t="shared" si="9"/>
        <v>0.18000000000000002</v>
      </c>
      <c r="Z16" s="42">
        <f t="shared" si="0"/>
        <v>0.15000000000000002</v>
      </c>
      <c r="AA16" s="42">
        <f t="shared" si="1"/>
        <v>0.93899999999999995</v>
      </c>
      <c r="AB16" s="42">
        <f t="shared" si="10"/>
        <v>0.63</v>
      </c>
      <c r="AC16" s="42">
        <f t="shared" si="10"/>
        <v>0.35</v>
      </c>
      <c r="AD16" s="42">
        <f t="shared" si="10"/>
        <v>0.02</v>
      </c>
      <c r="AG16" s="42">
        <v>1</v>
      </c>
      <c r="AH16" s="42">
        <v>0.94</v>
      </c>
      <c r="AI16" s="42">
        <f t="shared" si="11"/>
        <v>1</v>
      </c>
      <c r="AJ16" s="42">
        <f t="shared" si="11"/>
        <v>0.1</v>
      </c>
      <c r="AK16" s="42">
        <f t="shared" si="11"/>
        <v>0.87</v>
      </c>
      <c r="AL16" s="42">
        <f t="shared" si="11"/>
        <v>0.03</v>
      </c>
      <c r="AM16" s="42">
        <v>1</v>
      </c>
      <c r="AN16" s="42">
        <f t="shared" si="11"/>
        <v>1.1000000000000001</v>
      </c>
      <c r="AO16" s="42">
        <f t="shared" si="11"/>
        <v>1</v>
      </c>
      <c r="AP16" s="42">
        <f t="shared" si="11"/>
        <v>0.1</v>
      </c>
      <c r="AQ16" s="42">
        <f t="shared" si="11"/>
        <v>0.9</v>
      </c>
      <c r="AR16" s="42">
        <f t="shared" si="11"/>
        <v>0</v>
      </c>
      <c r="AS16" s="42">
        <f t="shared" si="11"/>
        <v>0.82</v>
      </c>
      <c r="AT16" s="42">
        <f t="shared" si="11"/>
        <v>1.1000000000000001</v>
      </c>
      <c r="AU16" s="42">
        <f t="shared" si="11"/>
        <v>1</v>
      </c>
      <c r="AV16" s="42">
        <f t="shared" si="11"/>
        <v>0.05</v>
      </c>
      <c r="AW16" s="42">
        <f t="shared" si="11"/>
        <v>0.35</v>
      </c>
      <c r="AX16" s="42">
        <f t="shared" si="11"/>
        <v>0.6</v>
      </c>
      <c r="AY16" s="42">
        <f t="shared" si="12"/>
        <v>0.94779999999999998</v>
      </c>
      <c r="AZ16" s="42">
        <f t="shared" si="13"/>
        <v>1.0900000000000001</v>
      </c>
      <c r="BA16" s="42">
        <f t="shared" si="2"/>
        <v>1.026</v>
      </c>
      <c r="BB16" s="42">
        <f t="shared" si="14"/>
        <v>0.63</v>
      </c>
      <c r="BC16" s="42">
        <f t="shared" si="14"/>
        <v>0.35</v>
      </c>
      <c r="BD16" s="42">
        <f t="shared" si="14"/>
        <v>0.02</v>
      </c>
    </row>
    <row r="17" spans="1:56" x14ac:dyDescent="0.25">
      <c r="A17" s="34">
        <v>2</v>
      </c>
      <c r="B17" s="45">
        <f t="shared" si="3"/>
        <v>54.158140950062759</v>
      </c>
      <c r="C17" s="40">
        <f t="shared" si="4"/>
        <v>54.158140950062759</v>
      </c>
      <c r="D17" s="41">
        <f t="shared" si="5"/>
        <v>0.18484007150192067</v>
      </c>
      <c r="E17" s="41">
        <f t="shared" si="6"/>
        <v>0.18468000000000001</v>
      </c>
      <c r="F17" s="41">
        <f t="shared" si="7"/>
        <v>0.99913400000000008</v>
      </c>
      <c r="G17" s="42">
        <f t="shared" si="15"/>
        <v>0.62</v>
      </c>
      <c r="H17" s="42">
        <f t="shared" si="8"/>
        <v>0.88</v>
      </c>
      <c r="I17" s="42">
        <f t="shared" si="8"/>
        <v>1</v>
      </c>
      <c r="J17" s="42">
        <f t="shared" si="8"/>
        <v>0.1</v>
      </c>
      <c r="K17" s="1">
        <v>0.1</v>
      </c>
      <c r="L17" s="42">
        <f t="shared" si="8"/>
        <v>0.03</v>
      </c>
      <c r="M17" s="42">
        <f t="shared" si="8"/>
        <v>0.62</v>
      </c>
      <c r="N17" s="42">
        <f t="shared" si="8"/>
        <v>0.88</v>
      </c>
      <c r="O17" s="42">
        <f t="shared" si="8"/>
        <v>1</v>
      </c>
      <c r="P17" s="42">
        <f t="shared" si="8"/>
        <v>0.1</v>
      </c>
      <c r="Q17" s="1">
        <v>0.1</v>
      </c>
      <c r="R17" s="42">
        <f t="shared" si="8"/>
        <v>0</v>
      </c>
      <c r="S17" s="42">
        <f t="shared" si="8"/>
        <v>0.62</v>
      </c>
      <c r="T17" s="42">
        <f t="shared" si="8"/>
        <v>0.88</v>
      </c>
      <c r="U17" s="42">
        <f t="shared" si="8"/>
        <v>1</v>
      </c>
      <c r="V17" s="42">
        <f t="shared" si="8"/>
        <v>0.05</v>
      </c>
      <c r="W17" s="42">
        <f t="shared" si="8"/>
        <v>0.35</v>
      </c>
      <c r="X17" s="42">
        <f t="shared" si="8"/>
        <v>0.6</v>
      </c>
      <c r="Y17" s="42">
        <f t="shared" si="9"/>
        <v>0.18000000000000002</v>
      </c>
      <c r="Z17" s="42">
        <f t="shared" si="0"/>
        <v>0.15000000000000002</v>
      </c>
      <c r="AA17" s="42">
        <f t="shared" si="1"/>
        <v>0.93899999999999995</v>
      </c>
      <c r="AB17" s="42">
        <f t="shared" si="10"/>
        <v>0.63</v>
      </c>
      <c r="AC17" s="42">
        <f t="shared" si="10"/>
        <v>0.35</v>
      </c>
      <c r="AD17" s="42">
        <f t="shared" si="10"/>
        <v>0.02</v>
      </c>
      <c r="AG17" s="42">
        <v>1</v>
      </c>
      <c r="AH17" s="42">
        <v>0.94</v>
      </c>
      <c r="AI17" s="42">
        <f t="shared" si="11"/>
        <v>1</v>
      </c>
      <c r="AJ17" s="42">
        <f t="shared" si="11"/>
        <v>0.1</v>
      </c>
      <c r="AK17" s="42">
        <f t="shared" si="11"/>
        <v>0.87</v>
      </c>
      <c r="AL17" s="42">
        <f t="shared" si="11"/>
        <v>0.03</v>
      </c>
      <c r="AM17" s="42">
        <v>1</v>
      </c>
      <c r="AN17" s="42">
        <f t="shared" si="11"/>
        <v>1.1000000000000001</v>
      </c>
      <c r="AO17" s="42">
        <f t="shared" si="11"/>
        <v>1</v>
      </c>
      <c r="AP17" s="42">
        <f t="shared" si="11"/>
        <v>0.1</v>
      </c>
      <c r="AQ17" s="42">
        <f t="shared" si="11"/>
        <v>0.9</v>
      </c>
      <c r="AR17" s="42">
        <f t="shared" si="11"/>
        <v>0</v>
      </c>
      <c r="AS17" s="42">
        <f t="shared" si="11"/>
        <v>0.82</v>
      </c>
      <c r="AT17" s="42">
        <f t="shared" si="11"/>
        <v>1.1000000000000001</v>
      </c>
      <c r="AU17" s="42">
        <f t="shared" si="11"/>
        <v>1</v>
      </c>
      <c r="AV17" s="42">
        <f t="shared" si="11"/>
        <v>0.05</v>
      </c>
      <c r="AW17" s="42">
        <f t="shared" si="11"/>
        <v>0.35</v>
      </c>
      <c r="AX17" s="42">
        <f t="shared" si="11"/>
        <v>0.6</v>
      </c>
      <c r="AY17" s="42">
        <f t="shared" si="12"/>
        <v>0.94779999999999998</v>
      </c>
      <c r="AZ17" s="42">
        <f t="shared" si="13"/>
        <v>1.0900000000000001</v>
      </c>
      <c r="BA17" s="42">
        <f t="shared" si="2"/>
        <v>1.026</v>
      </c>
      <c r="BB17" s="42">
        <f t="shared" si="14"/>
        <v>0.63</v>
      </c>
      <c r="BC17" s="42">
        <f t="shared" si="14"/>
        <v>0.35</v>
      </c>
      <c r="BD17" s="42">
        <f t="shared" si="14"/>
        <v>0.02</v>
      </c>
    </row>
    <row r="18" spans="1:56" x14ac:dyDescent="0.25">
      <c r="A18" s="34">
        <v>3</v>
      </c>
      <c r="B18" s="45">
        <f t="shared" si="3"/>
        <v>54.158140950062759</v>
      </c>
      <c r="C18" s="40">
        <f t="shared" si="4"/>
        <v>54.158140950062759</v>
      </c>
      <c r="D18" s="41">
        <f t="shared" si="5"/>
        <v>0.18484007150192067</v>
      </c>
      <c r="E18" s="41">
        <f t="shared" si="6"/>
        <v>0.18468000000000001</v>
      </c>
      <c r="F18" s="41">
        <f t="shared" si="7"/>
        <v>0.99913400000000008</v>
      </c>
      <c r="G18" s="42">
        <f t="shared" si="15"/>
        <v>0.62</v>
      </c>
      <c r="H18" s="42">
        <f t="shared" si="8"/>
        <v>0.88</v>
      </c>
      <c r="I18" s="42">
        <f t="shared" si="8"/>
        <v>1</v>
      </c>
      <c r="J18" s="42">
        <f t="shared" si="8"/>
        <v>0.1</v>
      </c>
      <c r="K18" s="1">
        <v>0.1</v>
      </c>
      <c r="L18" s="42">
        <f t="shared" si="8"/>
        <v>0.03</v>
      </c>
      <c r="M18" s="42">
        <f t="shared" si="8"/>
        <v>0.62</v>
      </c>
      <c r="N18" s="42">
        <f t="shared" si="8"/>
        <v>0.88</v>
      </c>
      <c r="O18" s="42">
        <f t="shared" si="8"/>
        <v>1</v>
      </c>
      <c r="P18" s="42">
        <f t="shared" si="8"/>
        <v>0.1</v>
      </c>
      <c r="Q18" s="1">
        <v>0.1</v>
      </c>
      <c r="R18" s="42">
        <f t="shared" si="8"/>
        <v>0</v>
      </c>
      <c r="S18" s="42">
        <f t="shared" si="8"/>
        <v>0.62</v>
      </c>
      <c r="T18" s="42">
        <f t="shared" si="8"/>
        <v>0.88</v>
      </c>
      <c r="U18" s="42">
        <f t="shared" si="8"/>
        <v>1</v>
      </c>
      <c r="V18" s="42">
        <f t="shared" si="8"/>
        <v>0.05</v>
      </c>
      <c r="W18" s="42">
        <f t="shared" si="8"/>
        <v>0.35</v>
      </c>
      <c r="X18" s="42">
        <f t="shared" si="8"/>
        <v>0.6</v>
      </c>
      <c r="Y18" s="42">
        <f t="shared" si="9"/>
        <v>0.18000000000000002</v>
      </c>
      <c r="Z18" s="42">
        <f t="shared" si="0"/>
        <v>0.15000000000000002</v>
      </c>
      <c r="AA18" s="42">
        <f t="shared" si="1"/>
        <v>0.93899999999999995</v>
      </c>
      <c r="AB18" s="42">
        <f t="shared" si="10"/>
        <v>0.63</v>
      </c>
      <c r="AC18" s="42">
        <f t="shared" si="10"/>
        <v>0.35</v>
      </c>
      <c r="AD18" s="42">
        <f t="shared" si="10"/>
        <v>0.02</v>
      </c>
      <c r="AG18" s="42">
        <v>1</v>
      </c>
      <c r="AH18" s="42">
        <v>0.94</v>
      </c>
      <c r="AI18" s="42">
        <f t="shared" si="11"/>
        <v>1</v>
      </c>
      <c r="AJ18" s="42">
        <f t="shared" si="11"/>
        <v>0.1</v>
      </c>
      <c r="AK18" s="42">
        <f t="shared" si="11"/>
        <v>0.87</v>
      </c>
      <c r="AL18" s="42">
        <f t="shared" si="11"/>
        <v>0.03</v>
      </c>
      <c r="AM18" s="42">
        <v>1</v>
      </c>
      <c r="AN18" s="42">
        <f t="shared" si="11"/>
        <v>1.1000000000000001</v>
      </c>
      <c r="AO18" s="42">
        <f t="shared" si="11"/>
        <v>1</v>
      </c>
      <c r="AP18" s="42">
        <f t="shared" si="11"/>
        <v>0.1</v>
      </c>
      <c r="AQ18" s="42">
        <f t="shared" si="11"/>
        <v>0.9</v>
      </c>
      <c r="AR18" s="42">
        <f t="shared" si="11"/>
        <v>0</v>
      </c>
      <c r="AS18" s="42">
        <f t="shared" si="11"/>
        <v>0.82</v>
      </c>
      <c r="AT18" s="42">
        <f t="shared" si="11"/>
        <v>1.1000000000000001</v>
      </c>
      <c r="AU18" s="42">
        <f t="shared" si="11"/>
        <v>1</v>
      </c>
      <c r="AV18" s="42">
        <f t="shared" si="11"/>
        <v>0.05</v>
      </c>
      <c r="AW18" s="42">
        <f t="shared" si="11"/>
        <v>0.35</v>
      </c>
      <c r="AX18" s="42">
        <f t="shared" si="11"/>
        <v>0.6</v>
      </c>
      <c r="AY18" s="42">
        <f t="shared" si="12"/>
        <v>0.94779999999999998</v>
      </c>
      <c r="AZ18" s="42">
        <f t="shared" si="13"/>
        <v>1.0900000000000001</v>
      </c>
      <c r="BA18" s="42">
        <f t="shared" si="2"/>
        <v>1.026</v>
      </c>
      <c r="BB18" s="42">
        <f t="shared" si="14"/>
        <v>0.63</v>
      </c>
      <c r="BC18" s="42">
        <f t="shared" si="14"/>
        <v>0.35</v>
      </c>
      <c r="BD18" s="42">
        <f t="shared" si="14"/>
        <v>0.02</v>
      </c>
    </row>
    <row r="19" spans="1:56" x14ac:dyDescent="0.25">
      <c r="A19" s="34">
        <v>4</v>
      </c>
      <c r="B19" s="45">
        <f t="shared" si="3"/>
        <v>54.158140950062759</v>
      </c>
      <c r="C19" s="40">
        <f t="shared" si="4"/>
        <v>54.158140950062759</v>
      </c>
      <c r="D19" s="41">
        <f t="shared" si="5"/>
        <v>0.18484007150192067</v>
      </c>
      <c r="E19" s="41">
        <f t="shared" si="6"/>
        <v>0.18468000000000001</v>
      </c>
      <c r="F19" s="41">
        <f t="shared" si="7"/>
        <v>0.99913400000000008</v>
      </c>
      <c r="G19" s="42">
        <f t="shared" si="15"/>
        <v>0.62</v>
      </c>
      <c r="H19" s="42">
        <f t="shared" si="8"/>
        <v>0.88</v>
      </c>
      <c r="I19" s="42">
        <f t="shared" si="8"/>
        <v>1</v>
      </c>
      <c r="J19" s="42">
        <f t="shared" si="8"/>
        <v>0.1</v>
      </c>
      <c r="K19" s="1">
        <v>0.1</v>
      </c>
      <c r="L19" s="42">
        <f t="shared" si="8"/>
        <v>0.03</v>
      </c>
      <c r="M19" s="42">
        <f t="shared" si="8"/>
        <v>0.62</v>
      </c>
      <c r="N19" s="42">
        <f t="shared" si="8"/>
        <v>0.88</v>
      </c>
      <c r="O19" s="42">
        <f t="shared" si="8"/>
        <v>1</v>
      </c>
      <c r="P19" s="42">
        <f t="shared" si="8"/>
        <v>0.1</v>
      </c>
      <c r="Q19" s="1">
        <v>0.1</v>
      </c>
      <c r="R19" s="42">
        <f t="shared" si="8"/>
        <v>0</v>
      </c>
      <c r="S19" s="42">
        <f t="shared" si="8"/>
        <v>0.62</v>
      </c>
      <c r="T19" s="42">
        <f t="shared" si="8"/>
        <v>0.88</v>
      </c>
      <c r="U19" s="42">
        <f t="shared" si="8"/>
        <v>1</v>
      </c>
      <c r="V19" s="42">
        <f t="shared" si="8"/>
        <v>0.05</v>
      </c>
      <c r="W19" s="42">
        <f t="shared" si="8"/>
        <v>0.35</v>
      </c>
      <c r="X19" s="42">
        <f t="shared" si="8"/>
        <v>0.6</v>
      </c>
      <c r="Y19" s="42">
        <f t="shared" si="9"/>
        <v>0.18000000000000002</v>
      </c>
      <c r="Z19" s="42">
        <f t="shared" si="0"/>
        <v>0.15000000000000002</v>
      </c>
      <c r="AA19" s="42">
        <f t="shared" si="1"/>
        <v>0.93899999999999995</v>
      </c>
      <c r="AB19" s="42">
        <f t="shared" si="10"/>
        <v>0.63</v>
      </c>
      <c r="AC19" s="42">
        <f t="shared" si="10"/>
        <v>0.35</v>
      </c>
      <c r="AD19" s="42">
        <f t="shared" si="10"/>
        <v>0.02</v>
      </c>
      <c r="AG19" s="42">
        <v>1</v>
      </c>
      <c r="AH19" s="42">
        <v>0.94</v>
      </c>
      <c r="AI19" s="42">
        <f t="shared" si="11"/>
        <v>1</v>
      </c>
      <c r="AJ19" s="42">
        <f t="shared" si="11"/>
        <v>0.1</v>
      </c>
      <c r="AK19" s="42">
        <f t="shared" si="11"/>
        <v>0.87</v>
      </c>
      <c r="AL19" s="42">
        <f t="shared" si="11"/>
        <v>0.03</v>
      </c>
      <c r="AM19" s="42">
        <v>1</v>
      </c>
      <c r="AN19" s="42">
        <f t="shared" si="11"/>
        <v>1.1000000000000001</v>
      </c>
      <c r="AO19" s="42">
        <f t="shared" si="11"/>
        <v>1</v>
      </c>
      <c r="AP19" s="42">
        <f t="shared" si="11"/>
        <v>0.1</v>
      </c>
      <c r="AQ19" s="42">
        <f t="shared" si="11"/>
        <v>0.9</v>
      </c>
      <c r="AR19" s="42">
        <f t="shared" si="11"/>
        <v>0</v>
      </c>
      <c r="AS19" s="42">
        <f t="shared" si="11"/>
        <v>0.82</v>
      </c>
      <c r="AT19" s="42">
        <f t="shared" si="11"/>
        <v>1.1000000000000001</v>
      </c>
      <c r="AU19" s="42">
        <f t="shared" si="11"/>
        <v>1</v>
      </c>
      <c r="AV19" s="42">
        <f t="shared" si="11"/>
        <v>0.05</v>
      </c>
      <c r="AW19" s="42">
        <f t="shared" si="11"/>
        <v>0.35</v>
      </c>
      <c r="AX19" s="42">
        <f t="shared" si="11"/>
        <v>0.6</v>
      </c>
      <c r="AY19" s="42">
        <f t="shared" si="12"/>
        <v>0.94779999999999998</v>
      </c>
      <c r="AZ19" s="42">
        <f t="shared" si="13"/>
        <v>1.0900000000000001</v>
      </c>
      <c r="BA19" s="42">
        <f t="shared" si="2"/>
        <v>1.026</v>
      </c>
      <c r="BB19" s="42">
        <f t="shared" si="14"/>
        <v>0.63</v>
      </c>
      <c r="BC19" s="42">
        <f t="shared" si="14"/>
        <v>0.35</v>
      </c>
      <c r="BD19" s="42">
        <f t="shared" si="14"/>
        <v>0.02</v>
      </c>
    </row>
    <row r="20" spans="1:56" x14ac:dyDescent="0.25">
      <c r="A20" s="34">
        <v>5</v>
      </c>
      <c r="B20" s="34">
        <f t="shared" ref="B20:B69" si="16">(0.0000197*A20^4)-(0.0035*A20^3)+(0.1621*A20^2)+(0.6157*A20)+49.437</f>
        <v>56.142812499999998</v>
      </c>
      <c r="C20" s="40">
        <f t="shared" si="4"/>
        <v>54.909336016860649</v>
      </c>
      <c r="D20" s="41">
        <f t="shared" si="5"/>
        <v>0.18740387719065066</v>
      </c>
      <c r="E20" s="41">
        <f t="shared" si="6"/>
        <v>0.19739999999999999</v>
      </c>
      <c r="F20" s="41">
        <f t="shared" si="7"/>
        <v>1.0533400000000002</v>
      </c>
      <c r="G20" s="42">
        <v>0.62</v>
      </c>
      <c r="H20" s="42">
        <v>0.88</v>
      </c>
      <c r="I20" s="42">
        <v>1</v>
      </c>
      <c r="J20" s="42">
        <v>0.1</v>
      </c>
      <c r="K20" s="1">
        <v>0.1</v>
      </c>
      <c r="L20" s="42">
        <v>0.05</v>
      </c>
      <c r="M20" s="42">
        <v>0.62</v>
      </c>
      <c r="N20" s="42">
        <v>0.88</v>
      </c>
      <c r="O20" s="42">
        <v>1</v>
      </c>
      <c r="P20" s="42">
        <v>0.1</v>
      </c>
      <c r="Q20" s="1">
        <v>0.1</v>
      </c>
      <c r="R20" s="42">
        <v>0</v>
      </c>
      <c r="S20" s="42">
        <v>0.62</v>
      </c>
      <c r="T20" s="42">
        <v>0.88</v>
      </c>
      <c r="U20" s="42">
        <v>1</v>
      </c>
      <c r="V20" s="42">
        <v>0.05</v>
      </c>
      <c r="W20" s="42">
        <v>0.3</v>
      </c>
      <c r="X20" s="42">
        <v>0.65</v>
      </c>
      <c r="Y20" s="42">
        <f t="shared" si="9"/>
        <v>0.2</v>
      </c>
      <c r="Z20" s="42">
        <f t="shared" si="0"/>
        <v>0.15000000000000002</v>
      </c>
      <c r="AA20" s="42">
        <f t="shared" si="1"/>
        <v>0.94500000000000006</v>
      </c>
      <c r="AB20" s="42">
        <v>0.63</v>
      </c>
      <c r="AC20" s="42">
        <v>0.35</v>
      </c>
      <c r="AD20" s="42">
        <v>0.02</v>
      </c>
      <c r="AG20" s="42">
        <v>1</v>
      </c>
      <c r="AH20" s="42">
        <v>1.04</v>
      </c>
      <c r="AI20" s="42">
        <v>1</v>
      </c>
      <c r="AJ20" s="42">
        <v>0.1</v>
      </c>
      <c r="AK20" s="42">
        <v>0.85</v>
      </c>
      <c r="AL20" s="42">
        <v>0.05</v>
      </c>
      <c r="AM20" s="42">
        <v>1</v>
      </c>
      <c r="AN20" s="42">
        <v>1.1000000000000001</v>
      </c>
      <c r="AO20" s="42">
        <v>1</v>
      </c>
      <c r="AP20" s="42">
        <v>0.1</v>
      </c>
      <c r="AQ20" s="42">
        <v>0.9</v>
      </c>
      <c r="AR20" s="42">
        <v>0</v>
      </c>
      <c r="AS20" s="42">
        <v>0.82</v>
      </c>
      <c r="AT20" s="42">
        <v>1.1000000000000001</v>
      </c>
      <c r="AU20" s="42">
        <v>1</v>
      </c>
      <c r="AV20" s="42">
        <v>0.05</v>
      </c>
      <c r="AW20" s="42">
        <v>0.3</v>
      </c>
      <c r="AX20" s="42">
        <v>0.65</v>
      </c>
      <c r="AY20" s="42">
        <f t="shared" si="12"/>
        <v>1.034</v>
      </c>
      <c r="AZ20" s="42">
        <f t="shared" si="13"/>
        <v>1.0900000000000001</v>
      </c>
      <c r="BA20" s="42">
        <f t="shared" si="2"/>
        <v>1.0209999999999999</v>
      </c>
      <c r="BB20" s="42">
        <v>0.63</v>
      </c>
      <c r="BC20" s="42">
        <v>0.35</v>
      </c>
      <c r="BD20" s="42">
        <v>0.02</v>
      </c>
    </row>
    <row r="21" spans="1:56" x14ac:dyDescent="0.25">
      <c r="A21" s="34">
        <v>6</v>
      </c>
      <c r="B21" s="34">
        <f t="shared" si="16"/>
        <v>58.236331199999995</v>
      </c>
      <c r="C21" s="40">
        <f t="shared" si="4"/>
        <v>66.903715799267076</v>
      </c>
      <c r="D21" s="41">
        <f t="shared" si="5"/>
        <v>0.2283403269599559</v>
      </c>
      <c r="E21" s="41">
        <f t="shared" si="6"/>
        <v>0.24051999999999998</v>
      </c>
      <c r="F21" s="41">
        <f t="shared" si="7"/>
        <v>1.0533400000000002</v>
      </c>
      <c r="G21" s="42">
        <f>G20</f>
        <v>0.62</v>
      </c>
      <c r="H21" s="42">
        <f t="shared" ref="H21:X34" si="17">H20</f>
        <v>0.88</v>
      </c>
      <c r="I21" s="42">
        <f t="shared" si="17"/>
        <v>1</v>
      </c>
      <c r="J21" s="42">
        <f t="shared" si="17"/>
        <v>0.1</v>
      </c>
      <c r="K21" s="1">
        <v>0.15</v>
      </c>
      <c r="L21" s="42">
        <f t="shared" si="17"/>
        <v>0.05</v>
      </c>
      <c r="M21" s="42">
        <f t="shared" si="17"/>
        <v>0.62</v>
      </c>
      <c r="N21" s="42">
        <f t="shared" si="17"/>
        <v>0.88</v>
      </c>
      <c r="O21" s="42">
        <f t="shared" si="17"/>
        <v>1</v>
      </c>
      <c r="P21" s="42">
        <f t="shared" si="17"/>
        <v>0.1</v>
      </c>
      <c r="Q21" s="1">
        <v>0.15</v>
      </c>
      <c r="R21" s="42">
        <f t="shared" si="17"/>
        <v>0</v>
      </c>
      <c r="S21" s="42">
        <f t="shared" si="17"/>
        <v>0.62</v>
      </c>
      <c r="T21" s="42">
        <f t="shared" si="17"/>
        <v>0.88</v>
      </c>
      <c r="U21" s="42">
        <f t="shared" si="17"/>
        <v>1</v>
      </c>
      <c r="V21" s="42">
        <f t="shared" si="17"/>
        <v>0.05</v>
      </c>
      <c r="W21" s="42">
        <f t="shared" si="17"/>
        <v>0.3</v>
      </c>
      <c r="X21" s="42">
        <f t="shared" si="17"/>
        <v>0.65</v>
      </c>
      <c r="Y21" s="42">
        <f t="shared" si="9"/>
        <v>0.24399999999999999</v>
      </c>
      <c r="Z21" s="42">
        <f t="shared" si="0"/>
        <v>0.19400000000000001</v>
      </c>
      <c r="AA21" s="42">
        <f t="shared" si="1"/>
        <v>0.94500000000000006</v>
      </c>
      <c r="AB21" s="42">
        <f t="shared" ref="AB21:AD34" si="18">AB20</f>
        <v>0.63</v>
      </c>
      <c r="AC21" s="42">
        <f t="shared" si="18"/>
        <v>0.35</v>
      </c>
      <c r="AD21" s="42">
        <f t="shared" si="18"/>
        <v>0.02</v>
      </c>
      <c r="AG21" s="42">
        <v>1</v>
      </c>
      <c r="AH21" s="42">
        <v>1.04</v>
      </c>
      <c r="AI21" s="42">
        <f t="shared" ref="AI21:AX34" si="19">AI20</f>
        <v>1</v>
      </c>
      <c r="AJ21" s="42">
        <f t="shared" si="19"/>
        <v>0.1</v>
      </c>
      <c r="AK21" s="42">
        <f t="shared" si="19"/>
        <v>0.85</v>
      </c>
      <c r="AL21" s="42">
        <f t="shared" si="19"/>
        <v>0.05</v>
      </c>
      <c r="AM21" s="42">
        <v>1</v>
      </c>
      <c r="AN21" s="42">
        <f t="shared" si="19"/>
        <v>1.1000000000000001</v>
      </c>
      <c r="AO21" s="42">
        <f t="shared" si="19"/>
        <v>1</v>
      </c>
      <c r="AP21" s="42">
        <f t="shared" si="19"/>
        <v>0.1</v>
      </c>
      <c r="AQ21" s="42">
        <f t="shared" si="19"/>
        <v>0.9</v>
      </c>
      <c r="AR21" s="42">
        <f t="shared" si="19"/>
        <v>0</v>
      </c>
      <c r="AS21" s="42">
        <f t="shared" si="19"/>
        <v>0.82</v>
      </c>
      <c r="AT21" s="42">
        <f t="shared" si="19"/>
        <v>1.1000000000000001</v>
      </c>
      <c r="AU21" s="42">
        <f t="shared" si="19"/>
        <v>1</v>
      </c>
      <c r="AV21" s="42">
        <f t="shared" si="19"/>
        <v>0.05</v>
      </c>
      <c r="AW21" s="42">
        <f t="shared" si="19"/>
        <v>0.3</v>
      </c>
      <c r="AX21" s="42">
        <f t="shared" si="19"/>
        <v>0.65</v>
      </c>
      <c r="AY21" s="42">
        <f t="shared" si="12"/>
        <v>1.034</v>
      </c>
      <c r="AZ21" s="42">
        <f t="shared" si="13"/>
        <v>1.0900000000000001</v>
      </c>
      <c r="BA21" s="42">
        <f t="shared" si="2"/>
        <v>1.0209999999999999</v>
      </c>
      <c r="BB21" s="42">
        <f t="shared" ref="BB21:BD34" si="20">BB20</f>
        <v>0.63</v>
      </c>
      <c r="BC21" s="42">
        <f t="shared" si="20"/>
        <v>0.35</v>
      </c>
      <c r="BD21" s="42">
        <f t="shared" si="20"/>
        <v>0.02</v>
      </c>
    </row>
    <row r="22" spans="1:56" x14ac:dyDescent="0.25">
      <c r="A22" s="34">
        <v>7</v>
      </c>
      <c r="B22" s="34">
        <f t="shared" si="16"/>
        <v>60.536599699999996</v>
      </c>
      <c r="C22" s="40">
        <f t="shared" si="4"/>
        <v>66.903715799267076</v>
      </c>
      <c r="D22" s="41">
        <f t="shared" si="5"/>
        <v>0.2283403269599559</v>
      </c>
      <c r="E22" s="41">
        <f t="shared" si="6"/>
        <v>0.24051999999999998</v>
      </c>
      <c r="F22" s="41">
        <f t="shared" si="7"/>
        <v>1.0533400000000002</v>
      </c>
      <c r="G22" s="42">
        <f t="shared" ref="G22:G34" si="21">G21</f>
        <v>0.62</v>
      </c>
      <c r="H22" s="42">
        <f t="shared" si="17"/>
        <v>0.88</v>
      </c>
      <c r="I22" s="42">
        <f t="shared" si="17"/>
        <v>1</v>
      </c>
      <c r="J22" s="42">
        <f t="shared" si="17"/>
        <v>0.1</v>
      </c>
      <c r="K22" s="1">
        <v>0.15</v>
      </c>
      <c r="L22" s="42">
        <f t="shared" si="17"/>
        <v>0.05</v>
      </c>
      <c r="M22" s="42">
        <f t="shared" si="17"/>
        <v>0.62</v>
      </c>
      <c r="N22" s="42">
        <f t="shared" si="17"/>
        <v>0.88</v>
      </c>
      <c r="O22" s="42">
        <f t="shared" si="17"/>
        <v>1</v>
      </c>
      <c r="P22" s="42">
        <f t="shared" si="17"/>
        <v>0.1</v>
      </c>
      <c r="Q22" s="1">
        <v>0.15</v>
      </c>
      <c r="R22" s="42">
        <f t="shared" si="17"/>
        <v>0</v>
      </c>
      <c r="S22" s="42">
        <f t="shared" si="17"/>
        <v>0.62</v>
      </c>
      <c r="T22" s="42">
        <f t="shared" si="17"/>
        <v>0.88</v>
      </c>
      <c r="U22" s="42">
        <f t="shared" si="17"/>
        <v>1</v>
      </c>
      <c r="V22" s="42">
        <f t="shared" si="17"/>
        <v>0.05</v>
      </c>
      <c r="W22" s="42">
        <f t="shared" si="17"/>
        <v>0.3</v>
      </c>
      <c r="X22" s="42">
        <f t="shared" si="17"/>
        <v>0.65</v>
      </c>
      <c r="Y22" s="42">
        <f t="shared" si="9"/>
        <v>0.24399999999999999</v>
      </c>
      <c r="Z22" s="42">
        <f t="shared" si="0"/>
        <v>0.19400000000000001</v>
      </c>
      <c r="AA22" s="42">
        <f t="shared" si="1"/>
        <v>0.94500000000000006</v>
      </c>
      <c r="AB22" s="42">
        <f t="shared" si="18"/>
        <v>0.63</v>
      </c>
      <c r="AC22" s="42">
        <f t="shared" si="18"/>
        <v>0.35</v>
      </c>
      <c r="AD22" s="42">
        <f t="shared" si="18"/>
        <v>0.02</v>
      </c>
      <c r="AG22" s="42">
        <v>1</v>
      </c>
      <c r="AH22" s="42">
        <v>1.04</v>
      </c>
      <c r="AI22" s="42">
        <f t="shared" si="19"/>
        <v>1</v>
      </c>
      <c r="AJ22" s="42">
        <f t="shared" si="19"/>
        <v>0.1</v>
      </c>
      <c r="AK22" s="42">
        <f t="shared" si="19"/>
        <v>0.85</v>
      </c>
      <c r="AL22" s="42">
        <f t="shared" si="19"/>
        <v>0.05</v>
      </c>
      <c r="AM22" s="42">
        <v>1</v>
      </c>
      <c r="AN22" s="42">
        <f t="shared" si="19"/>
        <v>1.1000000000000001</v>
      </c>
      <c r="AO22" s="42">
        <f t="shared" si="19"/>
        <v>1</v>
      </c>
      <c r="AP22" s="42">
        <f t="shared" si="19"/>
        <v>0.1</v>
      </c>
      <c r="AQ22" s="42">
        <f t="shared" si="19"/>
        <v>0.9</v>
      </c>
      <c r="AR22" s="42">
        <f t="shared" si="19"/>
        <v>0</v>
      </c>
      <c r="AS22" s="42">
        <f t="shared" si="19"/>
        <v>0.82</v>
      </c>
      <c r="AT22" s="42">
        <f t="shared" si="19"/>
        <v>1.1000000000000001</v>
      </c>
      <c r="AU22" s="42">
        <f t="shared" si="19"/>
        <v>1</v>
      </c>
      <c r="AV22" s="42">
        <f t="shared" si="19"/>
        <v>0.05</v>
      </c>
      <c r="AW22" s="42">
        <f t="shared" si="19"/>
        <v>0.3</v>
      </c>
      <c r="AX22" s="42">
        <f t="shared" si="19"/>
        <v>0.65</v>
      </c>
      <c r="AY22" s="42">
        <f t="shared" si="12"/>
        <v>1.034</v>
      </c>
      <c r="AZ22" s="42">
        <f t="shared" si="13"/>
        <v>1.0900000000000001</v>
      </c>
      <c r="BA22" s="42">
        <f t="shared" si="2"/>
        <v>1.0209999999999999</v>
      </c>
      <c r="BB22" s="42">
        <f t="shared" si="20"/>
        <v>0.63</v>
      </c>
      <c r="BC22" s="42">
        <f t="shared" si="20"/>
        <v>0.35</v>
      </c>
      <c r="BD22" s="42">
        <f t="shared" si="20"/>
        <v>0.02</v>
      </c>
    </row>
    <row r="23" spans="1:56" x14ac:dyDescent="0.25">
      <c r="A23" s="34">
        <v>8</v>
      </c>
      <c r="B23" s="34">
        <f t="shared" si="16"/>
        <v>63.025691199999997</v>
      </c>
      <c r="C23" s="40">
        <f t="shared" si="4"/>
        <v>66.903715799267076</v>
      </c>
      <c r="D23" s="41">
        <f t="shared" si="5"/>
        <v>0.2283403269599559</v>
      </c>
      <c r="E23" s="41">
        <f t="shared" si="6"/>
        <v>0.24051999999999998</v>
      </c>
      <c r="F23" s="41">
        <f t="shared" si="7"/>
        <v>1.0533400000000002</v>
      </c>
      <c r="G23" s="42">
        <f t="shared" si="21"/>
        <v>0.62</v>
      </c>
      <c r="H23" s="42">
        <f t="shared" si="17"/>
        <v>0.88</v>
      </c>
      <c r="I23" s="42">
        <f t="shared" si="17"/>
        <v>1</v>
      </c>
      <c r="J23" s="42">
        <f t="shared" si="17"/>
        <v>0.1</v>
      </c>
      <c r="K23" s="1">
        <v>0.15</v>
      </c>
      <c r="L23" s="42">
        <f t="shared" si="17"/>
        <v>0.05</v>
      </c>
      <c r="M23" s="42">
        <f t="shared" si="17"/>
        <v>0.62</v>
      </c>
      <c r="N23" s="42">
        <f t="shared" si="17"/>
        <v>0.88</v>
      </c>
      <c r="O23" s="42">
        <f t="shared" si="17"/>
        <v>1</v>
      </c>
      <c r="P23" s="42">
        <f t="shared" si="17"/>
        <v>0.1</v>
      </c>
      <c r="Q23" s="1">
        <v>0.15</v>
      </c>
      <c r="R23" s="42">
        <f t="shared" si="17"/>
        <v>0</v>
      </c>
      <c r="S23" s="42">
        <f t="shared" si="17"/>
        <v>0.62</v>
      </c>
      <c r="T23" s="42">
        <f t="shared" si="17"/>
        <v>0.88</v>
      </c>
      <c r="U23" s="42">
        <f t="shared" si="17"/>
        <v>1</v>
      </c>
      <c r="V23" s="42">
        <f t="shared" si="17"/>
        <v>0.05</v>
      </c>
      <c r="W23" s="42">
        <f t="shared" si="17"/>
        <v>0.3</v>
      </c>
      <c r="X23" s="42">
        <f t="shared" si="17"/>
        <v>0.65</v>
      </c>
      <c r="Y23" s="42">
        <f t="shared" si="9"/>
        <v>0.24399999999999999</v>
      </c>
      <c r="Z23" s="42">
        <f t="shared" si="0"/>
        <v>0.19400000000000001</v>
      </c>
      <c r="AA23" s="42">
        <f t="shared" si="1"/>
        <v>0.94500000000000006</v>
      </c>
      <c r="AB23" s="42">
        <f t="shared" si="18"/>
        <v>0.63</v>
      </c>
      <c r="AC23" s="42">
        <f t="shared" si="18"/>
        <v>0.35</v>
      </c>
      <c r="AD23" s="42">
        <f t="shared" si="18"/>
        <v>0.02</v>
      </c>
      <c r="AG23" s="42">
        <v>1</v>
      </c>
      <c r="AH23" s="42">
        <v>1.04</v>
      </c>
      <c r="AI23" s="42">
        <f t="shared" si="19"/>
        <v>1</v>
      </c>
      <c r="AJ23" s="42">
        <f t="shared" si="19"/>
        <v>0.1</v>
      </c>
      <c r="AK23" s="42">
        <f t="shared" si="19"/>
        <v>0.85</v>
      </c>
      <c r="AL23" s="42">
        <f t="shared" si="19"/>
        <v>0.05</v>
      </c>
      <c r="AM23" s="42">
        <v>1</v>
      </c>
      <c r="AN23" s="42">
        <f t="shared" si="19"/>
        <v>1.1000000000000001</v>
      </c>
      <c r="AO23" s="42">
        <f t="shared" si="19"/>
        <v>1</v>
      </c>
      <c r="AP23" s="42">
        <f t="shared" si="19"/>
        <v>0.1</v>
      </c>
      <c r="AQ23" s="42">
        <f t="shared" si="19"/>
        <v>0.9</v>
      </c>
      <c r="AR23" s="42">
        <f t="shared" si="19"/>
        <v>0</v>
      </c>
      <c r="AS23" s="42">
        <f t="shared" si="19"/>
        <v>0.82</v>
      </c>
      <c r="AT23" s="42">
        <f t="shared" si="19"/>
        <v>1.1000000000000001</v>
      </c>
      <c r="AU23" s="42">
        <f t="shared" si="19"/>
        <v>1</v>
      </c>
      <c r="AV23" s="42">
        <f t="shared" si="19"/>
        <v>0.05</v>
      </c>
      <c r="AW23" s="42">
        <f t="shared" si="19"/>
        <v>0.3</v>
      </c>
      <c r="AX23" s="42">
        <f t="shared" si="19"/>
        <v>0.65</v>
      </c>
      <c r="AY23" s="42">
        <f t="shared" si="12"/>
        <v>1.034</v>
      </c>
      <c r="AZ23" s="42">
        <f t="shared" si="13"/>
        <v>1.0900000000000001</v>
      </c>
      <c r="BA23" s="42">
        <f t="shared" si="2"/>
        <v>1.0209999999999999</v>
      </c>
      <c r="BB23" s="42">
        <f t="shared" si="20"/>
        <v>0.63</v>
      </c>
      <c r="BC23" s="42">
        <f t="shared" si="20"/>
        <v>0.35</v>
      </c>
      <c r="BD23" s="42">
        <f t="shared" si="20"/>
        <v>0.02</v>
      </c>
    </row>
    <row r="24" spans="1:56" x14ac:dyDescent="0.25">
      <c r="A24" s="34">
        <v>9</v>
      </c>
      <c r="B24" s="34">
        <f t="shared" si="16"/>
        <v>65.686151699999996</v>
      </c>
      <c r="C24" s="40">
        <f t="shared" si="4"/>
        <v>66.903715799267076</v>
      </c>
      <c r="D24" s="41">
        <f t="shared" si="5"/>
        <v>0.2283403269599559</v>
      </c>
      <c r="E24" s="41">
        <f t="shared" si="6"/>
        <v>0.24051999999999998</v>
      </c>
      <c r="F24" s="41">
        <f t="shared" si="7"/>
        <v>1.0533400000000002</v>
      </c>
      <c r="G24" s="42">
        <f t="shared" si="21"/>
        <v>0.62</v>
      </c>
      <c r="H24" s="42">
        <f t="shared" si="17"/>
        <v>0.88</v>
      </c>
      <c r="I24" s="42">
        <f t="shared" si="17"/>
        <v>1</v>
      </c>
      <c r="J24" s="42">
        <f t="shared" si="17"/>
        <v>0.1</v>
      </c>
      <c r="K24" s="1">
        <v>0.15</v>
      </c>
      <c r="L24" s="42">
        <f t="shared" si="17"/>
        <v>0.05</v>
      </c>
      <c r="M24" s="42">
        <f t="shared" si="17"/>
        <v>0.62</v>
      </c>
      <c r="N24" s="42">
        <f t="shared" si="17"/>
        <v>0.88</v>
      </c>
      <c r="O24" s="42">
        <f t="shared" si="17"/>
        <v>1</v>
      </c>
      <c r="P24" s="42">
        <f t="shared" si="17"/>
        <v>0.1</v>
      </c>
      <c r="Q24" s="1">
        <v>0.15</v>
      </c>
      <c r="R24" s="42">
        <f t="shared" si="17"/>
        <v>0</v>
      </c>
      <c r="S24" s="42">
        <f t="shared" si="17"/>
        <v>0.62</v>
      </c>
      <c r="T24" s="42">
        <f t="shared" si="17"/>
        <v>0.88</v>
      </c>
      <c r="U24" s="42">
        <f t="shared" si="17"/>
        <v>1</v>
      </c>
      <c r="V24" s="42">
        <f t="shared" si="17"/>
        <v>0.05</v>
      </c>
      <c r="W24" s="42">
        <f t="shared" si="17"/>
        <v>0.3</v>
      </c>
      <c r="X24" s="42">
        <f t="shared" si="17"/>
        <v>0.65</v>
      </c>
      <c r="Y24" s="42">
        <f t="shared" si="9"/>
        <v>0.24399999999999999</v>
      </c>
      <c r="Z24" s="42">
        <f t="shared" si="0"/>
        <v>0.19400000000000001</v>
      </c>
      <c r="AA24" s="42">
        <f t="shared" si="1"/>
        <v>0.94500000000000006</v>
      </c>
      <c r="AB24" s="42">
        <f t="shared" si="18"/>
        <v>0.63</v>
      </c>
      <c r="AC24" s="42">
        <f t="shared" si="18"/>
        <v>0.35</v>
      </c>
      <c r="AD24" s="42">
        <f t="shared" si="18"/>
        <v>0.02</v>
      </c>
      <c r="AG24" s="42">
        <v>1</v>
      </c>
      <c r="AH24" s="42">
        <v>1.04</v>
      </c>
      <c r="AI24" s="42">
        <f t="shared" si="19"/>
        <v>1</v>
      </c>
      <c r="AJ24" s="42">
        <f t="shared" si="19"/>
        <v>0.1</v>
      </c>
      <c r="AK24" s="42">
        <f t="shared" si="19"/>
        <v>0.85</v>
      </c>
      <c r="AL24" s="42">
        <f t="shared" si="19"/>
        <v>0.05</v>
      </c>
      <c r="AM24" s="42">
        <v>1</v>
      </c>
      <c r="AN24" s="42">
        <f t="shared" si="19"/>
        <v>1.1000000000000001</v>
      </c>
      <c r="AO24" s="42">
        <f t="shared" si="19"/>
        <v>1</v>
      </c>
      <c r="AP24" s="42">
        <f t="shared" si="19"/>
        <v>0.1</v>
      </c>
      <c r="AQ24" s="42">
        <f t="shared" si="19"/>
        <v>0.9</v>
      </c>
      <c r="AR24" s="42">
        <f t="shared" si="19"/>
        <v>0</v>
      </c>
      <c r="AS24" s="42">
        <f t="shared" si="19"/>
        <v>0.82</v>
      </c>
      <c r="AT24" s="42">
        <f t="shared" si="19"/>
        <v>1.1000000000000001</v>
      </c>
      <c r="AU24" s="42">
        <f t="shared" si="19"/>
        <v>1</v>
      </c>
      <c r="AV24" s="42">
        <f t="shared" si="19"/>
        <v>0.05</v>
      </c>
      <c r="AW24" s="42">
        <f t="shared" si="19"/>
        <v>0.3</v>
      </c>
      <c r="AX24" s="42">
        <f t="shared" si="19"/>
        <v>0.65</v>
      </c>
      <c r="AY24" s="42">
        <f t="shared" si="12"/>
        <v>1.034</v>
      </c>
      <c r="AZ24" s="42">
        <f t="shared" si="13"/>
        <v>1.0900000000000001</v>
      </c>
      <c r="BA24" s="42">
        <f t="shared" si="2"/>
        <v>1.0209999999999999</v>
      </c>
      <c r="BB24" s="42">
        <f t="shared" si="20"/>
        <v>0.63</v>
      </c>
      <c r="BC24" s="42">
        <f t="shared" si="20"/>
        <v>0.35</v>
      </c>
      <c r="BD24" s="42">
        <f t="shared" si="20"/>
        <v>0.02</v>
      </c>
    </row>
    <row r="25" spans="1:56" x14ac:dyDescent="0.25">
      <c r="A25" s="34">
        <v>10</v>
      </c>
      <c r="B25" s="34">
        <f t="shared" si="16"/>
        <v>68.501000000000005</v>
      </c>
      <c r="C25" s="40">
        <f t="shared" si="4"/>
        <v>66.903715799267076</v>
      </c>
      <c r="D25" s="41">
        <f t="shared" si="5"/>
        <v>0.2283403269599559</v>
      </c>
      <c r="E25" s="41">
        <f t="shared" si="6"/>
        <v>0.24051999999999998</v>
      </c>
      <c r="F25" s="41">
        <f t="shared" si="7"/>
        <v>1.0533400000000002</v>
      </c>
      <c r="G25" s="42">
        <f t="shared" si="21"/>
        <v>0.62</v>
      </c>
      <c r="H25" s="42">
        <f t="shared" si="17"/>
        <v>0.88</v>
      </c>
      <c r="I25" s="42">
        <f t="shared" si="17"/>
        <v>1</v>
      </c>
      <c r="J25" s="42">
        <f t="shared" si="17"/>
        <v>0.1</v>
      </c>
      <c r="K25" s="1">
        <v>0.15</v>
      </c>
      <c r="L25" s="42">
        <f t="shared" si="17"/>
        <v>0.05</v>
      </c>
      <c r="M25" s="42">
        <f t="shared" si="17"/>
        <v>0.62</v>
      </c>
      <c r="N25" s="42">
        <f t="shared" si="17"/>
        <v>0.88</v>
      </c>
      <c r="O25" s="42">
        <f t="shared" si="17"/>
        <v>1</v>
      </c>
      <c r="P25" s="42">
        <f t="shared" si="17"/>
        <v>0.1</v>
      </c>
      <c r="Q25" s="1">
        <v>0.15</v>
      </c>
      <c r="R25" s="42">
        <f t="shared" si="17"/>
        <v>0</v>
      </c>
      <c r="S25" s="42">
        <f t="shared" si="17"/>
        <v>0.62</v>
      </c>
      <c r="T25" s="42">
        <f t="shared" si="17"/>
        <v>0.88</v>
      </c>
      <c r="U25" s="42">
        <f t="shared" si="17"/>
        <v>1</v>
      </c>
      <c r="V25" s="42">
        <f t="shared" si="17"/>
        <v>0.05</v>
      </c>
      <c r="W25" s="42">
        <f t="shared" si="17"/>
        <v>0.3</v>
      </c>
      <c r="X25" s="42">
        <f t="shared" si="17"/>
        <v>0.65</v>
      </c>
      <c r="Y25" s="42">
        <f t="shared" si="9"/>
        <v>0.24399999999999999</v>
      </c>
      <c r="Z25" s="42">
        <f t="shared" si="0"/>
        <v>0.19400000000000001</v>
      </c>
      <c r="AA25" s="42">
        <f t="shared" si="1"/>
        <v>0.94500000000000006</v>
      </c>
      <c r="AB25" s="42">
        <f t="shared" si="18"/>
        <v>0.63</v>
      </c>
      <c r="AC25" s="42">
        <f t="shared" si="18"/>
        <v>0.35</v>
      </c>
      <c r="AD25" s="42">
        <f t="shared" si="18"/>
        <v>0.02</v>
      </c>
      <c r="AG25" s="42">
        <v>1</v>
      </c>
      <c r="AH25" s="42">
        <v>1.04</v>
      </c>
      <c r="AI25" s="42">
        <f t="shared" si="19"/>
        <v>1</v>
      </c>
      <c r="AJ25" s="42">
        <f t="shared" si="19"/>
        <v>0.1</v>
      </c>
      <c r="AK25" s="42">
        <f t="shared" si="19"/>
        <v>0.85</v>
      </c>
      <c r="AL25" s="42">
        <f t="shared" si="19"/>
        <v>0.05</v>
      </c>
      <c r="AM25" s="42">
        <v>1</v>
      </c>
      <c r="AN25" s="42">
        <f t="shared" si="19"/>
        <v>1.1000000000000001</v>
      </c>
      <c r="AO25" s="42">
        <f t="shared" si="19"/>
        <v>1</v>
      </c>
      <c r="AP25" s="42">
        <f t="shared" si="19"/>
        <v>0.1</v>
      </c>
      <c r="AQ25" s="42">
        <f t="shared" si="19"/>
        <v>0.9</v>
      </c>
      <c r="AR25" s="42">
        <f t="shared" si="19"/>
        <v>0</v>
      </c>
      <c r="AS25" s="42">
        <f t="shared" si="19"/>
        <v>0.82</v>
      </c>
      <c r="AT25" s="42">
        <f t="shared" si="19"/>
        <v>1.1000000000000001</v>
      </c>
      <c r="AU25" s="42">
        <f t="shared" si="19"/>
        <v>1</v>
      </c>
      <c r="AV25" s="42">
        <f t="shared" si="19"/>
        <v>0.05</v>
      </c>
      <c r="AW25" s="42">
        <f t="shared" si="19"/>
        <v>0.3</v>
      </c>
      <c r="AX25" s="42">
        <f t="shared" si="19"/>
        <v>0.65</v>
      </c>
      <c r="AY25" s="42">
        <f t="shared" si="12"/>
        <v>1.034</v>
      </c>
      <c r="AZ25" s="42">
        <f t="shared" si="13"/>
        <v>1.0900000000000001</v>
      </c>
      <c r="BA25" s="42">
        <f t="shared" si="2"/>
        <v>1.0209999999999999</v>
      </c>
      <c r="BB25" s="42">
        <f t="shared" si="20"/>
        <v>0.63</v>
      </c>
      <c r="BC25" s="42">
        <f t="shared" si="20"/>
        <v>0.35</v>
      </c>
      <c r="BD25" s="42">
        <f t="shared" si="20"/>
        <v>0.02</v>
      </c>
    </row>
    <row r="26" spans="1:56" x14ac:dyDescent="0.25">
      <c r="A26" s="34">
        <v>11</v>
      </c>
      <c r="B26" s="34">
        <f t="shared" si="16"/>
        <v>71.453727700000002</v>
      </c>
      <c r="C26" s="40">
        <f t="shared" si="4"/>
        <v>66.903715799267076</v>
      </c>
      <c r="D26" s="41">
        <f t="shared" si="5"/>
        <v>0.2283403269599559</v>
      </c>
      <c r="E26" s="41">
        <f t="shared" si="6"/>
        <v>0.24051999999999998</v>
      </c>
      <c r="F26" s="41">
        <f t="shared" si="7"/>
        <v>1.0533400000000002</v>
      </c>
      <c r="G26" s="42">
        <f t="shared" si="21"/>
        <v>0.62</v>
      </c>
      <c r="H26" s="42">
        <f t="shared" si="17"/>
        <v>0.88</v>
      </c>
      <c r="I26" s="42">
        <f t="shared" si="17"/>
        <v>1</v>
      </c>
      <c r="J26" s="42">
        <f t="shared" si="17"/>
        <v>0.1</v>
      </c>
      <c r="K26" s="1">
        <v>0.15</v>
      </c>
      <c r="L26" s="42">
        <f t="shared" si="17"/>
        <v>0.05</v>
      </c>
      <c r="M26" s="42">
        <f t="shared" si="17"/>
        <v>0.62</v>
      </c>
      <c r="N26" s="42">
        <f t="shared" si="17"/>
        <v>0.88</v>
      </c>
      <c r="O26" s="42">
        <f t="shared" si="17"/>
        <v>1</v>
      </c>
      <c r="P26" s="42">
        <f t="shared" si="17"/>
        <v>0.1</v>
      </c>
      <c r="Q26" s="1">
        <v>0.15</v>
      </c>
      <c r="R26" s="42">
        <f t="shared" si="17"/>
        <v>0</v>
      </c>
      <c r="S26" s="42">
        <f t="shared" si="17"/>
        <v>0.62</v>
      </c>
      <c r="T26" s="42">
        <f t="shared" si="17"/>
        <v>0.88</v>
      </c>
      <c r="U26" s="42">
        <f t="shared" si="17"/>
        <v>1</v>
      </c>
      <c r="V26" s="42">
        <f t="shared" si="17"/>
        <v>0.05</v>
      </c>
      <c r="W26" s="42">
        <f t="shared" si="17"/>
        <v>0.3</v>
      </c>
      <c r="X26" s="42">
        <f t="shared" si="17"/>
        <v>0.65</v>
      </c>
      <c r="Y26" s="42">
        <f t="shared" si="9"/>
        <v>0.24399999999999999</v>
      </c>
      <c r="Z26" s="42">
        <f t="shared" si="0"/>
        <v>0.19400000000000001</v>
      </c>
      <c r="AA26" s="42">
        <f t="shared" si="1"/>
        <v>0.94500000000000006</v>
      </c>
      <c r="AB26" s="42">
        <f t="shared" si="18"/>
        <v>0.63</v>
      </c>
      <c r="AC26" s="42">
        <f t="shared" si="18"/>
        <v>0.35</v>
      </c>
      <c r="AD26" s="42">
        <f t="shared" si="18"/>
        <v>0.02</v>
      </c>
      <c r="AG26" s="42">
        <v>1</v>
      </c>
      <c r="AH26" s="42">
        <v>1.04</v>
      </c>
      <c r="AI26" s="42">
        <f t="shared" si="19"/>
        <v>1</v>
      </c>
      <c r="AJ26" s="42">
        <f t="shared" si="19"/>
        <v>0.1</v>
      </c>
      <c r="AK26" s="42">
        <f t="shared" si="19"/>
        <v>0.85</v>
      </c>
      <c r="AL26" s="42">
        <f t="shared" si="19"/>
        <v>0.05</v>
      </c>
      <c r="AM26" s="42">
        <v>1</v>
      </c>
      <c r="AN26" s="42">
        <f t="shared" si="19"/>
        <v>1.1000000000000001</v>
      </c>
      <c r="AO26" s="42">
        <f t="shared" si="19"/>
        <v>1</v>
      </c>
      <c r="AP26" s="42">
        <f t="shared" si="19"/>
        <v>0.1</v>
      </c>
      <c r="AQ26" s="42">
        <f t="shared" si="19"/>
        <v>0.9</v>
      </c>
      <c r="AR26" s="42">
        <f t="shared" si="19"/>
        <v>0</v>
      </c>
      <c r="AS26" s="42">
        <f t="shared" si="19"/>
        <v>0.82</v>
      </c>
      <c r="AT26" s="42">
        <f t="shared" si="19"/>
        <v>1.1000000000000001</v>
      </c>
      <c r="AU26" s="42">
        <f t="shared" si="19"/>
        <v>1</v>
      </c>
      <c r="AV26" s="42">
        <f t="shared" si="19"/>
        <v>0.05</v>
      </c>
      <c r="AW26" s="42">
        <f t="shared" si="19"/>
        <v>0.3</v>
      </c>
      <c r="AX26" s="42">
        <f t="shared" si="19"/>
        <v>0.65</v>
      </c>
      <c r="AY26" s="42">
        <f t="shared" si="12"/>
        <v>1.034</v>
      </c>
      <c r="AZ26" s="42">
        <f t="shared" si="13"/>
        <v>1.0900000000000001</v>
      </c>
      <c r="BA26" s="42">
        <f t="shared" si="2"/>
        <v>1.0209999999999999</v>
      </c>
      <c r="BB26" s="42">
        <f t="shared" si="20"/>
        <v>0.63</v>
      </c>
      <c r="BC26" s="42">
        <f t="shared" si="20"/>
        <v>0.35</v>
      </c>
      <c r="BD26" s="42">
        <f t="shared" si="20"/>
        <v>0.02</v>
      </c>
    </row>
    <row r="27" spans="1:56" x14ac:dyDescent="0.25">
      <c r="A27" s="34">
        <v>12</v>
      </c>
      <c r="B27" s="34">
        <f t="shared" si="16"/>
        <v>74.528299199999992</v>
      </c>
      <c r="C27" s="40">
        <f t="shared" si="4"/>
        <v>66.903715799267076</v>
      </c>
      <c r="D27" s="41">
        <f t="shared" si="5"/>
        <v>0.2283403269599559</v>
      </c>
      <c r="E27" s="41">
        <f t="shared" si="6"/>
        <v>0.24051999999999998</v>
      </c>
      <c r="F27" s="41">
        <f t="shared" si="7"/>
        <v>1.0533400000000002</v>
      </c>
      <c r="G27" s="42">
        <f t="shared" si="21"/>
        <v>0.62</v>
      </c>
      <c r="H27" s="42">
        <f t="shared" si="17"/>
        <v>0.88</v>
      </c>
      <c r="I27" s="42">
        <f t="shared" si="17"/>
        <v>1</v>
      </c>
      <c r="J27" s="42">
        <f t="shared" si="17"/>
        <v>0.1</v>
      </c>
      <c r="K27" s="1">
        <v>0.15</v>
      </c>
      <c r="L27" s="42">
        <f t="shared" si="17"/>
        <v>0.05</v>
      </c>
      <c r="M27" s="42">
        <f t="shared" si="17"/>
        <v>0.62</v>
      </c>
      <c r="N27" s="42">
        <f t="shared" si="17"/>
        <v>0.88</v>
      </c>
      <c r="O27" s="42">
        <f t="shared" si="17"/>
        <v>1</v>
      </c>
      <c r="P27" s="42">
        <f t="shared" si="17"/>
        <v>0.1</v>
      </c>
      <c r="Q27" s="1">
        <v>0.15</v>
      </c>
      <c r="R27" s="42">
        <f t="shared" si="17"/>
        <v>0</v>
      </c>
      <c r="S27" s="42">
        <f t="shared" si="17"/>
        <v>0.62</v>
      </c>
      <c r="T27" s="42">
        <f t="shared" si="17"/>
        <v>0.88</v>
      </c>
      <c r="U27" s="42">
        <f t="shared" si="17"/>
        <v>1</v>
      </c>
      <c r="V27" s="42">
        <f t="shared" si="17"/>
        <v>0.05</v>
      </c>
      <c r="W27" s="42">
        <f t="shared" si="17"/>
        <v>0.3</v>
      </c>
      <c r="X27" s="42">
        <f t="shared" si="17"/>
        <v>0.65</v>
      </c>
      <c r="Y27" s="42">
        <f t="shared" si="9"/>
        <v>0.24399999999999999</v>
      </c>
      <c r="Z27" s="42">
        <f t="shared" si="0"/>
        <v>0.19400000000000001</v>
      </c>
      <c r="AA27" s="42">
        <f t="shared" si="1"/>
        <v>0.94500000000000006</v>
      </c>
      <c r="AB27" s="42">
        <f t="shared" si="18"/>
        <v>0.63</v>
      </c>
      <c r="AC27" s="42">
        <f t="shared" si="18"/>
        <v>0.35</v>
      </c>
      <c r="AD27" s="42">
        <f t="shared" si="18"/>
        <v>0.02</v>
      </c>
      <c r="AG27" s="42">
        <v>1</v>
      </c>
      <c r="AH27" s="42">
        <v>1.04</v>
      </c>
      <c r="AI27" s="42">
        <f t="shared" si="19"/>
        <v>1</v>
      </c>
      <c r="AJ27" s="42">
        <f t="shared" si="19"/>
        <v>0.1</v>
      </c>
      <c r="AK27" s="42">
        <f t="shared" si="19"/>
        <v>0.85</v>
      </c>
      <c r="AL27" s="42">
        <f t="shared" si="19"/>
        <v>0.05</v>
      </c>
      <c r="AM27" s="42">
        <v>1</v>
      </c>
      <c r="AN27" s="42">
        <f t="shared" si="19"/>
        <v>1.1000000000000001</v>
      </c>
      <c r="AO27" s="42">
        <f t="shared" si="19"/>
        <v>1</v>
      </c>
      <c r="AP27" s="42">
        <f t="shared" si="19"/>
        <v>0.1</v>
      </c>
      <c r="AQ27" s="42">
        <f t="shared" si="19"/>
        <v>0.9</v>
      </c>
      <c r="AR27" s="42">
        <f t="shared" si="19"/>
        <v>0</v>
      </c>
      <c r="AS27" s="42">
        <f t="shared" si="19"/>
        <v>0.82</v>
      </c>
      <c r="AT27" s="42">
        <f t="shared" si="19"/>
        <v>1.1000000000000001</v>
      </c>
      <c r="AU27" s="42">
        <f t="shared" si="19"/>
        <v>1</v>
      </c>
      <c r="AV27" s="42">
        <f t="shared" si="19"/>
        <v>0.05</v>
      </c>
      <c r="AW27" s="42">
        <f t="shared" si="19"/>
        <v>0.3</v>
      </c>
      <c r="AX27" s="42">
        <f t="shared" si="19"/>
        <v>0.65</v>
      </c>
      <c r="AY27" s="42">
        <f t="shared" si="12"/>
        <v>1.034</v>
      </c>
      <c r="AZ27" s="42">
        <f t="shared" si="13"/>
        <v>1.0900000000000001</v>
      </c>
      <c r="BA27" s="42">
        <f t="shared" si="2"/>
        <v>1.0209999999999999</v>
      </c>
      <c r="BB27" s="42">
        <f t="shared" si="20"/>
        <v>0.63</v>
      </c>
      <c r="BC27" s="42">
        <f t="shared" si="20"/>
        <v>0.35</v>
      </c>
      <c r="BD27" s="42">
        <f t="shared" si="20"/>
        <v>0.02</v>
      </c>
    </row>
    <row r="28" spans="1:56" x14ac:dyDescent="0.25">
      <c r="A28" s="34">
        <v>13</v>
      </c>
      <c r="B28" s="34">
        <f t="shared" si="16"/>
        <v>77.709151700000007</v>
      </c>
      <c r="C28" s="40">
        <f t="shared" si="4"/>
        <v>66.903715799267076</v>
      </c>
      <c r="D28" s="41">
        <f t="shared" si="5"/>
        <v>0.2283403269599559</v>
      </c>
      <c r="E28" s="41">
        <f t="shared" si="6"/>
        <v>0.24051999999999998</v>
      </c>
      <c r="F28" s="41">
        <f t="shared" si="7"/>
        <v>1.0533400000000002</v>
      </c>
      <c r="G28" s="42">
        <f t="shared" si="21"/>
        <v>0.62</v>
      </c>
      <c r="H28" s="42">
        <f t="shared" si="17"/>
        <v>0.88</v>
      </c>
      <c r="I28" s="42">
        <f t="shared" si="17"/>
        <v>1</v>
      </c>
      <c r="J28" s="42">
        <f t="shared" si="17"/>
        <v>0.1</v>
      </c>
      <c r="K28" s="1">
        <v>0.15</v>
      </c>
      <c r="L28" s="42">
        <f t="shared" si="17"/>
        <v>0.05</v>
      </c>
      <c r="M28" s="42">
        <f t="shared" si="17"/>
        <v>0.62</v>
      </c>
      <c r="N28" s="42">
        <f t="shared" si="17"/>
        <v>0.88</v>
      </c>
      <c r="O28" s="42">
        <f t="shared" si="17"/>
        <v>1</v>
      </c>
      <c r="P28" s="42">
        <f t="shared" si="17"/>
        <v>0.1</v>
      </c>
      <c r="Q28" s="1">
        <v>0.15</v>
      </c>
      <c r="R28" s="42">
        <f t="shared" si="17"/>
        <v>0</v>
      </c>
      <c r="S28" s="42">
        <f t="shared" si="17"/>
        <v>0.62</v>
      </c>
      <c r="T28" s="42">
        <f t="shared" si="17"/>
        <v>0.88</v>
      </c>
      <c r="U28" s="42">
        <f t="shared" si="17"/>
        <v>1</v>
      </c>
      <c r="V28" s="42">
        <f t="shared" si="17"/>
        <v>0.05</v>
      </c>
      <c r="W28" s="42">
        <f t="shared" si="17"/>
        <v>0.3</v>
      </c>
      <c r="X28" s="42">
        <f t="shared" si="17"/>
        <v>0.65</v>
      </c>
      <c r="Y28" s="42">
        <f t="shared" si="9"/>
        <v>0.24399999999999999</v>
      </c>
      <c r="Z28" s="42">
        <f t="shared" si="0"/>
        <v>0.19400000000000001</v>
      </c>
      <c r="AA28" s="42">
        <f t="shared" si="1"/>
        <v>0.94500000000000006</v>
      </c>
      <c r="AB28" s="42">
        <f t="shared" si="18"/>
        <v>0.63</v>
      </c>
      <c r="AC28" s="42">
        <f t="shared" si="18"/>
        <v>0.35</v>
      </c>
      <c r="AD28" s="42">
        <f t="shared" si="18"/>
        <v>0.02</v>
      </c>
      <c r="AG28" s="42">
        <v>1</v>
      </c>
      <c r="AH28" s="42">
        <v>1.04</v>
      </c>
      <c r="AI28" s="42">
        <f t="shared" si="19"/>
        <v>1</v>
      </c>
      <c r="AJ28" s="42">
        <f t="shared" si="19"/>
        <v>0.1</v>
      </c>
      <c r="AK28" s="42">
        <f t="shared" si="19"/>
        <v>0.85</v>
      </c>
      <c r="AL28" s="42">
        <f t="shared" si="19"/>
        <v>0.05</v>
      </c>
      <c r="AM28" s="42">
        <v>1</v>
      </c>
      <c r="AN28" s="42">
        <f t="shared" si="19"/>
        <v>1.1000000000000001</v>
      </c>
      <c r="AO28" s="42">
        <f t="shared" si="19"/>
        <v>1</v>
      </c>
      <c r="AP28" s="42">
        <f t="shared" si="19"/>
        <v>0.1</v>
      </c>
      <c r="AQ28" s="42">
        <f t="shared" si="19"/>
        <v>0.9</v>
      </c>
      <c r="AR28" s="42">
        <f t="shared" si="19"/>
        <v>0</v>
      </c>
      <c r="AS28" s="42">
        <f t="shared" si="19"/>
        <v>0.82</v>
      </c>
      <c r="AT28" s="42">
        <f t="shared" si="19"/>
        <v>1.1000000000000001</v>
      </c>
      <c r="AU28" s="42">
        <f t="shared" si="19"/>
        <v>1</v>
      </c>
      <c r="AV28" s="42">
        <f t="shared" si="19"/>
        <v>0.05</v>
      </c>
      <c r="AW28" s="42">
        <f t="shared" si="19"/>
        <v>0.3</v>
      </c>
      <c r="AX28" s="42">
        <f t="shared" si="19"/>
        <v>0.65</v>
      </c>
      <c r="AY28" s="42">
        <f t="shared" si="12"/>
        <v>1.034</v>
      </c>
      <c r="AZ28" s="42">
        <f t="shared" si="13"/>
        <v>1.0900000000000001</v>
      </c>
      <c r="BA28" s="42">
        <f t="shared" si="2"/>
        <v>1.0209999999999999</v>
      </c>
      <c r="BB28" s="42">
        <f t="shared" si="20"/>
        <v>0.63</v>
      </c>
      <c r="BC28" s="42">
        <f t="shared" si="20"/>
        <v>0.35</v>
      </c>
      <c r="BD28" s="42">
        <f t="shared" si="20"/>
        <v>0.02</v>
      </c>
    </row>
    <row r="29" spans="1:56" x14ac:dyDescent="0.25">
      <c r="A29" s="34">
        <v>14</v>
      </c>
      <c r="B29" s="34">
        <f t="shared" si="16"/>
        <v>80.981195200000002</v>
      </c>
      <c r="C29" s="40">
        <f t="shared" si="4"/>
        <v>66.903715799267076</v>
      </c>
      <c r="D29" s="41">
        <f t="shared" si="5"/>
        <v>0.2283403269599559</v>
      </c>
      <c r="E29" s="41">
        <f t="shared" si="6"/>
        <v>0.24051999999999998</v>
      </c>
      <c r="F29" s="41">
        <f t="shared" si="7"/>
        <v>1.0533400000000002</v>
      </c>
      <c r="G29" s="42">
        <f t="shared" si="21"/>
        <v>0.62</v>
      </c>
      <c r="H29" s="42">
        <f t="shared" si="17"/>
        <v>0.88</v>
      </c>
      <c r="I29" s="42">
        <f t="shared" si="17"/>
        <v>1</v>
      </c>
      <c r="J29" s="42">
        <f t="shared" si="17"/>
        <v>0.1</v>
      </c>
      <c r="K29" s="1">
        <v>0.15</v>
      </c>
      <c r="L29" s="42">
        <f t="shared" si="17"/>
        <v>0.05</v>
      </c>
      <c r="M29" s="42">
        <f t="shared" si="17"/>
        <v>0.62</v>
      </c>
      <c r="N29" s="42">
        <f t="shared" si="17"/>
        <v>0.88</v>
      </c>
      <c r="O29" s="42">
        <f t="shared" si="17"/>
        <v>1</v>
      </c>
      <c r="P29" s="42">
        <f t="shared" si="17"/>
        <v>0.1</v>
      </c>
      <c r="Q29" s="1">
        <v>0.15</v>
      </c>
      <c r="R29" s="42">
        <f t="shared" si="17"/>
        <v>0</v>
      </c>
      <c r="S29" s="42">
        <f t="shared" si="17"/>
        <v>0.62</v>
      </c>
      <c r="T29" s="42">
        <f t="shared" si="17"/>
        <v>0.88</v>
      </c>
      <c r="U29" s="42">
        <f t="shared" si="17"/>
        <v>1</v>
      </c>
      <c r="V29" s="42">
        <f t="shared" si="17"/>
        <v>0.05</v>
      </c>
      <c r="W29" s="42">
        <f t="shared" si="17"/>
        <v>0.3</v>
      </c>
      <c r="X29" s="42">
        <f t="shared" si="17"/>
        <v>0.65</v>
      </c>
      <c r="Y29" s="42">
        <f t="shared" si="9"/>
        <v>0.24399999999999999</v>
      </c>
      <c r="Z29" s="42">
        <f t="shared" si="0"/>
        <v>0.19400000000000001</v>
      </c>
      <c r="AA29" s="42">
        <f t="shared" si="1"/>
        <v>0.94500000000000006</v>
      </c>
      <c r="AB29" s="42">
        <f t="shared" si="18"/>
        <v>0.63</v>
      </c>
      <c r="AC29" s="42">
        <f t="shared" si="18"/>
        <v>0.35</v>
      </c>
      <c r="AD29" s="42">
        <f t="shared" si="18"/>
        <v>0.02</v>
      </c>
      <c r="AG29" s="42">
        <v>1</v>
      </c>
      <c r="AH29" s="42">
        <v>1.04</v>
      </c>
      <c r="AI29" s="42">
        <f t="shared" si="19"/>
        <v>1</v>
      </c>
      <c r="AJ29" s="42">
        <f t="shared" si="19"/>
        <v>0.1</v>
      </c>
      <c r="AK29" s="42">
        <f t="shared" si="19"/>
        <v>0.85</v>
      </c>
      <c r="AL29" s="42">
        <f t="shared" si="19"/>
        <v>0.05</v>
      </c>
      <c r="AM29" s="42">
        <v>1</v>
      </c>
      <c r="AN29" s="42">
        <f t="shared" si="19"/>
        <v>1.1000000000000001</v>
      </c>
      <c r="AO29" s="42">
        <f t="shared" si="19"/>
        <v>1</v>
      </c>
      <c r="AP29" s="42">
        <f t="shared" si="19"/>
        <v>0.1</v>
      </c>
      <c r="AQ29" s="42">
        <f t="shared" si="19"/>
        <v>0.9</v>
      </c>
      <c r="AR29" s="42">
        <f t="shared" si="19"/>
        <v>0</v>
      </c>
      <c r="AS29" s="42">
        <f t="shared" si="19"/>
        <v>0.82</v>
      </c>
      <c r="AT29" s="42">
        <f t="shared" si="19"/>
        <v>1.1000000000000001</v>
      </c>
      <c r="AU29" s="42">
        <f t="shared" si="19"/>
        <v>1</v>
      </c>
      <c r="AV29" s="42">
        <f t="shared" si="19"/>
        <v>0.05</v>
      </c>
      <c r="AW29" s="42">
        <f t="shared" si="19"/>
        <v>0.3</v>
      </c>
      <c r="AX29" s="42">
        <f t="shared" si="19"/>
        <v>0.65</v>
      </c>
      <c r="AY29" s="42">
        <f t="shared" si="12"/>
        <v>1.034</v>
      </c>
      <c r="AZ29" s="42">
        <f t="shared" si="13"/>
        <v>1.0900000000000001</v>
      </c>
      <c r="BA29" s="42">
        <f t="shared" si="2"/>
        <v>1.0209999999999999</v>
      </c>
      <c r="BB29" s="42">
        <f t="shared" si="20"/>
        <v>0.63</v>
      </c>
      <c r="BC29" s="42">
        <f t="shared" si="20"/>
        <v>0.35</v>
      </c>
      <c r="BD29" s="42">
        <f t="shared" si="20"/>
        <v>0.02</v>
      </c>
    </row>
    <row r="30" spans="1:56" x14ac:dyDescent="0.25">
      <c r="A30" s="34">
        <v>15</v>
      </c>
      <c r="B30" s="34">
        <f t="shared" si="16"/>
        <v>84.329812500000003</v>
      </c>
      <c r="C30" s="40">
        <f t="shared" si="4"/>
        <v>66.903715799267076</v>
      </c>
      <c r="D30" s="41">
        <f t="shared" si="5"/>
        <v>0.2283403269599559</v>
      </c>
      <c r="E30" s="41">
        <f t="shared" si="6"/>
        <v>0.24051999999999998</v>
      </c>
      <c r="F30" s="41">
        <f t="shared" si="7"/>
        <v>1.0533400000000002</v>
      </c>
      <c r="G30" s="42">
        <f t="shared" si="21"/>
        <v>0.62</v>
      </c>
      <c r="H30" s="42">
        <f t="shared" si="17"/>
        <v>0.88</v>
      </c>
      <c r="I30" s="42">
        <f t="shared" si="17"/>
        <v>1</v>
      </c>
      <c r="J30" s="42">
        <f t="shared" si="17"/>
        <v>0.1</v>
      </c>
      <c r="K30" s="1">
        <v>0.15</v>
      </c>
      <c r="L30" s="42">
        <f t="shared" si="17"/>
        <v>0.05</v>
      </c>
      <c r="M30" s="42">
        <f t="shared" si="17"/>
        <v>0.62</v>
      </c>
      <c r="N30" s="42">
        <f t="shared" si="17"/>
        <v>0.88</v>
      </c>
      <c r="O30" s="42">
        <f t="shared" si="17"/>
        <v>1</v>
      </c>
      <c r="P30" s="42">
        <f t="shared" si="17"/>
        <v>0.1</v>
      </c>
      <c r="Q30" s="1">
        <v>0.15</v>
      </c>
      <c r="R30" s="42">
        <f t="shared" si="17"/>
        <v>0</v>
      </c>
      <c r="S30" s="42">
        <f t="shared" si="17"/>
        <v>0.62</v>
      </c>
      <c r="T30" s="42">
        <f t="shared" si="17"/>
        <v>0.88</v>
      </c>
      <c r="U30" s="42">
        <f t="shared" si="17"/>
        <v>1</v>
      </c>
      <c r="V30" s="42">
        <f t="shared" si="17"/>
        <v>0.05</v>
      </c>
      <c r="W30" s="42">
        <f t="shared" si="17"/>
        <v>0.3</v>
      </c>
      <c r="X30" s="42">
        <f t="shared" si="17"/>
        <v>0.65</v>
      </c>
      <c r="Y30" s="42">
        <f t="shared" si="9"/>
        <v>0.24399999999999999</v>
      </c>
      <c r="Z30" s="42">
        <f t="shared" si="0"/>
        <v>0.19400000000000001</v>
      </c>
      <c r="AA30" s="42">
        <f t="shared" si="1"/>
        <v>0.94500000000000006</v>
      </c>
      <c r="AB30" s="42">
        <f t="shared" si="18"/>
        <v>0.63</v>
      </c>
      <c r="AC30" s="42">
        <f t="shared" si="18"/>
        <v>0.35</v>
      </c>
      <c r="AD30" s="42">
        <f t="shared" si="18"/>
        <v>0.02</v>
      </c>
      <c r="AG30" s="42">
        <v>1</v>
      </c>
      <c r="AH30" s="42">
        <v>1.04</v>
      </c>
      <c r="AI30" s="42">
        <f t="shared" si="19"/>
        <v>1</v>
      </c>
      <c r="AJ30" s="42">
        <f t="shared" si="19"/>
        <v>0.1</v>
      </c>
      <c r="AK30" s="42">
        <f t="shared" si="19"/>
        <v>0.85</v>
      </c>
      <c r="AL30" s="42">
        <f t="shared" si="19"/>
        <v>0.05</v>
      </c>
      <c r="AM30" s="42">
        <v>1</v>
      </c>
      <c r="AN30" s="42">
        <f t="shared" si="19"/>
        <v>1.1000000000000001</v>
      </c>
      <c r="AO30" s="42">
        <f t="shared" si="19"/>
        <v>1</v>
      </c>
      <c r="AP30" s="42">
        <f t="shared" si="19"/>
        <v>0.1</v>
      </c>
      <c r="AQ30" s="42">
        <f t="shared" si="19"/>
        <v>0.9</v>
      </c>
      <c r="AR30" s="42">
        <f t="shared" si="19"/>
        <v>0</v>
      </c>
      <c r="AS30" s="42">
        <f t="shared" si="19"/>
        <v>0.82</v>
      </c>
      <c r="AT30" s="42">
        <f t="shared" si="19"/>
        <v>1.1000000000000001</v>
      </c>
      <c r="AU30" s="42">
        <f t="shared" si="19"/>
        <v>1</v>
      </c>
      <c r="AV30" s="42">
        <f t="shared" si="19"/>
        <v>0.05</v>
      </c>
      <c r="AW30" s="42">
        <f t="shared" si="19"/>
        <v>0.3</v>
      </c>
      <c r="AX30" s="42">
        <f t="shared" si="19"/>
        <v>0.65</v>
      </c>
      <c r="AY30" s="42">
        <f t="shared" si="12"/>
        <v>1.034</v>
      </c>
      <c r="AZ30" s="42">
        <f t="shared" si="13"/>
        <v>1.0900000000000001</v>
      </c>
      <c r="BA30" s="42">
        <f t="shared" si="2"/>
        <v>1.0209999999999999</v>
      </c>
      <c r="BB30" s="42">
        <f t="shared" si="20"/>
        <v>0.63</v>
      </c>
      <c r="BC30" s="42">
        <f t="shared" si="20"/>
        <v>0.35</v>
      </c>
      <c r="BD30" s="42">
        <f t="shared" si="20"/>
        <v>0.02</v>
      </c>
    </row>
    <row r="31" spans="1:56" x14ac:dyDescent="0.25">
      <c r="A31" s="34">
        <v>16</v>
      </c>
      <c r="B31" s="34">
        <f t="shared" si="16"/>
        <v>87.740859199999989</v>
      </c>
      <c r="C31" s="40">
        <f t="shared" si="4"/>
        <v>90.892475364079971</v>
      </c>
      <c r="D31" s="41">
        <f t="shared" si="5"/>
        <v>0.31021322649856647</v>
      </c>
      <c r="E31" s="41">
        <f t="shared" si="6"/>
        <v>0.32676000000000005</v>
      </c>
      <c r="F31" s="41">
        <f t="shared" si="7"/>
        <v>1.0533400000000002</v>
      </c>
      <c r="G31" s="42">
        <f t="shared" si="21"/>
        <v>0.62</v>
      </c>
      <c r="H31" s="42">
        <f t="shared" si="17"/>
        <v>0.88</v>
      </c>
      <c r="I31" s="42">
        <f t="shared" si="17"/>
        <v>1</v>
      </c>
      <c r="J31" s="42">
        <f t="shared" si="17"/>
        <v>0.1</v>
      </c>
      <c r="K31" s="1">
        <v>0.25</v>
      </c>
      <c r="L31" s="42">
        <f t="shared" si="17"/>
        <v>0.05</v>
      </c>
      <c r="M31" s="42">
        <f t="shared" si="17"/>
        <v>0.62</v>
      </c>
      <c r="N31" s="42">
        <f t="shared" si="17"/>
        <v>0.88</v>
      </c>
      <c r="O31" s="42">
        <f t="shared" si="17"/>
        <v>1</v>
      </c>
      <c r="P31" s="42">
        <f t="shared" si="17"/>
        <v>0.1</v>
      </c>
      <c r="Q31" s="1">
        <v>0.25</v>
      </c>
      <c r="R31" s="42">
        <f t="shared" si="17"/>
        <v>0</v>
      </c>
      <c r="S31" s="42">
        <f t="shared" si="17"/>
        <v>0.62</v>
      </c>
      <c r="T31" s="42">
        <f t="shared" si="17"/>
        <v>0.88</v>
      </c>
      <c r="U31" s="42">
        <f t="shared" si="17"/>
        <v>1</v>
      </c>
      <c r="V31" s="42">
        <f t="shared" si="17"/>
        <v>0.05</v>
      </c>
      <c r="W31" s="42">
        <f t="shared" si="17"/>
        <v>0.3</v>
      </c>
      <c r="X31" s="42">
        <f t="shared" si="17"/>
        <v>0.65</v>
      </c>
      <c r="Y31" s="42">
        <f t="shared" si="9"/>
        <v>0.33200000000000002</v>
      </c>
      <c r="Z31" s="42">
        <f t="shared" si="0"/>
        <v>0.28200000000000003</v>
      </c>
      <c r="AA31" s="42">
        <f t="shared" si="1"/>
        <v>0.94500000000000006</v>
      </c>
      <c r="AB31" s="42">
        <f t="shared" si="18"/>
        <v>0.63</v>
      </c>
      <c r="AC31" s="42">
        <f t="shared" si="18"/>
        <v>0.35</v>
      </c>
      <c r="AD31" s="42">
        <f t="shared" si="18"/>
        <v>0.02</v>
      </c>
      <c r="AG31" s="42">
        <v>1</v>
      </c>
      <c r="AH31" s="42">
        <v>1.04</v>
      </c>
      <c r="AI31" s="42">
        <f t="shared" si="19"/>
        <v>1</v>
      </c>
      <c r="AJ31" s="42">
        <f t="shared" si="19"/>
        <v>0.1</v>
      </c>
      <c r="AK31" s="42">
        <f t="shared" si="19"/>
        <v>0.85</v>
      </c>
      <c r="AL31" s="42">
        <f t="shared" si="19"/>
        <v>0.05</v>
      </c>
      <c r="AM31" s="42">
        <v>1</v>
      </c>
      <c r="AN31" s="42">
        <f t="shared" si="19"/>
        <v>1.1000000000000001</v>
      </c>
      <c r="AO31" s="42">
        <f t="shared" si="19"/>
        <v>1</v>
      </c>
      <c r="AP31" s="42">
        <f t="shared" si="19"/>
        <v>0.1</v>
      </c>
      <c r="AQ31" s="42">
        <f t="shared" si="19"/>
        <v>0.9</v>
      </c>
      <c r="AR31" s="42">
        <f t="shared" si="19"/>
        <v>0</v>
      </c>
      <c r="AS31" s="42">
        <f t="shared" si="19"/>
        <v>0.82</v>
      </c>
      <c r="AT31" s="42">
        <f t="shared" si="19"/>
        <v>1.1000000000000001</v>
      </c>
      <c r="AU31" s="42">
        <f t="shared" si="19"/>
        <v>1</v>
      </c>
      <c r="AV31" s="42">
        <f t="shared" si="19"/>
        <v>0.05</v>
      </c>
      <c r="AW31" s="42">
        <f t="shared" si="19"/>
        <v>0.3</v>
      </c>
      <c r="AX31" s="42">
        <f t="shared" si="19"/>
        <v>0.65</v>
      </c>
      <c r="AY31" s="42">
        <f t="shared" si="12"/>
        <v>1.034</v>
      </c>
      <c r="AZ31" s="42">
        <f t="shared" si="13"/>
        <v>1.0900000000000001</v>
      </c>
      <c r="BA31" s="42">
        <f t="shared" si="2"/>
        <v>1.0209999999999999</v>
      </c>
      <c r="BB31" s="42">
        <f t="shared" si="20"/>
        <v>0.63</v>
      </c>
      <c r="BC31" s="42">
        <f t="shared" si="20"/>
        <v>0.35</v>
      </c>
      <c r="BD31" s="42">
        <f t="shared" si="20"/>
        <v>0.02</v>
      </c>
    </row>
    <row r="32" spans="1:56" x14ac:dyDescent="0.25">
      <c r="A32" s="34">
        <v>17</v>
      </c>
      <c r="B32" s="34">
        <f t="shared" si="16"/>
        <v>91.200663700000007</v>
      </c>
      <c r="C32" s="40">
        <f t="shared" si="4"/>
        <v>90.892475364079971</v>
      </c>
      <c r="D32" s="41">
        <f t="shared" si="5"/>
        <v>0.31021322649856647</v>
      </c>
      <c r="E32" s="41">
        <f t="shared" si="6"/>
        <v>0.32676000000000005</v>
      </c>
      <c r="F32" s="41">
        <f t="shared" si="7"/>
        <v>1.0533400000000002</v>
      </c>
      <c r="G32" s="42">
        <f t="shared" si="21"/>
        <v>0.62</v>
      </c>
      <c r="H32" s="42">
        <f t="shared" si="17"/>
        <v>0.88</v>
      </c>
      <c r="I32" s="42">
        <f t="shared" si="17"/>
        <v>1</v>
      </c>
      <c r="J32" s="42">
        <f t="shared" si="17"/>
        <v>0.1</v>
      </c>
      <c r="K32" s="1">
        <v>0.25</v>
      </c>
      <c r="L32" s="42">
        <f t="shared" si="17"/>
        <v>0.05</v>
      </c>
      <c r="M32" s="42">
        <f t="shared" si="17"/>
        <v>0.62</v>
      </c>
      <c r="N32" s="42">
        <f t="shared" si="17"/>
        <v>0.88</v>
      </c>
      <c r="O32" s="42">
        <f t="shared" si="17"/>
        <v>1</v>
      </c>
      <c r="P32" s="42">
        <f t="shared" si="17"/>
        <v>0.1</v>
      </c>
      <c r="Q32" s="1">
        <v>0.25</v>
      </c>
      <c r="R32" s="42">
        <f t="shared" si="17"/>
        <v>0</v>
      </c>
      <c r="S32" s="42">
        <f t="shared" si="17"/>
        <v>0.62</v>
      </c>
      <c r="T32" s="42">
        <f t="shared" si="17"/>
        <v>0.88</v>
      </c>
      <c r="U32" s="42">
        <f t="shared" si="17"/>
        <v>1</v>
      </c>
      <c r="V32" s="42">
        <f t="shared" si="17"/>
        <v>0.05</v>
      </c>
      <c r="W32" s="42">
        <f t="shared" si="17"/>
        <v>0.3</v>
      </c>
      <c r="X32" s="42">
        <f t="shared" si="17"/>
        <v>0.65</v>
      </c>
      <c r="Y32" s="42">
        <f t="shared" si="9"/>
        <v>0.33200000000000002</v>
      </c>
      <c r="Z32" s="42">
        <f t="shared" si="0"/>
        <v>0.28200000000000003</v>
      </c>
      <c r="AA32" s="42">
        <f t="shared" si="1"/>
        <v>0.94500000000000006</v>
      </c>
      <c r="AB32" s="42">
        <f t="shared" si="18"/>
        <v>0.63</v>
      </c>
      <c r="AC32" s="42">
        <f t="shared" si="18"/>
        <v>0.35</v>
      </c>
      <c r="AD32" s="42">
        <f t="shared" si="18"/>
        <v>0.02</v>
      </c>
      <c r="AG32" s="42">
        <v>1</v>
      </c>
      <c r="AH32" s="42">
        <v>1.04</v>
      </c>
      <c r="AI32" s="42">
        <f t="shared" si="19"/>
        <v>1</v>
      </c>
      <c r="AJ32" s="42">
        <f t="shared" si="19"/>
        <v>0.1</v>
      </c>
      <c r="AK32" s="42">
        <f t="shared" si="19"/>
        <v>0.85</v>
      </c>
      <c r="AL32" s="42">
        <f t="shared" si="19"/>
        <v>0.05</v>
      </c>
      <c r="AM32" s="42">
        <v>1</v>
      </c>
      <c r="AN32" s="42">
        <f t="shared" si="19"/>
        <v>1.1000000000000001</v>
      </c>
      <c r="AO32" s="42">
        <f t="shared" si="19"/>
        <v>1</v>
      </c>
      <c r="AP32" s="42">
        <f t="shared" si="19"/>
        <v>0.1</v>
      </c>
      <c r="AQ32" s="42">
        <f t="shared" si="19"/>
        <v>0.9</v>
      </c>
      <c r="AR32" s="42">
        <f t="shared" si="19"/>
        <v>0</v>
      </c>
      <c r="AS32" s="42">
        <f t="shared" si="19"/>
        <v>0.82</v>
      </c>
      <c r="AT32" s="42">
        <f t="shared" si="19"/>
        <v>1.1000000000000001</v>
      </c>
      <c r="AU32" s="42">
        <f t="shared" si="19"/>
        <v>1</v>
      </c>
      <c r="AV32" s="42">
        <f t="shared" si="19"/>
        <v>0.05</v>
      </c>
      <c r="AW32" s="42">
        <f t="shared" si="19"/>
        <v>0.3</v>
      </c>
      <c r="AX32" s="42">
        <f t="shared" si="19"/>
        <v>0.65</v>
      </c>
      <c r="AY32" s="42">
        <f t="shared" si="12"/>
        <v>1.034</v>
      </c>
      <c r="AZ32" s="42">
        <f t="shared" si="13"/>
        <v>1.0900000000000001</v>
      </c>
      <c r="BA32" s="42">
        <f t="shared" si="2"/>
        <v>1.0209999999999999</v>
      </c>
      <c r="BB32" s="42">
        <f t="shared" si="20"/>
        <v>0.63</v>
      </c>
      <c r="BC32" s="42">
        <f t="shared" si="20"/>
        <v>0.35</v>
      </c>
      <c r="BD32" s="42">
        <f t="shared" si="20"/>
        <v>0.02</v>
      </c>
    </row>
    <row r="33" spans="1:56" x14ac:dyDescent="0.25">
      <c r="A33" s="34">
        <v>18</v>
      </c>
      <c r="B33" s="34">
        <f t="shared" si="16"/>
        <v>94.696027199999989</v>
      </c>
      <c r="C33" s="40">
        <f t="shared" si="4"/>
        <v>90.892475364079971</v>
      </c>
      <c r="D33" s="41">
        <f t="shared" si="5"/>
        <v>0.31021322649856647</v>
      </c>
      <c r="E33" s="41">
        <f t="shared" si="6"/>
        <v>0.32676000000000005</v>
      </c>
      <c r="F33" s="41">
        <f t="shared" si="7"/>
        <v>1.0533400000000002</v>
      </c>
      <c r="G33" s="42">
        <f t="shared" si="21"/>
        <v>0.62</v>
      </c>
      <c r="H33" s="42">
        <f t="shared" si="17"/>
        <v>0.88</v>
      </c>
      <c r="I33" s="42">
        <f t="shared" si="17"/>
        <v>1</v>
      </c>
      <c r="J33" s="42">
        <f t="shared" si="17"/>
        <v>0.1</v>
      </c>
      <c r="K33" s="1">
        <v>0.25</v>
      </c>
      <c r="L33" s="42">
        <f t="shared" si="17"/>
        <v>0.05</v>
      </c>
      <c r="M33" s="42">
        <f t="shared" si="17"/>
        <v>0.62</v>
      </c>
      <c r="N33" s="42">
        <f t="shared" si="17"/>
        <v>0.88</v>
      </c>
      <c r="O33" s="42">
        <f t="shared" si="17"/>
        <v>1</v>
      </c>
      <c r="P33" s="42">
        <f t="shared" si="17"/>
        <v>0.1</v>
      </c>
      <c r="Q33" s="1">
        <v>0.25</v>
      </c>
      <c r="R33" s="42">
        <f t="shared" si="17"/>
        <v>0</v>
      </c>
      <c r="S33" s="42">
        <f t="shared" si="17"/>
        <v>0.62</v>
      </c>
      <c r="T33" s="42">
        <f t="shared" si="17"/>
        <v>0.88</v>
      </c>
      <c r="U33" s="42">
        <f t="shared" si="17"/>
        <v>1</v>
      </c>
      <c r="V33" s="42">
        <f t="shared" si="17"/>
        <v>0.05</v>
      </c>
      <c r="W33" s="42">
        <f t="shared" si="17"/>
        <v>0.3</v>
      </c>
      <c r="X33" s="42">
        <f t="shared" si="17"/>
        <v>0.65</v>
      </c>
      <c r="Y33" s="42">
        <f t="shared" si="9"/>
        <v>0.33200000000000002</v>
      </c>
      <c r="Z33" s="42">
        <f t="shared" si="0"/>
        <v>0.28200000000000003</v>
      </c>
      <c r="AA33" s="42">
        <f t="shared" si="1"/>
        <v>0.94500000000000006</v>
      </c>
      <c r="AB33" s="42">
        <f t="shared" si="18"/>
        <v>0.63</v>
      </c>
      <c r="AC33" s="42">
        <f t="shared" si="18"/>
        <v>0.35</v>
      </c>
      <c r="AD33" s="42">
        <f t="shared" si="18"/>
        <v>0.02</v>
      </c>
      <c r="AG33" s="42">
        <v>1</v>
      </c>
      <c r="AH33" s="42">
        <v>1.04</v>
      </c>
      <c r="AI33" s="42">
        <f t="shared" si="19"/>
        <v>1</v>
      </c>
      <c r="AJ33" s="42">
        <f t="shared" si="19"/>
        <v>0.1</v>
      </c>
      <c r="AK33" s="42">
        <f t="shared" si="19"/>
        <v>0.85</v>
      </c>
      <c r="AL33" s="42">
        <f t="shared" si="19"/>
        <v>0.05</v>
      </c>
      <c r="AM33" s="42">
        <v>1</v>
      </c>
      <c r="AN33" s="42">
        <f t="shared" si="19"/>
        <v>1.1000000000000001</v>
      </c>
      <c r="AO33" s="42">
        <f t="shared" si="19"/>
        <v>1</v>
      </c>
      <c r="AP33" s="42">
        <f t="shared" si="19"/>
        <v>0.1</v>
      </c>
      <c r="AQ33" s="42">
        <f t="shared" si="19"/>
        <v>0.9</v>
      </c>
      <c r="AR33" s="42">
        <f t="shared" si="19"/>
        <v>0</v>
      </c>
      <c r="AS33" s="42">
        <f t="shared" si="19"/>
        <v>0.82</v>
      </c>
      <c r="AT33" s="42">
        <f t="shared" si="19"/>
        <v>1.1000000000000001</v>
      </c>
      <c r="AU33" s="42">
        <f t="shared" si="19"/>
        <v>1</v>
      </c>
      <c r="AV33" s="42">
        <f t="shared" si="19"/>
        <v>0.05</v>
      </c>
      <c r="AW33" s="42">
        <f t="shared" si="19"/>
        <v>0.3</v>
      </c>
      <c r="AX33" s="42">
        <f t="shared" si="19"/>
        <v>0.65</v>
      </c>
      <c r="AY33" s="42">
        <f t="shared" si="12"/>
        <v>1.034</v>
      </c>
      <c r="AZ33" s="42">
        <f t="shared" si="13"/>
        <v>1.0900000000000001</v>
      </c>
      <c r="BA33" s="42">
        <f t="shared" si="2"/>
        <v>1.0209999999999999</v>
      </c>
      <c r="BB33" s="42">
        <f t="shared" si="20"/>
        <v>0.63</v>
      </c>
      <c r="BC33" s="42">
        <f t="shared" si="20"/>
        <v>0.35</v>
      </c>
      <c r="BD33" s="42">
        <f t="shared" si="20"/>
        <v>0.02</v>
      </c>
    </row>
    <row r="34" spans="1:56" x14ac:dyDescent="0.25">
      <c r="A34" s="34">
        <v>19</v>
      </c>
      <c r="B34" s="34">
        <f t="shared" si="16"/>
        <v>98.214223699999991</v>
      </c>
      <c r="C34" s="40">
        <f t="shared" si="4"/>
        <v>90.892475364079971</v>
      </c>
      <c r="D34" s="41">
        <f t="shared" si="5"/>
        <v>0.31021322649856647</v>
      </c>
      <c r="E34" s="41">
        <f t="shared" si="6"/>
        <v>0.32676000000000005</v>
      </c>
      <c r="F34" s="41">
        <f t="shared" si="7"/>
        <v>1.0533400000000002</v>
      </c>
      <c r="G34" s="42">
        <f t="shared" si="21"/>
        <v>0.62</v>
      </c>
      <c r="H34" s="42">
        <f t="shared" si="17"/>
        <v>0.88</v>
      </c>
      <c r="I34" s="42">
        <f t="shared" si="17"/>
        <v>1</v>
      </c>
      <c r="J34" s="42">
        <f t="shared" si="17"/>
        <v>0.1</v>
      </c>
      <c r="K34" s="1">
        <v>0.25</v>
      </c>
      <c r="L34" s="42">
        <f t="shared" si="17"/>
        <v>0.05</v>
      </c>
      <c r="M34" s="42">
        <f t="shared" si="17"/>
        <v>0.62</v>
      </c>
      <c r="N34" s="42">
        <f t="shared" si="17"/>
        <v>0.88</v>
      </c>
      <c r="O34" s="42">
        <f t="shared" si="17"/>
        <v>1</v>
      </c>
      <c r="P34" s="42">
        <f t="shared" si="17"/>
        <v>0.1</v>
      </c>
      <c r="Q34" s="1">
        <v>0.25</v>
      </c>
      <c r="R34" s="42">
        <f t="shared" si="17"/>
        <v>0</v>
      </c>
      <c r="S34" s="42">
        <f t="shared" si="17"/>
        <v>0.62</v>
      </c>
      <c r="T34" s="42">
        <f t="shared" si="17"/>
        <v>0.88</v>
      </c>
      <c r="U34" s="42">
        <f t="shared" si="17"/>
        <v>1</v>
      </c>
      <c r="V34" s="42">
        <f t="shared" si="17"/>
        <v>0.05</v>
      </c>
      <c r="W34" s="42">
        <f t="shared" si="17"/>
        <v>0.3</v>
      </c>
      <c r="X34" s="42">
        <f t="shared" si="17"/>
        <v>0.65</v>
      </c>
      <c r="Y34" s="42">
        <f t="shared" si="9"/>
        <v>0.33200000000000002</v>
      </c>
      <c r="Z34" s="42">
        <f t="shared" si="0"/>
        <v>0.28200000000000003</v>
      </c>
      <c r="AA34" s="42">
        <f t="shared" si="1"/>
        <v>0.94500000000000006</v>
      </c>
      <c r="AB34" s="42">
        <f t="shared" si="18"/>
        <v>0.63</v>
      </c>
      <c r="AC34" s="42">
        <f t="shared" si="18"/>
        <v>0.35</v>
      </c>
      <c r="AD34" s="42">
        <f t="shared" si="18"/>
        <v>0.02</v>
      </c>
      <c r="AG34" s="42">
        <v>1</v>
      </c>
      <c r="AH34" s="42">
        <v>1.04</v>
      </c>
      <c r="AI34" s="42">
        <f t="shared" si="19"/>
        <v>1</v>
      </c>
      <c r="AJ34" s="42">
        <f t="shared" si="19"/>
        <v>0.1</v>
      </c>
      <c r="AK34" s="42">
        <f t="shared" si="19"/>
        <v>0.85</v>
      </c>
      <c r="AL34" s="42">
        <f t="shared" si="19"/>
        <v>0.05</v>
      </c>
      <c r="AM34" s="42">
        <v>1</v>
      </c>
      <c r="AN34" s="42">
        <f t="shared" si="19"/>
        <v>1.1000000000000001</v>
      </c>
      <c r="AO34" s="42">
        <f t="shared" si="19"/>
        <v>1</v>
      </c>
      <c r="AP34" s="42">
        <f t="shared" si="19"/>
        <v>0.1</v>
      </c>
      <c r="AQ34" s="42">
        <f t="shared" si="19"/>
        <v>0.9</v>
      </c>
      <c r="AR34" s="42">
        <f t="shared" si="19"/>
        <v>0</v>
      </c>
      <c r="AS34" s="42">
        <f t="shared" si="19"/>
        <v>0.82</v>
      </c>
      <c r="AT34" s="42">
        <f t="shared" si="19"/>
        <v>1.1000000000000001</v>
      </c>
      <c r="AU34" s="42">
        <f t="shared" si="19"/>
        <v>1</v>
      </c>
      <c r="AV34" s="42">
        <f t="shared" si="19"/>
        <v>0.05</v>
      </c>
      <c r="AW34" s="42">
        <f t="shared" si="19"/>
        <v>0.3</v>
      </c>
      <c r="AX34" s="42">
        <f t="shared" si="19"/>
        <v>0.65</v>
      </c>
      <c r="AY34" s="42">
        <f t="shared" si="12"/>
        <v>1.034</v>
      </c>
      <c r="AZ34" s="42">
        <f t="shared" si="13"/>
        <v>1.0900000000000001</v>
      </c>
      <c r="BA34" s="42">
        <f t="shared" si="2"/>
        <v>1.0209999999999999</v>
      </c>
      <c r="BB34" s="42">
        <f t="shared" si="20"/>
        <v>0.63</v>
      </c>
      <c r="BC34" s="42">
        <f t="shared" si="20"/>
        <v>0.35</v>
      </c>
      <c r="BD34" s="42">
        <f t="shared" si="20"/>
        <v>0.02</v>
      </c>
    </row>
    <row r="35" spans="1:56" x14ac:dyDescent="0.25">
      <c r="A35" s="34">
        <v>20</v>
      </c>
      <c r="B35" s="34">
        <f t="shared" si="16"/>
        <v>101.74299999999999</v>
      </c>
      <c r="C35" s="40">
        <f t="shared" si="4"/>
        <v>106.94964746637044</v>
      </c>
      <c r="D35" s="41">
        <f t="shared" si="5"/>
        <v>0.36501586165996736</v>
      </c>
      <c r="E35" s="41">
        <f t="shared" si="6"/>
        <v>0.38775999999999994</v>
      </c>
      <c r="F35" s="41">
        <f t="shared" si="7"/>
        <v>1.0623100000000001</v>
      </c>
      <c r="G35" s="42">
        <v>0.62</v>
      </c>
      <c r="H35" s="42">
        <v>0.88</v>
      </c>
      <c r="I35" s="42">
        <v>1</v>
      </c>
      <c r="J35" s="42">
        <v>0.2</v>
      </c>
      <c r="K35" s="1">
        <v>0.25</v>
      </c>
      <c r="L35" s="42">
        <v>0.05</v>
      </c>
      <c r="M35" s="42">
        <v>0.62</v>
      </c>
      <c r="N35" s="42">
        <v>0.88</v>
      </c>
      <c r="O35" s="42">
        <v>1</v>
      </c>
      <c r="P35" s="42">
        <v>0.2</v>
      </c>
      <c r="Q35" s="1">
        <v>0.25</v>
      </c>
      <c r="R35" s="42">
        <v>0</v>
      </c>
      <c r="S35" s="42">
        <v>0.62</v>
      </c>
      <c r="T35" s="42">
        <v>0.88</v>
      </c>
      <c r="U35" s="42">
        <v>1</v>
      </c>
      <c r="V35" s="42">
        <v>0.05</v>
      </c>
      <c r="W35" s="42">
        <v>0.2</v>
      </c>
      <c r="X35" s="42">
        <v>0.75</v>
      </c>
      <c r="Y35" s="42">
        <f t="shared" si="9"/>
        <v>0.39399999999999996</v>
      </c>
      <c r="Z35" s="42">
        <f t="shared" si="0"/>
        <v>0.34399999999999997</v>
      </c>
      <c r="AA35" s="42">
        <f t="shared" si="1"/>
        <v>0.95700000000000007</v>
      </c>
      <c r="AB35" s="42">
        <v>0.63</v>
      </c>
      <c r="AC35" s="42">
        <v>0.35</v>
      </c>
      <c r="AD35" s="42">
        <v>0.02</v>
      </c>
      <c r="AG35" s="42">
        <v>1.05</v>
      </c>
      <c r="AH35" s="42">
        <v>1.22</v>
      </c>
      <c r="AI35" s="42">
        <v>1</v>
      </c>
      <c r="AJ35" s="42">
        <v>0.2</v>
      </c>
      <c r="AK35" s="42">
        <v>0.65</v>
      </c>
      <c r="AL35" s="42">
        <v>0.05</v>
      </c>
      <c r="AM35" s="42">
        <v>1.01</v>
      </c>
      <c r="AN35" s="42">
        <v>1.1000000000000001</v>
      </c>
      <c r="AO35" s="42">
        <v>1</v>
      </c>
      <c r="AP35" s="42">
        <v>0.2</v>
      </c>
      <c r="AQ35" s="42">
        <v>0.8</v>
      </c>
      <c r="AR35" s="42">
        <v>0</v>
      </c>
      <c r="AS35" s="42">
        <v>0.82</v>
      </c>
      <c r="AT35" s="42">
        <v>1.1000000000000001</v>
      </c>
      <c r="AU35" s="42">
        <v>1</v>
      </c>
      <c r="AV35" s="42">
        <v>0.05</v>
      </c>
      <c r="AW35" s="42">
        <v>0.2</v>
      </c>
      <c r="AX35" s="42">
        <v>0.75</v>
      </c>
      <c r="AY35" s="42">
        <f t="shared" si="12"/>
        <v>1.0530000000000002</v>
      </c>
      <c r="AZ35" s="42">
        <f t="shared" si="13"/>
        <v>1.0820000000000001</v>
      </c>
      <c r="BA35" s="42">
        <f t="shared" si="2"/>
        <v>1.0110000000000001</v>
      </c>
      <c r="BB35" s="42">
        <v>0.63</v>
      </c>
      <c r="BC35" s="42">
        <v>0.35</v>
      </c>
      <c r="BD35" s="42">
        <v>0.02</v>
      </c>
    </row>
    <row r="36" spans="1:56" x14ac:dyDescent="0.25">
      <c r="A36" s="34">
        <v>21</v>
      </c>
      <c r="B36" s="34">
        <f t="shared" si="16"/>
        <v>105.27057569999999</v>
      </c>
      <c r="C36" s="40">
        <f t="shared" si="4"/>
        <v>106.94964746637044</v>
      </c>
      <c r="D36" s="41">
        <f t="shared" si="5"/>
        <v>0.36501586165996736</v>
      </c>
      <c r="E36" s="41">
        <f t="shared" si="6"/>
        <v>0.38775999999999994</v>
      </c>
      <c r="F36" s="41">
        <f t="shared" si="7"/>
        <v>1.0623100000000001</v>
      </c>
      <c r="G36" s="42">
        <f>G35</f>
        <v>0.62</v>
      </c>
      <c r="H36" s="42">
        <f t="shared" ref="H36:X49" si="22">H35</f>
        <v>0.88</v>
      </c>
      <c r="I36" s="42">
        <f t="shared" si="22"/>
        <v>1</v>
      </c>
      <c r="J36" s="42">
        <f t="shared" si="22"/>
        <v>0.2</v>
      </c>
      <c r="K36" s="1">
        <v>0.25</v>
      </c>
      <c r="L36" s="42">
        <f t="shared" si="22"/>
        <v>0.05</v>
      </c>
      <c r="M36" s="42">
        <f t="shared" si="22"/>
        <v>0.62</v>
      </c>
      <c r="N36" s="42">
        <f t="shared" si="22"/>
        <v>0.88</v>
      </c>
      <c r="O36" s="42">
        <f t="shared" si="22"/>
        <v>1</v>
      </c>
      <c r="P36" s="42">
        <f t="shared" si="22"/>
        <v>0.2</v>
      </c>
      <c r="Q36" s="1">
        <v>0.25</v>
      </c>
      <c r="R36" s="42">
        <f t="shared" si="22"/>
        <v>0</v>
      </c>
      <c r="S36" s="42">
        <f t="shared" si="22"/>
        <v>0.62</v>
      </c>
      <c r="T36" s="42">
        <f t="shared" si="22"/>
        <v>0.88</v>
      </c>
      <c r="U36" s="42">
        <f t="shared" si="22"/>
        <v>1</v>
      </c>
      <c r="V36" s="42">
        <f t="shared" si="22"/>
        <v>0.05</v>
      </c>
      <c r="W36" s="42">
        <f t="shared" si="22"/>
        <v>0.2</v>
      </c>
      <c r="X36" s="42">
        <f t="shared" si="22"/>
        <v>0.75</v>
      </c>
      <c r="Y36" s="42">
        <f t="shared" si="9"/>
        <v>0.39399999999999996</v>
      </c>
      <c r="Z36" s="42">
        <f t="shared" si="0"/>
        <v>0.34399999999999997</v>
      </c>
      <c r="AA36" s="42">
        <f t="shared" si="1"/>
        <v>0.95700000000000007</v>
      </c>
      <c r="AB36" s="42">
        <f t="shared" ref="AB36:AD49" si="23">AB35</f>
        <v>0.63</v>
      </c>
      <c r="AC36" s="42">
        <f t="shared" si="23"/>
        <v>0.35</v>
      </c>
      <c r="AD36" s="42">
        <f t="shared" si="23"/>
        <v>0.02</v>
      </c>
      <c r="AG36" s="42">
        <f>AG35</f>
        <v>1.05</v>
      </c>
      <c r="AH36" s="42">
        <v>1.22</v>
      </c>
      <c r="AI36" s="42">
        <f t="shared" ref="AI36:AX49" si="24">AI35</f>
        <v>1</v>
      </c>
      <c r="AJ36" s="42">
        <f t="shared" si="24"/>
        <v>0.2</v>
      </c>
      <c r="AK36" s="42">
        <f t="shared" si="24"/>
        <v>0.65</v>
      </c>
      <c r="AL36" s="42">
        <f t="shared" si="24"/>
        <v>0.05</v>
      </c>
      <c r="AM36" s="42">
        <v>1.01</v>
      </c>
      <c r="AN36" s="42">
        <f t="shared" si="24"/>
        <v>1.1000000000000001</v>
      </c>
      <c r="AO36" s="42">
        <f t="shared" si="24"/>
        <v>1</v>
      </c>
      <c r="AP36" s="42">
        <f t="shared" si="24"/>
        <v>0.2</v>
      </c>
      <c r="AQ36" s="42">
        <f t="shared" si="24"/>
        <v>0.8</v>
      </c>
      <c r="AR36" s="42">
        <f t="shared" si="24"/>
        <v>0</v>
      </c>
      <c r="AS36" s="42">
        <f t="shared" si="24"/>
        <v>0.82</v>
      </c>
      <c r="AT36" s="42">
        <f t="shared" si="24"/>
        <v>1.1000000000000001</v>
      </c>
      <c r="AU36" s="42">
        <f t="shared" si="24"/>
        <v>1</v>
      </c>
      <c r="AV36" s="42">
        <f t="shared" si="24"/>
        <v>0.05</v>
      </c>
      <c r="AW36" s="42">
        <f t="shared" si="24"/>
        <v>0.2</v>
      </c>
      <c r="AX36" s="42">
        <f t="shared" si="24"/>
        <v>0.75</v>
      </c>
      <c r="AY36" s="42">
        <f t="shared" si="12"/>
        <v>1.0530000000000002</v>
      </c>
      <c r="AZ36" s="42">
        <f t="shared" si="13"/>
        <v>1.0820000000000001</v>
      </c>
      <c r="BA36" s="42">
        <f t="shared" si="2"/>
        <v>1.0110000000000001</v>
      </c>
      <c r="BB36" s="42">
        <f t="shared" ref="BB36:BD49" si="25">BB35</f>
        <v>0.63</v>
      </c>
      <c r="BC36" s="42">
        <f t="shared" si="25"/>
        <v>0.35</v>
      </c>
      <c r="BD36" s="42">
        <f t="shared" si="25"/>
        <v>0.02</v>
      </c>
    </row>
    <row r="37" spans="1:56" x14ac:dyDescent="0.25">
      <c r="A37" s="34">
        <v>22</v>
      </c>
      <c r="B37" s="34">
        <f t="shared" si="16"/>
        <v>108.78564320000001</v>
      </c>
      <c r="C37" s="40">
        <f t="shared" si="4"/>
        <v>106.94964746637044</v>
      </c>
      <c r="D37" s="41">
        <f t="shared" si="5"/>
        <v>0.36501586165996736</v>
      </c>
      <c r="E37" s="41">
        <f t="shared" si="6"/>
        <v>0.38775999999999994</v>
      </c>
      <c r="F37" s="41">
        <f t="shared" si="7"/>
        <v>1.0623100000000001</v>
      </c>
      <c r="G37" s="42">
        <f t="shared" ref="G37:G49" si="26">G36</f>
        <v>0.62</v>
      </c>
      <c r="H37" s="42">
        <f t="shared" si="22"/>
        <v>0.88</v>
      </c>
      <c r="I37" s="42">
        <f t="shared" si="22"/>
        <v>1</v>
      </c>
      <c r="J37" s="42">
        <f t="shared" si="22"/>
        <v>0.2</v>
      </c>
      <c r="K37" s="1">
        <v>0.25</v>
      </c>
      <c r="L37" s="42">
        <f t="shared" si="22"/>
        <v>0.05</v>
      </c>
      <c r="M37" s="42">
        <f t="shared" si="22"/>
        <v>0.62</v>
      </c>
      <c r="N37" s="42">
        <f t="shared" si="22"/>
        <v>0.88</v>
      </c>
      <c r="O37" s="42">
        <f t="shared" si="22"/>
        <v>1</v>
      </c>
      <c r="P37" s="42">
        <f t="shared" si="22"/>
        <v>0.2</v>
      </c>
      <c r="Q37" s="1">
        <v>0.25</v>
      </c>
      <c r="R37" s="42">
        <f t="shared" si="22"/>
        <v>0</v>
      </c>
      <c r="S37" s="42">
        <f t="shared" si="22"/>
        <v>0.62</v>
      </c>
      <c r="T37" s="42">
        <f t="shared" si="22"/>
        <v>0.88</v>
      </c>
      <c r="U37" s="42">
        <f t="shared" si="22"/>
        <v>1</v>
      </c>
      <c r="V37" s="42">
        <f t="shared" si="22"/>
        <v>0.05</v>
      </c>
      <c r="W37" s="42">
        <f t="shared" si="22"/>
        <v>0.2</v>
      </c>
      <c r="X37" s="42">
        <f t="shared" si="22"/>
        <v>0.75</v>
      </c>
      <c r="Y37" s="42">
        <f t="shared" si="9"/>
        <v>0.39399999999999996</v>
      </c>
      <c r="Z37" s="42">
        <f t="shared" si="0"/>
        <v>0.34399999999999997</v>
      </c>
      <c r="AA37" s="42">
        <f t="shared" si="1"/>
        <v>0.95700000000000007</v>
      </c>
      <c r="AB37" s="42">
        <f t="shared" si="23"/>
        <v>0.63</v>
      </c>
      <c r="AC37" s="42">
        <f t="shared" si="23"/>
        <v>0.35</v>
      </c>
      <c r="AD37" s="42">
        <f t="shared" si="23"/>
        <v>0.02</v>
      </c>
      <c r="AG37" s="42">
        <f t="shared" ref="AG37:AG49" si="27">AG36</f>
        <v>1.05</v>
      </c>
      <c r="AH37" s="42">
        <v>1.22</v>
      </c>
      <c r="AI37" s="42">
        <f t="shared" si="24"/>
        <v>1</v>
      </c>
      <c r="AJ37" s="42">
        <f t="shared" si="24"/>
        <v>0.2</v>
      </c>
      <c r="AK37" s="42">
        <f t="shared" si="24"/>
        <v>0.65</v>
      </c>
      <c r="AL37" s="42">
        <f t="shared" si="24"/>
        <v>0.05</v>
      </c>
      <c r="AM37" s="42">
        <v>1.01</v>
      </c>
      <c r="AN37" s="42">
        <f t="shared" si="24"/>
        <v>1.1000000000000001</v>
      </c>
      <c r="AO37" s="42">
        <f t="shared" si="24"/>
        <v>1</v>
      </c>
      <c r="AP37" s="42">
        <f t="shared" si="24"/>
        <v>0.2</v>
      </c>
      <c r="AQ37" s="42">
        <f t="shared" si="24"/>
        <v>0.8</v>
      </c>
      <c r="AR37" s="42">
        <f t="shared" si="24"/>
        <v>0</v>
      </c>
      <c r="AS37" s="42">
        <f t="shared" si="24"/>
        <v>0.82</v>
      </c>
      <c r="AT37" s="42">
        <f t="shared" si="24"/>
        <v>1.1000000000000001</v>
      </c>
      <c r="AU37" s="42">
        <f t="shared" si="24"/>
        <v>1</v>
      </c>
      <c r="AV37" s="42">
        <f t="shared" si="24"/>
        <v>0.05</v>
      </c>
      <c r="AW37" s="42">
        <f t="shared" si="24"/>
        <v>0.2</v>
      </c>
      <c r="AX37" s="42">
        <f t="shared" si="24"/>
        <v>0.75</v>
      </c>
      <c r="AY37" s="42">
        <f t="shared" si="12"/>
        <v>1.0530000000000002</v>
      </c>
      <c r="AZ37" s="42">
        <f t="shared" si="13"/>
        <v>1.0820000000000001</v>
      </c>
      <c r="BA37" s="42">
        <f t="shared" si="2"/>
        <v>1.0110000000000001</v>
      </c>
      <c r="BB37" s="42">
        <f t="shared" si="25"/>
        <v>0.63</v>
      </c>
      <c r="BC37" s="42">
        <f t="shared" si="25"/>
        <v>0.35</v>
      </c>
      <c r="BD37" s="42">
        <f t="shared" si="25"/>
        <v>0.02</v>
      </c>
    </row>
    <row r="38" spans="1:56" x14ac:dyDescent="0.25">
      <c r="A38" s="34">
        <v>23</v>
      </c>
      <c r="B38" s="34">
        <f t="shared" si="16"/>
        <v>112.2773677</v>
      </c>
      <c r="C38" s="40">
        <f t="shared" si="4"/>
        <v>106.94964746637044</v>
      </c>
      <c r="D38" s="41">
        <f t="shared" si="5"/>
        <v>0.36501586165996736</v>
      </c>
      <c r="E38" s="41">
        <f t="shared" si="6"/>
        <v>0.38775999999999994</v>
      </c>
      <c r="F38" s="41">
        <f t="shared" si="7"/>
        <v>1.0623100000000001</v>
      </c>
      <c r="G38" s="42">
        <f t="shared" si="26"/>
        <v>0.62</v>
      </c>
      <c r="H38" s="42">
        <f t="shared" si="22"/>
        <v>0.88</v>
      </c>
      <c r="I38" s="42">
        <f t="shared" si="22"/>
        <v>1</v>
      </c>
      <c r="J38" s="42">
        <f t="shared" si="22"/>
        <v>0.2</v>
      </c>
      <c r="K38" s="1">
        <v>0.25</v>
      </c>
      <c r="L38" s="42">
        <f t="shared" si="22"/>
        <v>0.05</v>
      </c>
      <c r="M38" s="42">
        <f t="shared" si="22"/>
        <v>0.62</v>
      </c>
      <c r="N38" s="42">
        <f t="shared" si="22"/>
        <v>0.88</v>
      </c>
      <c r="O38" s="42">
        <f t="shared" si="22"/>
        <v>1</v>
      </c>
      <c r="P38" s="42">
        <f t="shared" si="22"/>
        <v>0.2</v>
      </c>
      <c r="Q38" s="1">
        <v>0.25</v>
      </c>
      <c r="R38" s="42">
        <f t="shared" si="22"/>
        <v>0</v>
      </c>
      <c r="S38" s="42">
        <f t="shared" si="22"/>
        <v>0.62</v>
      </c>
      <c r="T38" s="42">
        <f t="shared" si="22"/>
        <v>0.88</v>
      </c>
      <c r="U38" s="42">
        <f t="shared" si="22"/>
        <v>1</v>
      </c>
      <c r="V38" s="42">
        <f t="shared" si="22"/>
        <v>0.05</v>
      </c>
      <c r="W38" s="42">
        <f t="shared" si="22"/>
        <v>0.2</v>
      </c>
      <c r="X38" s="42">
        <f t="shared" si="22"/>
        <v>0.75</v>
      </c>
      <c r="Y38" s="42">
        <f t="shared" si="9"/>
        <v>0.39399999999999996</v>
      </c>
      <c r="Z38" s="42">
        <f t="shared" si="0"/>
        <v>0.34399999999999997</v>
      </c>
      <c r="AA38" s="42">
        <f t="shared" si="1"/>
        <v>0.95700000000000007</v>
      </c>
      <c r="AB38" s="42">
        <f t="shared" si="23"/>
        <v>0.63</v>
      </c>
      <c r="AC38" s="42">
        <f t="shared" si="23"/>
        <v>0.35</v>
      </c>
      <c r="AD38" s="42">
        <f t="shared" si="23"/>
        <v>0.02</v>
      </c>
      <c r="AG38" s="42">
        <f t="shared" si="27"/>
        <v>1.05</v>
      </c>
      <c r="AH38" s="42">
        <v>1.22</v>
      </c>
      <c r="AI38" s="42">
        <f t="shared" si="24"/>
        <v>1</v>
      </c>
      <c r="AJ38" s="42">
        <f t="shared" si="24"/>
        <v>0.2</v>
      </c>
      <c r="AK38" s="42">
        <f t="shared" si="24"/>
        <v>0.65</v>
      </c>
      <c r="AL38" s="42">
        <f t="shared" si="24"/>
        <v>0.05</v>
      </c>
      <c r="AM38" s="42">
        <v>1.01</v>
      </c>
      <c r="AN38" s="42">
        <f t="shared" si="24"/>
        <v>1.1000000000000001</v>
      </c>
      <c r="AO38" s="42">
        <f t="shared" si="24"/>
        <v>1</v>
      </c>
      <c r="AP38" s="42">
        <f t="shared" si="24"/>
        <v>0.2</v>
      </c>
      <c r="AQ38" s="42">
        <f t="shared" si="24"/>
        <v>0.8</v>
      </c>
      <c r="AR38" s="42">
        <f t="shared" si="24"/>
        <v>0</v>
      </c>
      <c r="AS38" s="42">
        <f t="shared" si="24"/>
        <v>0.82</v>
      </c>
      <c r="AT38" s="42">
        <f t="shared" si="24"/>
        <v>1.1000000000000001</v>
      </c>
      <c r="AU38" s="42">
        <f t="shared" si="24"/>
        <v>1</v>
      </c>
      <c r="AV38" s="42">
        <f t="shared" si="24"/>
        <v>0.05</v>
      </c>
      <c r="AW38" s="42">
        <f t="shared" si="24"/>
        <v>0.2</v>
      </c>
      <c r="AX38" s="42">
        <f t="shared" si="24"/>
        <v>0.75</v>
      </c>
      <c r="AY38" s="42">
        <f t="shared" si="12"/>
        <v>1.0530000000000002</v>
      </c>
      <c r="AZ38" s="42">
        <f t="shared" si="13"/>
        <v>1.0820000000000001</v>
      </c>
      <c r="BA38" s="42">
        <f t="shared" si="2"/>
        <v>1.0110000000000001</v>
      </c>
      <c r="BB38" s="42">
        <f t="shared" si="25"/>
        <v>0.63</v>
      </c>
      <c r="BC38" s="42">
        <f t="shared" si="25"/>
        <v>0.35</v>
      </c>
      <c r="BD38" s="42">
        <f t="shared" si="25"/>
        <v>0.02</v>
      </c>
    </row>
    <row r="39" spans="1:56" x14ac:dyDescent="0.25">
      <c r="A39" s="34">
        <v>24</v>
      </c>
      <c r="B39" s="34">
        <f t="shared" si="16"/>
        <v>115.73538719999999</v>
      </c>
      <c r="C39" s="40">
        <f t="shared" si="4"/>
        <v>106.94964746637044</v>
      </c>
      <c r="D39" s="41">
        <f t="shared" si="5"/>
        <v>0.36501586165996736</v>
      </c>
      <c r="E39" s="41">
        <f t="shared" si="6"/>
        <v>0.38775999999999994</v>
      </c>
      <c r="F39" s="41">
        <f t="shared" si="7"/>
        <v>1.0623100000000001</v>
      </c>
      <c r="G39" s="42">
        <f t="shared" si="26"/>
        <v>0.62</v>
      </c>
      <c r="H39" s="42">
        <f t="shared" si="22"/>
        <v>0.88</v>
      </c>
      <c r="I39" s="42">
        <f t="shared" si="22"/>
        <v>1</v>
      </c>
      <c r="J39" s="42">
        <f t="shared" si="22"/>
        <v>0.2</v>
      </c>
      <c r="K39" s="1">
        <v>0.25</v>
      </c>
      <c r="L39" s="42">
        <f t="shared" si="22"/>
        <v>0.05</v>
      </c>
      <c r="M39" s="42">
        <f t="shared" si="22"/>
        <v>0.62</v>
      </c>
      <c r="N39" s="42">
        <f t="shared" si="22"/>
        <v>0.88</v>
      </c>
      <c r="O39" s="42">
        <f t="shared" si="22"/>
        <v>1</v>
      </c>
      <c r="P39" s="42">
        <f t="shared" si="22"/>
        <v>0.2</v>
      </c>
      <c r="Q39" s="1">
        <v>0.25</v>
      </c>
      <c r="R39" s="42">
        <f t="shared" si="22"/>
        <v>0</v>
      </c>
      <c r="S39" s="42">
        <f t="shared" si="22"/>
        <v>0.62</v>
      </c>
      <c r="T39" s="42">
        <f t="shared" si="22"/>
        <v>0.88</v>
      </c>
      <c r="U39" s="42">
        <f t="shared" si="22"/>
        <v>1</v>
      </c>
      <c r="V39" s="42">
        <f t="shared" si="22"/>
        <v>0.05</v>
      </c>
      <c r="W39" s="42">
        <f t="shared" si="22"/>
        <v>0.2</v>
      </c>
      <c r="X39" s="42">
        <f t="shared" si="22"/>
        <v>0.75</v>
      </c>
      <c r="Y39" s="42">
        <f t="shared" si="9"/>
        <v>0.39399999999999996</v>
      </c>
      <c r="Z39" s="42">
        <f t="shared" si="0"/>
        <v>0.34399999999999997</v>
      </c>
      <c r="AA39" s="42">
        <f t="shared" si="1"/>
        <v>0.95700000000000007</v>
      </c>
      <c r="AB39" s="42">
        <f t="shared" si="23"/>
        <v>0.63</v>
      </c>
      <c r="AC39" s="42">
        <f t="shared" si="23"/>
        <v>0.35</v>
      </c>
      <c r="AD39" s="42">
        <f t="shared" si="23"/>
        <v>0.02</v>
      </c>
      <c r="AG39" s="42">
        <f t="shared" si="27"/>
        <v>1.05</v>
      </c>
      <c r="AH39" s="42">
        <v>1.22</v>
      </c>
      <c r="AI39" s="42">
        <f t="shared" si="24"/>
        <v>1</v>
      </c>
      <c r="AJ39" s="42">
        <f t="shared" si="24"/>
        <v>0.2</v>
      </c>
      <c r="AK39" s="42">
        <f t="shared" si="24"/>
        <v>0.65</v>
      </c>
      <c r="AL39" s="42">
        <f t="shared" si="24"/>
        <v>0.05</v>
      </c>
      <c r="AM39" s="42">
        <v>1.01</v>
      </c>
      <c r="AN39" s="42">
        <f t="shared" si="24"/>
        <v>1.1000000000000001</v>
      </c>
      <c r="AO39" s="42">
        <f t="shared" si="24"/>
        <v>1</v>
      </c>
      <c r="AP39" s="42">
        <f t="shared" si="24"/>
        <v>0.2</v>
      </c>
      <c r="AQ39" s="42">
        <f t="shared" si="24"/>
        <v>0.8</v>
      </c>
      <c r="AR39" s="42">
        <f t="shared" si="24"/>
        <v>0</v>
      </c>
      <c r="AS39" s="42">
        <f t="shared" si="24"/>
        <v>0.82</v>
      </c>
      <c r="AT39" s="42">
        <f t="shared" si="24"/>
        <v>1.1000000000000001</v>
      </c>
      <c r="AU39" s="42">
        <f t="shared" si="24"/>
        <v>1</v>
      </c>
      <c r="AV39" s="42">
        <f t="shared" si="24"/>
        <v>0.05</v>
      </c>
      <c r="AW39" s="42">
        <f t="shared" si="24"/>
        <v>0.2</v>
      </c>
      <c r="AX39" s="42">
        <f t="shared" si="24"/>
        <v>0.75</v>
      </c>
      <c r="AY39" s="42">
        <f t="shared" si="12"/>
        <v>1.0530000000000002</v>
      </c>
      <c r="AZ39" s="42">
        <f t="shared" si="13"/>
        <v>1.0820000000000001</v>
      </c>
      <c r="BA39" s="42">
        <f t="shared" si="2"/>
        <v>1.0110000000000001</v>
      </c>
      <c r="BB39" s="42">
        <f t="shared" si="25"/>
        <v>0.63</v>
      </c>
      <c r="BC39" s="42">
        <f t="shared" si="25"/>
        <v>0.35</v>
      </c>
      <c r="BD39" s="42">
        <f t="shared" si="25"/>
        <v>0.02</v>
      </c>
    </row>
    <row r="40" spans="1:56" x14ac:dyDescent="0.25">
      <c r="A40" s="34">
        <v>25</v>
      </c>
      <c r="B40" s="34">
        <f t="shared" si="16"/>
        <v>119.1498125</v>
      </c>
      <c r="C40" s="40">
        <f t="shared" si="4"/>
        <v>106.94964746637044</v>
      </c>
      <c r="D40" s="41">
        <f t="shared" si="5"/>
        <v>0.36501586165996736</v>
      </c>
      <c r="E40" s="41">
        <f t="shared" si="6"/>
        <v>0.38775999999999994</v>
      </c>
      <c r="F40" s="41">
        <f t="shared" si="7"/>
        <v>1.0623100000000001</v>
      </c>
      <c r="G40" s="42">
        <f t="shared" si="26"/>
        <v>0.62</v>
      </c>
      <c r="H40" s="42">
        <f t="shared" si="22"/>
        <v>0.88</v>
      </c>
      <c r="I40" s="42">
        <f t="shared" si="22"/>
        <v>1</v>
      </c>
      <c r="J40" s="42">
        <f t="shared" si="22"/>
        <v>0.2</v>
      </c>
      <c r="K40" s="1">
        <v>0.25</v>
      </c>
      <c r="L40" s="42">
        <f t="shared" si="22"/>
        <v>0.05</v>
      </c>
      <c r="M40" s="42">
        <f t="shared" si="22"/>
        <v>0.62</v>
      </c>
      <c r="N40" s="42">
        <f t="shared" si="22"/>
        <v>0.88</v>
      </c>
      <c r="O40" s="42">
        <f t="shared" si="22"/>
        <v>1</v>
      </c>
      <c r="P40" s="42">
        <f t="shared" si="22"/>
        <v>0.2</v>
      </c>
      <c r="Q40" s="1">
        <v>0.25</v>
      </c>
      <c r="R40" s="42">
        <f t="shared" si="22"/>
        <v>0</v>
      </c>
      <c r="S40" s="42">
        <f t="shared" si="22"/>
        <v>0.62</v>
      </c>
      <c r="T40" s="42">
        <f t="shared" si="22"/>
        <v>0.88</v>
      </c>
      <c r="U40" s="42">
        <f t="shared" si="22"/>
        <v>1</v>
      </c>
      <c r="V40" s="42">
        <f t="shared" si="22"/>
        <v>0.05</v>
      </c>
      <c r="W40" s="42">
        <f t="shared" si="22"/>
        <v>0.2</v>
      </c>
      <c r="X40" s="42">
        <f t="shared" si="22"/>
        <v>0.75</v>
      </c>
      <c r="Y40" s="42">
        <f t="shared" si="9"/>
        <v>0.39399999999999996</v>
      </c>
      <c r="Z40" s="42">
        <f t="shared" si="0"/>
        <v>0.34399999999999997</v>
      </c>
      <c r="AA40" s="42">
        <f t="shared" si="1"/>
        <v>0.95700000000000007</v>
      </c>
      <c r="AB40" s="42">
        <f t="shared" si="23"/>
        <v>0.63</v>
      </c>
      <c r="AC40" s="42">
        <f t="shared" si="23"/>
        <v>0.35</v>
      </c>
      <c r="AD40" s="42">
        <f t="shared" si="23"/>
        <v>0.02</v>
      </c>
      <c r="AG40" s="42">
        <f t="shared" si="27"/>
        <v>1.05</v>
      </c>
      <c r="AH40" s="42">
        <v>1.22</v>
      </c>
      <c r="AI40" s="42">
        <f t="shared" si="24"/>
        <v>1</v>
      </c>
      <c r="AJ40" s="42">
        <f t="shared" si="24"/>
        <v>0.2</v>
      </c>
      <c r="AK40" s="42">
        <f t="shared" si="24"/>
        <v>0.65</v>
      </c>
      <c r="AL40" s="42">
        <f t="shared" si="24"/>
        <v>0.05</v>
      </c>
      <c r="AM40" s="42">
        <v>1.01</v>
      </c>
      <c r="AN40" s="42">
        <f t="shared" si="24"/>
        <v>1.1000000000000001</v>
      </c>
      <c r="AO40" s="42">
        <f t="shared" si="24"/>
        <v>1</v>
      </c>
      <c r="AP40" s="42">
        <f t="shared" si="24"/>
        <v>0.2</v>
      </c>
      <c r="AQ40" s="42">
        <f t="shared" si="24"/>
        <v>0.8</v>
      </c>
      <c r="AR40" s="42">
        <f t="shared" si="24"/>
        <v>0</v>
      </c>
      <c r="AS40" s="42">
        <f t="shared" si="24"/>
        <v>0.82</v>
      </c>
      <c r="AT40" s="42">
        <f t="shared" si="24"/>
        <v>1.1000000000000001</v>
      </c>
      <c r="AU40" s="42">
        <f t="shared" si="24"/>
        <v>1</v>
      </c>
      <c r="AV40" s="42">
        <f t="shared" si="24"/>
        <v>0.05</v>
      </c>
      <c r="AW40" s="42">
        <f t="shared" si="24"/>
        <v>0.2</v>
      </c>
      <c r="AX40" s="42">
        <f t="shared" si="24"/>
        <v>0.75</v>
      </c>
      <c r="AY40" s="42">
        <f t="shared" si="12"/>
        <v>1.0530000000000002</v>
      </c>
      <c r="AZ40" s="42">
        <f t="shared" si="13"/>
        <v>1.0820000000000001</v>
      </c>
      <c r="BA40" s="42">
        <f t="shared" si="2"/>
        <v>1.0110000000000001</v>
      </c>
      <c r="BB40" s="42">
        <f t="shared" si="25"/>
        <v>0.63</v>
      </c>
      <c r="BC40" s="42">
        <f t="shared" si="25"/>
        <v>0.35</v>
      </c>
      <c r="BD40" s="42">
        <f t="shared" si="25"/>
        <v>0.02</v>
      </c>
    </row>
    <row r="41" spans="1:56" x14ac:dyDescent="0.25">
      <c r="A41" s="34">
        <v>26</v>
      </c>
      <c r="B41" s="34">
        <f t="shared" si="16"/>
        <v>122.51122719999999</v>
      </c>
      <c r="C41" s="40">
        <f t="shared" si="4"/>
        <v>106.94964746637044</v>
      </c>
      <c r="D41" s="41">
        <f t="shared" si="5"/>
        <v>0.36501586165996736</v>
      </c>
      <c r="E41" s="41">
        <f t="shared" si="6"/>
        <v>0.38775999999999994</v>
      </c>
      <c r="F41" s="41">
        <f t="shared" si="7"/>
        <v>1.0623100000000001</v>
      </c>
      <c r="G41" s="42">
        <f t="shared" si="26"/>
        <v>0.62</v>
      </c>
      <c r="H41" s="42">
        <f t="shared" si="22"/>
        <v>0.88</v>
      </c>
      <c r="I41" s="42">
        <f t="shared" si="22"/>
        <v>1</v>
      </c>
      <c r="J41" s="42">
        <f t="shared" si="22"/>
        <v>0.2</v>
      </c>
      <c r="K41" s="1">
        <v>0.25</v>
      </c>
      <c r="L41" s="42">
        <f t="shared" si="22"/>
        <v>0.05</v>
      </c>
      <c r="M41" s="42">
        <f t="shared" si="22"/>
        <v>0.62</v>
      </c>
      <c r="N41" s="42">
        <f t="shared" si="22"/>
        <v>0.88</v>
      </c>
      <c r="O41" s="42">
        <f t="shared" si="22"/>
        <v>1</v>
      </c>
      <c r="P41" s="42">
        <f t="shared" si="22"/>
        <v>0.2</v>
      </c>
      <c r="Q41" s="1">
        <v>0.25</v>
      </c>
      <c r="R41" s="42">
        <f t="shared" si="22"/>
        <v>0</v>
      </c>
      <c r="S41" s="42">
        <f t="shared" si="22"/>
        <v>0.62</v>
      </c>
      <c r="T41" s="42">
        <f t="shared" si="22"/>
        <v>0.88</v>
      </c>
      <c r="U41" s="42">
        <f t="shared" si="22"/>
        <v>1</v>
      </c>
      <c r="V41" s="42">
        <f t="shared" si="22"/>
        <v>0.05</v>
      </c>
      <c r="W41" s="42">
        <f t="shared" si="22"/>
        <v>0.2</v>
      </c>
      <c r="X41" s="42">
        <f t="shared" si="22"/>
        <v>0.75</v>
      </c>
      <c r="Y41" s="42">
        <f t="shared" si="9"/>
        <v>0.39399999999999996</v>
      </c>
      <c r="Z41" s="42">
        <f t="shared" si="0"/>
        <v>0.34399999999999997</v>
      </c>
      <c r="AA41" s="42">
        <f t="shared" si="1"/>
        <v>0.95700000000000007</v>
      </c>
      <c r="AB41" s="42">
        <f t="shared" si="23"/>
        <v>0.63</v>
      </c>
      <c r="AC41" s="42">
        <f t="shared" si="23"/>
        <v>0.35</v>
      </c>
      <c r="AD41" s="42">
        <f t="shared" si="23"/>
        <v>0.02</v>
      </c>
      <c r="AG41" s="42">
        <f t="shared" si="27"/>
        <v>1.05</v>
      </c>
      <c r="AH41" s="42">
        <v>1.22</v>
      </c>
      <c r="AI41" s="42">
        <f t="shared" si="24"/>
        <v>1</v>
      </c>
      <c r="AJ41" s="42">
        <f t="shared" si="24"/>
        <v>0.2</v>
      </c>
      <c r="AK41" s="42">
        <f t="shared" si="24"/>
        <v>0.65</v>
      </c>
      <c r="AL41" s="42">
        <f t="shared" si="24"/>
        <v>0.05</v>
      </c>
      <c r="AM41" s="42">
        <v>1.01</v>
      </c>
      <c r="AN41" s="42">
        <f t="shared" si="24"/>
        <v>1.1000000000000001</v>
      </c>
      <c r="AO41" s="42">
        <f t="shared" si="24"/>
        <v>1</v>
      </c>
      <c r="AP41" s="42">
        <f t="shared" si="24"/>
        <v>0.2</v>
      </c>
      <c r="AQ41" s="42">
        <f t="shared" si="24"/>
        <v>0.8</v>
      </c>
      <c r="AR41" s="42">
        <f t="shared" si="24"/>
        <v>0</v>
      </c>
      <c r="AS41" s="42">
        <f t="shared" si="24"/>
        <v>0.82</v>
      </c>
      <c r="AT41" s="42">
        <f t="shared" si="24"/>
        <v>1.1000000000000001</v>
      </c>
      <c r="AU41" s="42">
        <f t="shared" si="24"/>
        <v>1</v>
      </c>
      <c r="AV41" s="42">
        <f t="shared" si="24"/>
        <v>0.05</v>
      </c>
      <c r="AW41" s="42">
        <f t="shared" si="24"/>
        <v>0.2</v>
      </c>
      <c r="AX41" s="42">
        <f t="shared" si="24"/>
        <v>0.75</v>
      </c>
      <c r="AY41" s="42">
        <f t="shared" si="12"/>
        <v>1.0530000000000002</v>
      </c>
      <c r="AZ41" s="42">
        <f t="shared" si="13"/>
        <v>1.0820000000000001</v>
      </c>
      <c r="BA41" s="42">
        <f t="shared" si="2"/>
        <v>1.0110000000000001</v>
      </c>
      <c r="BB41" s="42">
        <f t="shared" si="25"/>
        <v>0.63</v>
      </c>
      <c r="BC41" s="42">
        <f t="shared" si="25"/>
        <v>0.35</v>
      </c>
      <c r="BD41" s="42">
        <f t="shared" si="25"/>
        <v>0.02</v>
      </c>
    </row>
    <row r="42" spans="1:56" x14ac:dyDescent="0.25">
      <c r="A42" s="34">
        <v>27</v>
      </c>
      <c r="B42" s="34">
        <f t="shared" si="16"/>
        <v>125.81068769999997</v>
      </c>
      <c r="C42" s="40">
        <f t="shared" si="4"/>
        <v>106.94964746637044</v>
      </c>
      <c r="D42" s="41">
        <f t="shared" si="5"/>
        <v>0.36501586165996736</v>
      </c>
      <c r="E42" s="41">
        <f t="shared" si="6"/>
        <v>0.38775999999999994</v>
      </c>
      <c r="F42" s="41">
        <f t="shared" si="7"/>
        <v>1.0623100000000001</v>
      </c>
      <c r="G42" s="42">
        <f t="shared" si="26"/>
        <v>0.62</v>
      </c>
      <c r="H42" s="42">
        <f t="shared" si="22"/>
        <v>0.88</v>
      </c>
      <c r="I42" s="42">
        <f t="shared" si="22"/>
        <v>1</v>
      </c>
      <c r="J42" s="42">
        <f t="shared" si="22"/>
        <v>0.2</v>
      </c>
      <c r="K42" s="1">
        <v>0.25</v>
      </c>
      <c r="L42" s="42">
        <f t="shared" si="22"/>
        <v>0.05</v>
      </c>
      <c r="M42" s="42">
        <f t="shared" si="22"/>
        <v>0.62</v>
      </c>
      <c r="N42" s="42">
        <f t="shared" si="22"/>
        <v>0.88</v>
      </c>
      <c r="O42" s="42">
        <f t="shared" si="22"/>
        <v>1</v>
      </c>
      <c r="P42" s="42">
        <f t="shared" si="22"/>
        <v>0.2</v>
      </c>
      <c r="Q42" s="1">
        <v>0.25</v>
      </c>
      <c r="R42" s="42">
        <f t="shared" si="22"/>
        <v>0</v>
      </c>
      <c r="S42" s="42">
        <f t="shared" si="22"/>
        <v>0.62</v>
      </c>
      <c r="T42" s="42">
        <f t="shared" si="22"/>
        <v>0.88</v>
      </c>
      <c r="U42" s="42">
        <f t="shared" si="22"/>
        <v>1</v>
      </c>
      <c r="V42" s="42">
        <f t="shared" si="22"/>
        <v>0.05</v>
      </c>
      <c r="W42" s="42">
        <f t="shared" si="22"/>
        <v>0.2</v>
      </c>
      <c r="X42" s="42">
        <f t="shared" si="22"/>
        <v>0.75</v>
      </c>
      <c r="Y42" s="42">
        <f t="shared" si="9"/>
        <v>0.39399999999999996</v>
      </c>
      <c r="Z42" s="42">
        <f t="shared" si="0"/>
        <v>0.34399999999999997</v>
      </c>
      <c r="AA42" s="42">
        <f t="shared" si="1"/>
        <v>0.95700000000000007</v>
      </c>
      <c r="AB42" s="42">
        <f t="shared" si="23"/>
        <v>0.63</v>
      </c>
      <c r="AC42" s="42">
        <f t="shared" si="23"/>
        <v>0.35</v>
      </c>
      <c r="AD42" s="42">
        <f t="shared" si="23"/>
        <v>0.02</v>
      </c>
      <c r="AG42" s="42">
        <f t="shared" si="27"/>
        <v>1.05</v>
      </c>
      <c r="AH42" s="42">
        <v>1.22</v>
      </c>
      <c r="AI42" s="42">
        <f t="shared" si="24"/>
        <v>1</v>
      </c>
      <c r="AJ42" s="42">
        <f t="shared" si="24"/>
        <v>0.2</v>
      </c>
      <c r="AK42" s="42">
        <f t="shared" si="24"/>
        <v>0.65</v>
      </c>
      <c r="AL42" s="42">
        <f t="shared" si="24"/>
        <v>0.05</v>
      </c>
      <c r="AM42" s="42">
        <v>1.01</v>
      </c>
      <c r="AN42" s="42">
        <f t="shared" si="24"/>
        <v>1.1000000000000001</v>
      </c>
      <c r="AO42" s="42">
        <f t="shared" si="24"/>
        <v>1</v>
      </c>
      <c r="AP42" s="42">
        <f t="shared" si="24"/>
        <v>0.2</v>
      </c>
      <c r="AQ42" s="42">
        <f t="shared" si="24"/>
        <v>0.8</v>
      </c>
      <c r="AR42" s="42">
        <f t="shared" si="24"/>
        <v>0</v>
      </c>
      <c r="AS42" s="42">
        <f t="shared" si="24"/>
        <v>0.82</v>
      </c>
      <c r="AT42" s="42">
        <f t="shared" si="24"/>
        <v>1.1000000000000001</v>
      </c>
      <c r="AU42" s="42">
        <f t="shared" si="24"/>
        <v>1</v>
      </c>
      <c r="AV42" s="42">
        <f t="shared" si="24"/>
        <v>0.05</v>
      </c>
      <c r="AW42" s="42">
        <f t="shared" si="24"/>
        <v>0.2</v>
      </c>
      <c r="AX42" s="42">
        <f t="shared" si="24"/>
        <v>0.75</v>
      </c>
      <c r="AY42" s="42">
        <f t="shared" si="12"/>
        <v>1.0530000000000002</v>
      </c>
      <c r="AZ42" s="42">
        <f t="shared" si="13"/>
        <v>1.0820000000000001</v>
      </c>
      <c r="BA42" s="42">
        <f t="shared" si="2"/>
        <v>1.0110000000000001</v>
      </c>
      <c r="BB42" s="42">
        <f t="shared" si="25"/>
        <v>0.63</v>
      </c>
      <c r="BC42" s="42">
        <f t="shared" si="25"/>
        <v>0.35</v>
      </c>
      <c r="BD42" s="42">
        <f t="shared" si="25"/>
        <v>0.02</v>
      </c>
    </row>
    <row r="43" spans="1:56" x14ac:dyDescent="0.25">
      <c r="A43" s="34">
        <v>28</v>
      </c>
      <c r="B43" s="34">
        <f t="shared" si="16"/>
        <v>129.03972319999997</v>
      </c>
      <c r="C43" s="40">
        <f t="shared" si="4"/>
        <v>142.62895011813876</v>
      </c>
      <c r="D43" s="41">
        <f t="shared" si="5"/>
        <v>0.48678822565917668</v>
      </c>
      <c r="E43" s="41">
        <f t="shared" si="6"/>
        <v>0.51712000000000002</v>
      </c>
      <c r="F43" s="41">
        <f t="shared" si="7"/>
        <v>1.0623100000000001</v>
      </c>
      <c r="G43" s="42">
        <f t="shared" si="26"/>
        <v>0.62</v>
      </c>
      <c r="H43" s="42">
        <f t="shared" si="22"/>
        <v>0.88</v>
      </c>
      <c r="I43" s="42">
        <f t="shared" si="22"/>
        <v>1</v>
      </c>
      <c r="J43" s="42">
        <f t="shared" si="22"/>
        <v>0.2</v>
      </c>
      <c r="K43" s="1">
        <v>0.4</v>
      </c>
      <c r="L43" s="42">
        <f t="shared" si="22"/>
        <v>0.05</v>
      </c>
      <c r="M43" s="42">
        <f t="shared" si="22"/>
        <v>0.62</v>
      </c>
      <c r="N43" s="42">
        <f t="shared" si="22"/>
        <v>0.88</v>
      </c>
      <c r="O43" s="42">
        <f t="shared" si="22"/>
        <v>1</v>
      </c>
      <c r="P43" s="42">
        <f t="shared" si="22"/>
        <v>0.2</v>
      </c>
      <c r="Q43" s="1">
        <v>0.4</v>
      </c>
      <c r="R43" s="42">
        <f t="shared" si="22"/>
        <v>0</v>
      </c>
      <c r="S43" s="42">
        <f t="shared" si="22"/>
        <v>0.62</v>
      </c>
      <c r="T43" s="42">
        <f t="shared" si="22"/>
        <v>0.88</v>
      </c>
      <c r="U43" s="42">
        <f t="shared" si="22"/>
        <v>1</v>
      </c>
      <c r="V43" s="42">
        <f t="shared" si="22"/>
        <v>0.05</v>
      </c>
      <c r="W43" s="42">
        <f t="shared" si="22"/>
        <v>0.2</v>
      </c>
      <c r="X43" s="42">
        <f t="shared" si="22"/>
        <v>0.75</v>
      </c>
      <c r="Y43" s="42">
        <f t="shared" si="9"/>
        <v>0.52600000000000002</v>
      </c>
      <c r="Z43" s="42">
        <f t="shared" si="0"/>
        <v>0.47600000000000003</v>
      </c>
      <c r="AA43" s="42">
        <f t="shared" si="1"/>
        <v>0.95700000000000007</v>
      </c>
      <c r="AB43" s="42">
        <f t="shared" si="23"/>
        <v>0.63</v>
      </c>
      <c r="AC43" s="42">
        <f t="shared" si="23"/>
        <v>0.35</v>
      </c>
      <c r="AD43" s="42">
        <f t="shared" si="23"/>
        <v>0.02</v>
      </c>
      <c r="AG43" s="42">
        <f t="shared" si="27"/>
        <v>1.05</v>
      </c>
      <c r="AH43" s="42">
        <v>1.22</v>
      </c>
      <c r="AI43" s="42">
        <f t="shared" si="24"/>
        <v>1</v>
      </c>
      <c r="AJ43" s="42">
        <f t="shared" si="24"/>
        <v>0.2</v>
      </c>
      <c r="AK43" s="42">
        <f t="shared" si="24"/>
        <v>0.65</v>
      </c>
      <c r="AL43" s="42">
        <f t="shared" si="24"/>
        <v>0.05</v>
      </c>
      <c r="AM43" s="42">
        <v>1.01</v>
      </c>
      <c r="AN43" s="42">
        <f t="shared" si="24"/>
        <v>1.1000000000000001</v>
      </c>
      <c r="AO43" s="42">
        <f t="shared" si="24"/>
        <v>1</v>
      </c>
      <c r="AP43" s="42">
        <f t="shared" si="24"/>
        <v>0.2</v>
      </c>
      <c r="AQ43" s="42">
        <f t="shared" si="24"/>
        <v>0.8</v>
      </c>
      <c r="AR43" s="42">
        <f t="shared" si="24"/>
        <v>0</v>
      </c>
      <c r="AS43" s="42">
        <f t="shared" si="24"/>
        <v>0.82</v>
      </c>
      <c r="AT43" s="42">
        <f t="shared" si="24"/>
        <v>1.1000000000000001</v>
      </c>
      <c r="AU43" s="42">
        <f t="shared" si="24"/>
        <v>1</v>
      </c>
      <c r="AV43" s="42">
        <f t="shared" si="24"/>
        <v>0.05</v>
      </c>
      <c r="AW43" s="42">
        <f t="shared" si="24"/>
        <v>0.2</v>
      </c>
      <c r="AX43" s="42">
        <f t="shared" si="24"/>
        <v>0.75</v>
      </c>
      <c r="AY43" s="42">
        <f t="shared" si="12"/>
        <v>1.0530000000000002</v>
      </c>
      <c r="AZ43" s="42">
        <f t="shared" si="13"/>
        <v>1.0820000000000001</v>
      </c>
      <c r="BA43" s="42">
        <f t="shared" si="2"/>
        <v>1.0110000000000001</v>
      </c>
      <c r="BB43" s="42">
        <f t="shared" si="25"/>
        <v>0.63</v>
      </c>
      <c r="BC43" s="42">
        <f t="shared" si="25"/>
        <v>0.35</v>
      </c>
      <c r="BD43" s="42">
        <f t="shared" si="25"/>
        <v>0.02</v>
      </c>
    </row>
    <row r="44" spans="1:56" x14ac:dyDescent="0.25">
      <c r="A44" s="34">
        <v>29</v>
      </c>
      <c r="B44" s="34">
        <f t="shared" si="16"/>
        <v>132.19033569999999</v>
      </c>
      <c r="C44" s="40">
        <f t="shared" si="4"/>
        <v>142.62895011813876</v>
      </c>
      <c r="D44" s="41">
        <f t="shared" si="5"/>
        <v>0.48678822565917668</v>
      </c>
      <c r="E44" s="41">
        <f t="shared" si="6"/>
        <v>0.51712000000000002</v>
      </c>
      <c r="F44" s="41">
        <f t="shared" si="7"/>
        <v>1.0623100000000001</v>
      </c>
      <c r="G44" s="42">
        <f t="shared" si="26"/>
        <v>0.62</v>
      </c>
      <c r="H44" s="42">
        <f t="shared" si="22"/>
        <v>0.88</v>
      </c>
      <c r="I44" s="42">
        <f t="shared" si="22"/>
        <v>1</v>
      </c>
      <c r="J44" s="42">
        <f t="shared" si="22"/>
        <v>0.2</v>
      </c>
      <c r="K44" s="1">
        <v>0.4</v>
      </c>
      <c r="L44" s="42">
        <f t="shared" si="22"/>
        <v>0.05</v>
      </c>
      <c r="M44" s="42">
        <f t="shared" si="22"/>
        <v>0.62</v>
      </c>
      <c r="N44" s="42">
        <f t="shared" si="22"/>
        <v>0.88</v>
      </c>
      <c r="O44" s="42">
        <f t="shared" si="22"/>
        <v>1</v>
      </c>
      <c r="P44" s="42">
        <f t="shared" si="22"/>
        <v>0.2</v>
      </c>
      <c r="Q44" s="1">
        <v>0.4</v>
      </c>
      <c r="R44" s="42">
        <f t="shared" si="22"/>
        <v>0</v>
      </c>
      <c r="S44" s="42">
        <f t="shared" si="22"/>
        <v>0.62</v>
      </c>
      <c r="T44" s="42">
        <f t="shared" si="22"/>
        <v>0.88</v>
      </c>
      <c r="U44" s="42">
        <f t="shared" si="22"/>
        <v>1</v>
      </c>
      <c r="V44" s="42">
        <f t="shared" si="22"/>
        <v>0.05</v>
      </c>
      <c r="W44" s="42">
        <f t="shared" si="22"/>
        <v>0.2</v>
      </c>
      <c r="X44" s="42">
        <f t="shared" si="22"/>
        <v>0.75</v>
      </c>
      <c r="Y44" s="42">
        <f t="shared" si="9"/>
        <v>0.52600000000000002</v>
      </c>
      <c r="Z44" s="42">
        <f t="shared" si="0"/>
        <v>0.47600000000000003</v>
      </c>
      <c r="AA44" s="42">
        <f t="shared" si="1"/>
        <v>0.95700000000000007</v>
      </c>
      <c r="AB44" s="42">
        <f t="shared" si="23"/>
        <v>0.63</v>
      </c>
      <c r="AC44" s="42">
        <f t="shared" si="23"/>
        <v>0.35</v>
      </c>
      <c r="AD44" s="42">
        <f t="shared" si="23"/>
        <v>0.02</v>
      </c>
      <c r="AG44" s="42">
        <f t="shared" si="27"/>
        <v>1.05</v>
      </c>
      <c r="AH44" s="42">
        <v>1.22</v>
      </c>
      <c r="AI44" s="42">
        <f t="shared" si="24"/>
        <v>1</v>
      </c>
      <c r="AJ44" s="42">
        <f t="shared" si="24"/>
        <v>0.2</v>
      </c>
      <c r="AK44" s="42">
        <f t="shared" si="24"/>
        <v>0.65</v>
      </c>
      <c r="AL44" s="42">
        <f t="shared" si="24"/>
        <v>0.05</v>
      </c>
      <c r="AM44" s="42">
        <v>1.01</v>
      </c>
      <c r="AN44" s="42">
        <f t="shared" si="24"/>
        <v>1.1000000000000001</v>
      </c>
      <c r="AO44" s="42">
        <f t="shared" si="24"/>
        <v>1</v>
      </c>
      <c r="AP44" s="42">
        <f t="shared" si="24"/>
        <v>0.2</v>
      </c>
      <c r="AQ44" s="42">
        <f t="shared" si="24"/>
        <v>0.8</v>
      </c>
      <c r="AR44" s="42">
        <f t="shared" si="24"/>
        <v>0</v>
      </c>
      <c r="AS44" s="42">
        <f t="shared" si="24"/>
        <v>0.82</v>
      </c>
      <c r="AT44" s="42">
        <f t="shared" si="24"/>
        <v>1.1000000000000001</v>
      </c>
      <c r="AU44" s="42">
        <f t="shared" si="24"/>
        <v>1</v>
      </c>
      <c r="AV44" s="42">
        <f t="shared" si="24"/>
        <v>0.05</v>
      </c>
      <c r="AW44" s="42">
        <f t="shared" si="24"/>
        <v>0.2</v>
      </c>
      <c r="AX44" s="42">
        <f t="shared" si="24"/>
        <v>0.75</v>
      </c>
      <c r="AY44" s="42">
        <f t="shared" si="12"/>
        <v>1.0530000000000002</v>
      </c>
      <c r="AZ44" s="42">
        <f t="shared" si="13"/>
        <v>1.0820000000000001</v>
      </c>
      <c r="BA44" s="42">
        <f t="shared" si="2"/>
        <v>1.0110000000000001</v>
      </c>
      <c r="BB44" s="42">
        <f t="shared" si="25"/>
        <v>0.63</v>
      </c>
      <c r="BC44" s="42">
        <f t="shared" si="25"/>
        <v>0.35</v>
      </c>
      <c r="BD44" s="42">
        <f t="shared" si="25"/>
        <v>0.02</v>
      </c>
    </row>
    <row r="45" spans="1:56" x14ac:dyDescent="0.25">
      <c r="A45" s="34">
        <v>30</v>
      </c>
      <c r="B45" s="34">
        <f t="shared" si="16"/>
        <v>135.255</v>
      </c>
      <c r="C45" s="40">
        <f t="shared" si="4"/>
        <v>142.62895011813876</v>
      </c>
      <c r="D45" s="41">
        <f t="shared" si="5"/>
        <v>0.48678822565917668</v>
      </c>
      <c r="E45" s="41">
        <f t="shared" si="6"/>
        <v>0.51712000000000002</v>
      </c>
      <c r="F45" s="41">
        <f t="shared" si="7"/>
        <v>1.0623100000000001</v>
      </c>
      <c r="G45" s="42">
        <f t="shared" si="26"/>
        <v>0.62</v>
      </c>
      <c r="H45" s="42">
        <f t="shared" si="22"/>
        <v>0.88</v>
      </c>
      <c r="I45" s="42">
        <f t="shared" si="22"/>
        <v>1</v>
      </c>
      <c r="J45" s="42">
        <f t="shared" si="22"/>
        <v>0.2</v>
      </c>
      <c r="K45" s="1">
        <v>0.4</v>
      </c>
      <c r="L45" s="42">
        <f t="shared" si="22"/>
        <v>0.05</v>
      </c>
      <c r="M45" s="42">
        <f t="shared" si="22"/>
        <v>0.62</v>
      </c>
      <c r="N45" s="42">
        <f t="shared" si="22"/>
        <v>0.88</v>
      </c>
      <c r="O45" s="42">
        <f t="shared" si="22"/>
        <v>1</v>
      </c>
      <c r="P45" s="42">
        <f t="shared" si="22"/>
        <v>0.2</v>
      </c>
      <c r="Q45" s="1">
        <v>0.4</v>
      </c>
      <c r="R45" s="42">
        <f t="shared" si="22"/>
        <v>0</v>
      </c>
      <c r="S45" s="42">
        <f t="shared" si="22"/>
        <v>0.62</v>
      </c>
      <c r="T45" s="42">
        <f t="shared" si="22"/>
        <v>0.88</v>
      </c>
      <c r="U45" s="42">
        <f t="shared" si="22"/>
        <v>1</v>
      </c>
      <c r="V45" s="42">
        <f t="shared" si="22"/>
        <v>0.05</v>
      </c>
      <c r="W45" s="42">
        <f t="shared" si="22"/>
        <v>0.2</v>
      </c>
      <c r="X45" s="42">
        <f t="shared" si="22"/>
        <v>0.75</v>
      </c>
      <c r="Y45" s="42">
        <f t="shared" si="9"/>
        <v>0.52600000000000002</v>
      </c>
      <c r="Z45" s="42">
        <f t="shared" si="0"/>
        <v>0.47600000000000003</v>
      </c>
      <c r="AA45" s="42">
        <f t="shared" si="1"/>
        <v>0.95700000000000007</v>
      </c>
      <c r="AB45" s="42">
        <f t="shared" si="23"/>
        <v>0.63</v>
      </c>
      <c r="AC45" s="42">
        <f t="shared" si="23"/>
        <v>0.35</v>
      </c>
      <c r="AD45" s="42">
        <f t="shared" si="23"/>
        <v>0.02</v>
      </c>
      <c r="AG45" s="42">
        <f t="shared" si="27"/>
        <v>1.05</v>
      </c>
      <c r="AH45" s="42">
        <v>1.22</v>
      </c>
      <c r="AI45" s="42">
        <f t="shared" si="24"/>
        <v>1</v>
      </c>
      <c r="AJ45" s="42">
        <f t="shared" si="24"/>
        <v>0.2</v>
      </c>
      <c r="AK45" s="42">
        <f t="shared" si="24"/>
        <v>0.65</v>
      </c>
      <c r="AL45" s="42">
        <f t="shared" si="24"/>
        <v>0.05</v>
      </c>
      <c r="AM45" s="42">
        <v>1.01</v>
      </c>
      <c r="AN45" s="42">
        <f t="shared" si="24"/>
        <v>1.1000000000000001</v>
      </c>
      <c r="AO45" s="42">
        <f t="shared" si="24"/>
        <v>1</v>
      </c>
      <c r="AP45" s="42">
        <f t="shared" si="24"/>
        <v>0.2</v>
      </c>
      <c r="AQ45" s="42">
        <f t="shared" si="24"/>
        <v>0.8</v>
      </c>
      <c r="AR45" s="42">
        <f t="shared" si="24"/>
        <v>0</v>
      </c>
      <c r="AS45" s="42">
        <f t="shared" si="24"/>
        <v>0.82</v>
      </c>
      <c r="AT45" s="42">
        <f t="shared" si="24"/>
        <v>1.1000000000000001</v>
      </c>
      <c r="AU45" s="42">
        <f t="shared" si="24"/>
        <v>1</v>
      </c>
      <c r="AV45" s="42">
        <f t="shared" si="24"/>
        <v>0.05</v>
      </c>
      <c r="AW45" s="42">
        <f t="shared" si="24"/>
        <v>0.2</v>
      </c>
      <c r="AX45" s="42">
        <f t="shared" si="24"/>
        <v>0.75</v>
      </c>
      <c r="AY45" s="42">
        <f t="shared" si="12"/>
        <v>1.0530000000000002</v>
      </c>
      <c r="AZ45" s="42">
        <f t="shared" si="13"/>
        <v>1.0820000000000001</v>
      </c>
      <c r="BA45" s="42">
        <f t="shared" si="2"/>
        <v>1.0110000000000001</v>
      </c>
      <c r="BB45" s="42">
        <f t="shared" si="25"/>
        <v>0.63</v>
      </c>
      <c r="BC45" s="42">
        <f t="shared" si="25"/>
        <v>0.35</v>
      </c>
      <c r="BD45" s="42">
        <f t="shared" si="25"/>
        <v>0.02</v>
      </c>
    </row>
    <row r="46" spans="1:56" x14ac:dyDescent="0.25">
      <c r="A46" s="34">
        <v>31</v>
      </c>
      <c r="B46" s="34">
        <f t="shared" si="16"/>
        <v>138.22666370000002</v>
      </c>
      <c r="C46" s="40">
        <f t="shared" si="4"/>
        <v>142.62895011813876</v>
      </c>
      <c r="D46" s="41">
        <f t="shared" si="5"/>
        <v>0.48678822565917668</v>
      </c>
      <c r="E46" s="41">
        <f t="shared" si="6"/>
        <v>0.51712000000000002</v>
      </c>
      <c r="F46" s="41">
        <f t="shared" si="7"/>
        <v>1.0623100000000001</v>
      </c>
      <c r="G46" s="42">
        <f t="shared" si="26"/>
        <v>0.62</v>
      </c>
      <c r="H46" s="42">
        <f t="shared" si="22"/>
        <v>0.88</v>
      </c>
      <c r="I46" s="42">
        <f t="shared" si="22"/>
        <v>1</v>
      </c>
      <c r="J46" s="42">
        <f t="shared" si="22"/>
        <v>0.2</v>
      </c>
      <c r="K46" s="1">
        <v>0.4</v>
      </c>
      <c r="L46" s="42">
        <f t="shared" si="22"/>
        <v>0.05</v>
      </c>
      <c r="M46" s="42">
        <f t="shared" si="22"/>
        <v>0.62</v>
      </c>
      <c r="N46" s="42">
        <f t="shared" si="22"/>
        <v>0.88</v>
      </c>
      <c r="O46" s="42">
        <f t="shared" si="22"/>
        <v>1</v>
      </c>
      <c r="P46" s="42">
        <f t="shared" si="22"/>
        <v>0.2</v>
      </c>
      <c r="Q46" s="1">
        <v>0.4</v>
      </c>
      <c r="R46" s="42">
        <f t="shared" si="22"/>
        <v>0</v>
      </c>
      <c r="S46" s="42">
        <f t="shared" si="22"/>
        <v>0.62</v>
      </c>
      <c r="T46" s="42">
        <f t="shared" si="22"/>
        <v>0.88</v>
      </c>
      <c r="U46" s="42">
        <f t="shared" si="22"/>
        <v>1</v>
      </c>
      <c r="V46" s="42">
        <f t="shared" si="22"/>
        <v>0.05</v>
      </c>
      <c r="W46" s="42">
        <f t="shared" si="22"/>
        <v>0.2</v>
      </c>
      <c r="X46" s="42">
        <f t="shared" si="22"/>
        <v>0.75</v>
      </c>
      <c r="Y46" s="42">
        <f t="shared" si="9"/>
        <v>0.52600000000000002</v>
      </c>
      <c r="Z46" s="42">
        <f t="shared" si="0"/>
        <v>0.47600000000000003</v>
      </c>
      <c r="AA46" s="42">
        <f t="shared" si="1"/>
        <v>0.95700000000000007</v>
      </c>
      <c r="AB46" s="42">
        <f t="shared" si="23"/>
        <v>0.63</v>
      </c>
      <c r="AC46" s="42">
        <f t="shared" si="23"/>
        <v>0.35</v>
      </c>
      <c r="AD46" s="42">
        <f t="shared" si="23"/>
        <v>0.02</v>
      </c>
      <c r="AG46" s="42">
        <f t="shared" si="27"/>
        <v>1.05</v>
      </c>
      <c r="AH46" s="42">
        <v>1.22</v>
      </c>
      <c r="AI46" s="42">
        <f t="shared" si="24"/>
        <v>1</v>
      </c>
      <c r="AJ46" s="42">
        <f t="shared" si="24"/>
        <v>0.2</v>
      </c>
      <c r="AK46" s="42">
        <f t="shared" si="24"/>
        <v>0.65</v>
      </c>
      <c r="AL46" s="42">
        <f t="shared" si="24"/>
        <v>0.05</v>
      </c>
      <c r="AM46" s="42">
        <v>1.01</v>
      </c>
      <c r="AN46" s="42">
        <f t="shared" si="24"/>
        <v>1.1000000000000001</v>
      </c>
      <c r="AO46" s="42">
        <f t="shared" si="24"/>
        <v>1</v>
      </c>
      <c r="AP46" s="42">
        <f t="shared" si="24"/>
        <v>0.2</v>
      </c>
      <c r="AQ46" s="42">
        <f t="shared" si="24"/>
        <v>0.8</v>
      </c>
      <c r="AR46" s="42">
        <f t="shared" si="24"/>
        <v>0</v>
      </c>
      <c r="AS46" s="42">
        <f t="shared" si="24"/>
        <v>0.82</v>
      </c>
      <c r="AT46" s="42">
        <f t="shared" si="24"/>
        <v>1.1000000000000001</v>
      </c>
      <c r="AU46" s="42">
        <f t="shared" si="24"/>
        <v>1</v>
      </c>
      <c r="AV46" s="42">
        <f t="shared" si="24"/>
        <v>0.05</v>
      </c>
      <c r="AW46" s="42">
        <f t="shared" si="24"/>
        <v>0.2</v>
      </c>
      <c r="AX46" s="42">
        <f t="shared" si="24"/>
        <v>0.75</v>
      </c>
      <c r="AY46" s="42">
        <f t="shared" si="12"/>
        <v>1.0530000000000002</v>
      </c>
      <c r="AZ46" s="42">
        <f t="shared" si="13"/>
        <v>1.0820000000000001</v>
      </c>
      <c r="BA46" s="42">
        <f t="shared" si="2"/>
        <v>1.0110000000000001</v>
      </c>
      <c r="BB46" s="42">
        <f t="shared" si="25"/>
        <v>0.63</v>
      </c>
      <c r="BC46" s="42">
        <f t="shared" si="25"/>
        <v>0.35</v>
      </c>
      <c r="BD46" s="42">
        <f t="shared" si="25"/>
        <v>0.02</v>
      </c>
    </row>
    <row r="47" spans="1:56" x14ac:dyDescent="0.25">
      <c r="A47" s="34">
        <v>32</v>
      </c>
      <c r="B47" s="34">
        <f t="shared" si="16"/>
        <v>141.09874719999999</v>
      </c>
      <c r="C47" s="40">
        <f t="shared" si="4"/>
        <v>142.62895011813876</v>
      </c>
      <c r="D47" s="41">
        <f t="shared" si="5"/>
        <v>0.48678822565917668</v>
      </c>
      <c r="E47" s="41">
        <f t="shared" si="6"/>
        <v>0.51712000000000002</v>
      </c>
      <c r="F47" s="41">
        <f t="shared" si="7"/>
        <v>1.0623100000000001</v>
      </c>
      <c r="G47" s="42">
        <f t="shared" si="26"/>
        <v>0.62</v>
      </c>
      <c r="H47" s="42">
        <f t="shared" si="22"/>
        <v>0.88</v>
      </c>
      <c r="I47" s="42">
        <f t="shared" si="22"/>
        <v>1</v>
      </c>
      <c r="J47" s="42">
        <f t="shared" si="22"/>
        <v>0.2</v>
      </c>
      <c r="K47" s="1">
        <v>0.4</v>
      </c>
      <c r="L47" s="42">
        <f t="shared" si="22"/>
        <v>0.05</v>
      </c>
      <c r="M47" s="42">
        <f t="shared" si="22"/>
        <v>0.62</v>
      </c>
      <c r="N47" s="42">
        <f t="shared" si="22"/>
        <v>0.88</v>
      </c>
      <c r="O47" s="42">
        <f t="shared" si="22"/>
        <v>1</v>
      </c>
      <c r="P47" s="42">
        <f t="shared" si="22"/>
        <v>0.2</v>
      </c>
      <c r="Q47" s="1">
        <v>0.4</v>
      </c>
      <c r="R47" s="42">
        <f t="shared" si="22"/>
        <v>0</v>
      </c>
      <c r="S47" s="42">
        <f t="shared" si="22"/>
        <v>0.62</v>
      </c>
      <c r="T47" s="42">
        <f t="shared" si="22"/>
        <v>0.88</v>
      </c>
      <c r="U47" s="42">
        <f t="shared" si="22"/>
        <v>1</v>
      </c>
      <c r="V47" s="42">
        <f t="shared" si="22"/>
        <v>0.05</v>
      </c>
      <c r="W47" s="42">
        <f t="shared" si="22"/>
        <v>0.2</v>
      </c>
      <c r="X47" s="42">
        <f t="shared" si="22"/>
        <v>0.75</v>
      </c>
      <c r="Y47" s="42">
        <f t="shared" si="9"/>
        <v>0.52600000000000002</v>
      </c>
      <c r="Z47" s="42">
        <f t="shared" si="0"/>
        <v>0.47600000000000003</v>
      </c>
      <c r="AA47" s="42">
        <f t="shared" si="1"/>
        <v>0.95700000000000007</v>
      </c>
      <c r="AB47" s="42">
        <f t="shared" si="23"/>
        <v>0.63</v>
      </c>
      <c r="AC47" s="42">
        <f t="shared" si="23"/>
        <v>0.35</v>
      </c>
      <c r="AD47" s="42">
        <f t="shared" si="23"/>
        <v>0.02</v>
      </c>
      <c r="AG47" s="42">
        <f t="shared" si="27"/>
        <v>1.05</v>
      </c>
      <c r="AH47" s="42">
        <v>1.22</v>
      </c>
      <c r="AI47" s="42">
        <f t="shared" si="24"/>
        <v>1</v>
      </c>
      <c r="AJ47" s="42">
        <f t="shared" si="24"/>
        <v>0.2</v>
      </c>
      <c r="AK47" s="42">
        <f t="shared" si="24"/>
        <v>0.65</v>
      </c>
      <c r="AL47" s="42">
        <f t="shared" si="24"/>
        <v>0.05</v>
      </c>
      <c r="AM47" s="42">
        <v>1.01</v>
      </c>
      <c r="AN47" s="42">
        <f t="shared" si="24"/>
        <v>1.1000000000000001</v>
      </c>
      <c r="AO47" s="42">
        <f t="shared" si="24"/>
        <v>1</v>
      </c>
      <c r="AP47" s="42">
        <f t="shared" si="24"/>
        <v>0.2</v>
      </c>
      <c r="AQ47" s="42">
        <f t="shared" si="24"/>
        <v>0.8</v>
      </c>
      <c r="AR47" s="42">
        <f t="shared" si="24"/>
        <v>0</v>
      </c>
      <c r="AS47" s="42">
        <f t="shared" si="24"/>
        <v>0.82</v>
      </c>
      <c r="AT47" s="42">
        <f t="shared" si="24"/>
        <v>1.1000000000000001</v>
      </c>
      <c r="AU47" s="42">
        <f t="shared" si="24"/>
        <v>1</v>
      </c>
      <c r="AV47" s="42">
        <f t="shared" si="24"/>
        <v>0.05</v>
      </c>
      <c r="AW47" s="42">
        <f t="shared" si="24"/>
        <v>0.2</v>
      </c>
      <c r="AX47" s="42">
        <f t="shared" si="24"/>
        <v>0.75</v>
      </c>
      <c r="AY47" s="42">
        <f t="shared" si="12"/>
        <v>1.0530000000000002</v>
      </c>
      <c r="AZ47" s="42">
        <f t="shared" si="13"/>
        <v>1.0820000000000001</v>
      </c>
      <c r="BA47" s="42">
        <f t="shared" si="2"/>
        <v>1.0110000000000001</v>
      </c>
      <c r="BB47" s="42">
        <f t="shared" si="25"/>
        <v>0.63</v>
      </c>
      <c r="BC47" s="42">
        <f t="shared" si="25"/>
        <v>0.35</v>
      </c>
      <c r="BD47" s="42">
        <f t="shared" si="25"/>
        <v>0.02</v>
      </c>
    </row>
    <row r="48" spans="1:56" x14ac:dyDescent="0.25">
      <c r="A48" s="34">
        <v>33</v>
      </c>
      <c r="B48" s="34">
        <f t="shared" si="16"/>
        <v>143.86514369999998</v>
      </c>
      <c r="C48" s="40">
        <f t="shared" si="4"/>
        <v>142.62895011813876</v>
      </c>
      <c r="D48" s="41">
        <f t="shared" si="5"/>
        <v>0.48678822565917668</v>
      </c>
      <c r="E48" s="41">
        <f t="shared" si="6"/>
        <v>0.51712000000000002</v>
      </c>
      <c r="F48" s="41">
        <f t="shared" si="7"/>
        <v>1.0623100000000001</v>
      </c>
      <c r="G48" s="42">
        <f t="shared" si="26"/>
        <v>0.62</v>
      </c>
      <c r="H48" s="42">
        <f t="shared" si="22"/>
        <v>0.88</v>
      </c>
      <c r="I48" s="42">
        <f t="shared" si="22"/>
        <v>1</v>
      </c>
      <c r="J48" s="42">
        <f t="shared" si="22"/>
        <v>0.2</v>
      </c>
      <c r="K48" s="1">
        <v>0.4</v>
      </c>
      <c r="L48" s="42">
        <f t="shared" si="22"/>
        <v>0.05</v>
      </c>
      <c r="M48" s="42">
        <f t="shared" si="22"/>
        <v>0.62</v>
      </c>
      <c r="N48" s="42">
        <f t="shared" si="22"/>
        <v>0.88</v>
      </c>
      <c r="O48" s="42">
        <f t="shared" si="22"/>
        <v>1</v>
      </c>
      <c r="P48" s="42">
        <f t="shared" si="22"/>
        <v>0.2</v>
      </c>
      <c r="Q48" s="1">
        <v>0.4</v>
      </c>
      <c r="R48" s="42">
        <f t="shared" si="22"/>
        <v>0</v>
      </c>
      <c r="S48" s="42">
        <f t="shared" si="22"/>
        <v>0.62</v>
      </c>
      <c r="T48" s="42">
        <f t="shared" si="22"/>
        <v>0.88</v>
      </c>
      <c r="U48" s="42">
        <f t="shared" si="22"/>
        <v>1</v>
      </c>
      <c r="V48" s="42">
        <f t="shared" si="22"/>
        <v>0.05</v>
      </c>
      <c r="W48" s="42">
        <f t="shared" si="22"/>
        <v>0.2</v>
      </c>
      <c r="X48" s="42">
        <f t="shared" si="22"/>
        <v>0.75</v>
      </c>
      <c r="Y48" s="42">
        <f t="shared" si="9"/>
        <v>0.52600000000000002</v>
      </c>
      <c r="Z48" s="42">
        <f t="shared" si="0"/>
        <v>0.47600000000000003</v>
      </c>
      <c r="AA48" s="42">
        <f t="shared" si="1"/>
        <v>0.95700000000000007</v>
      </c>
      <c r="AB48" s="42">
        <f t="shared" si="23"/>
        <v>0.63</v>
      </c>
      <c r="AC48" s="42">
        <f t="shared" si="23"/>
        <v>0.35</v>
      </c>
      <c r="AD48" s="42">
        <f t="shared" si="23"/>
        <v>0.02</v>
      </c>
      <c r="AG48" s="42">
        <f t="shared" si="27"/>
        <v>1.05</v>
      </c>
      <c r="AH48" s="42">
        <v>1.22</v>
      </c>
      <c r="AI48" s="42">
        <f t="shared" si="24"/>
        <v>1</v>
      </c>
      <c r="AJ48" s="42">
        <f t="shared" si="24"/>
        <v>0.2</v>
      </c>
      <c r="AK48" s="42">
        <f t="shared" si="24"/>
        <v>0.65</v>
      </c>
      <c r="AL48" s="42">
        <f t="shared" si="24"/>
        <v>0.05</v>
      </c>
      <c r="AM48" s="42">
        <v>1.01</v>
      </c>
      <c r="AN48" s="42">
        <f t="shared" si="24"/>
        <v>1.1000000000000001</v>
      </c>
      <c r="AO48" s="42">
        <f t="shared" si="24"/>
        <v>1</v>
      </c>
      <c r="AP48" s="42">
        <f t="shared" si="24"/>
        <v>0.2</v>
      </c>
      <c r="AQ48" s="42">
        <f t="shared" si="24"/>
        <v>0.8</v>
      </c>
      <c r="AR48" s="42">
        <f t="shared" si="24"/>
        <v>0</v>
      </c>
      <c r="AS48" s="42">
        <f t="shared" si="24"/>
        <v>0.82</v>
      </c>
      <c r="AT48" s="42">
        <f t="shared" si="24"/>
        <v>1.1000000000000001</v>
      </c>
      <c r="AU48" s="42">
        <f t="shared" si="24"/>
        <v>1</v>
      </c>
      <c r="AV48" s="42">
        <f t="shared" si="24"/>
        <v>0.05</v>
      </c>
      <c r="AW48" s="42">
        <f t="shared" si="24"/>
        <v>0.2</v>
      </c>
      <c r="AX48" s="42">
        <f t="shared" si="24"/>
        <v>0.75</v>
      </c>
      <c r="AY48" s="42">
        <f t="shared" si="12"/>
        <v>1.0530000000000002</v>
      </c>
      <c r="AZ48" s="42">
        <f t="shared" si="13"/>
        <v>1.0820000000000001</v>
      </c>
      <c r="BA48" s="42">
        <f t="shared" si="2"/>
        <v>1.0110000000000001</v>
      </c>
      <c r="BB48" s="42">
        <f t="shared" si="25"/>
        <v>0.63</v>
      </c>
      <c r="BC48" s="42">
        <f t="shared" si="25"/>
        <v>0.35</v>
      </c>
      <c r="BD48" s="42">
        <f t="shared" si="25"/>
        <v>0.02</v>
      </c>
    </row>
    <row r="49" spans="1:56" x14ac:dyDescent="0.25">
      <c r="A49" s="34">
        <v>34</v>
      </c>
      <c r="B49" s="34">
        <f t="shared" si="16"/>
        <v>146.52021919999999</v>
      </c>
      <c r="C49" s="40">
        <f t="shared" si="4"/>
        <v>142.62895011813876</v>
      </c>
      <c r="D49" s="41">
        <f t="shared" si="5"/>
        <v>0.48678822565917668</v>
      </c>
      <c r="E49" s="41">
        <f t="shared" si="6"/>
        <v>0.51712000000000002</v>
      </c>
      <c r="F49" s="41">
        <f t="shared" si="7"/>
        <v>1.0623100000000001</v>
      </c>
      <c r="G49" s="42">
        <f t="shared" si="26"/>
        <v>0.62</v>
      </c>
      <c r="H49" s="42">
        <f t="shared" si="22"/>
        <v>0.88</v>
      </c>
      <c r="I49" s="42">
        <f t="shared" si="22"/>
        <v>1</v>
      </c>
      <c r="J49" s="42">
        <f t="shared" si="22"/>
        <v>0.2</v>
      </c>
      <c r="K49" s="1">
        <v>0.4</v>
      </c>
      <c r="L49" s="42">
        <f t="shared" si="22"/>
        <v>0.05</v>
      </c>
      <c r="M49" s="42">
        <f t="shared" si="22"/>
        <v>0.62</v>
      </c>
      <c r="N49" s="42">
        <f t="shared" si="22"/>
        <v>0.88</v>
      </c>
      <c r="O49" s="42">
        <f t="shared" si="22"/>
        <v>1</v>
      </c>
      <c r="P49" s="42">
        <f t="shared" si="22"/>
        <v>0.2</v>
      </c>
      <c r="Q49" s="1">
        <v>0.4</v>
      </c>
      <c r="R49" s="42">
        <f t="shared" si="22"/>
        <v>0</v>
      </c>
      <c r="S49" s="42">
        <f t="shared" si="22"/>
        <v>0.62</v>
      </c>
      <c r="T49" s="42">
        <f t="shared" si="22"/>
        <v>0.88</v>
      </c>
      <c r="U49" s="42">
        <f t="shared" si="22"/>
        <v>1</v>
      </c>
      <c r="V49" s="42">
        <f t="shared" si="22"/>
        <v>0.05</v>
      </c>
      <c r="W49" s="42">
        <f t="shared" si="22"/>
        <v>0.2</v>
      </c>
      <c r="X49" s="42">
        <f t="shared" si="22"/>
        <v>0.75</v>
      </c>
      <c r="Y49" s="42">
        <f t="shared" si="9"/>
        <v>0.52600000000000002</v>
      </c>
      <c r="Z49" s="42">
        <f t="shared" si="0"/>
        <v>0.47600000000000003</v>
      </c>
      <c r="AA49" s="42">
        <f t="shared" si="1"/>
        <v>0.95700000000000007</v>
      </c>
      <c r="AB49" s="42">
        <f t="shared" si="23"/>
        <v>0.63</v>
      </c>
      <c r="AC49" s="42">
        <f t="shared" si="23"/>
        <v>0.35</v>
      </c>
      <c r="AD49" s="42">
        <f t="shared" si="23"/>
        <v>0.02</v>
      </c>
      <c r="AG49" s="42">
        <f t="shared" si="27"/>
        <v>1.05</v>
      </c>
      <c r="AH49" s="42">
        <v>1.22</v>
      </c>
      <c r="AI49" s="42">
        <f t="shared" si="24"/>
        <v>1</v>
      </c>
      <c r="AJ49" s="42">
        <f t="shared" si="24"/>
        <v>0.2</v>
      </c>
      <c r="AK49" s="42">
        <f t="shared" si="24"/>
        <v>0.65</v>
      </c>
      <c r="AL49" s="42">
        <f t="shared" si="24"/>
        <v>0.05</v>
      </c>
      <c r="AM49" s="42">
        <v>1.01</v>
      </c>
      <c r="AN49" s="42">
        <f t="shared" si="24"/>
        <v>1.1000000000000001</v>
      </c>
      <c r="AO49" s="42">
        <f t="shared" si="24"/>
        <v>1</v>
      </c>
      <c r="AP49" s="42">
        <f t="shared" si="24"/>
        <v>0.2</v>
      </c>
      <c r="AQ49" s="42">
        <f t="shared" si="24"/>
        <v>0.8</v>
      </c>
      <c r="AR49" s="42">
        <f t="shared" si="24"/>
        <v>0</v>
      </c>
      <c r="AS49" s="42">
        <f t="shared" si="24"/>
        <v>0.82</v>
      </c>
      <c r="AT49" s="42">
        <f t="shared" si="24"/>
        <v>1.1000000000000001</v>
      </c>
      <c r="AU49" s="42">
        <f t="shared" si="24"/>
        <v>1</v>
      </c>
      <c r="AV49" s="42">
        <f t="shared" si="24"/>
        <v>0.05</v>
      </c>
      <c r="AW49" s="42">
        <f t="shared" si="24"/>
        <v>0.2</v>
      </c>
      <c r="AX49" s="42">
        <f t="shared" si="24"/>
        <v>0.75</v>
      </c>
      <c r="AY49" s="42">
        <f t="shared" si="12"/>
        <v>1.0530000000000002</v>
      </c>
      <c r="AZ49" s="42">
        <f t="shared" si="13"/>
        <v>1.0820000000000001</v>
      </c>
      <c r="BA49" s="42">
        <f t="shared" si="2"/>
        <v>1.0110000000000001</v>
      </c>
      <c r="BB49" s="42">
        <f t="shared" si="25"/>
        <v>0.63</v>
      </c>
      <c r="BC49" s="42">
        <f t="shared" si="25"/>
        <v>0.35</v>
      </c>
      <c r="BD49" s="42">
        <f t="shared" si="25"/>
        <v>0.02</v>
      </c>
    </row>
    <row r="50" spans="1:56" x14ac:dyDescent="0.25">
      <c r="A50" s="34">
        <v>35</v>
      </c>
      <c r="B50" s="34">
        <f t="shared" si="16"/>
        <v>149.05881249999999</v>
      </c>
      <c r="C50" s="40">
        <f t="shared" si="4"/>
        <v>165.55007938822462</v>
      </c>
      <c r="D50" s="41">
        <f t="shared" si="5"/>
        <v>0.56501733579598845</v>
      </c>
      <c r="E50" s="41">
        <f t="shared" si="6"/>
        <v>0.69747999999999999</v>
      </c>
      <c r="F50" s="41">
        <f t="shared" si="7"/>
        <v>1.23444</v>
      </c>
      <c r="G50" s="42">
        <v>0.62</v>
      </c>
      <c r="H50" s="42">
        <v>0.88</v>
      </c>
      <c r="I50" s="42">
        <v>1</v>
      </c>
      <c r="J50" s="42">
        <v>0.3</v>
      </c>
      <c r="K50" s="1">
        <v>0.5</v>
      </c>
      <c r="L50" s="42">
        <v>0.1</v>
      </c>
      <c r="M50" s="42">
        <v>0.62</v>
      </c>
      <c r="N50" s="42">
        <v>0.88</v>
      </c>
      <c r="O50" s="42">
        <v>1</v>
      </c>
      <c r="P50" s="42">
        <v>0.3</v>
      </c>
      <c r="Q50" s="1">
        <v>0.5</v>
      </c>
      <c r="R50" s="42">
        <v>0</v>
      </c>
      <c r="S50" s="42">
        <v>0.62</v>
      </c>
      <c r="T50" s="42">
        <v>0.88</v>
      </c>
      <c r="U50" s="42">
        <v>1</v>
      </c>
      <c r="V50" s="42">
        <v>0.05</v>
      </c>
      <c r="W50" s="42">
        <v>0.15</v>
      </c>
      <c r="X50" s="42">
        <v>0.8</v>
      </c>
      <c r="Y50" s="42">
        <f t="shared" si="9"/>
        <v>0.72599999999999998</v>
      </c>
      <c r="Z50" s="42">
        <f t="shared" si="0"/>
        <v>0.626</v>
      </c>
      <c r="AA50" s="42">
        <f t="shared" si="1"/>
        <v>0.96300000000000008</v>
      </c>
      <c r="AB50" s="42">
        <v>0.57999999999999996</v>
      </c>
      <c r="AC50" s="42">
        <v>0.38</v>
      </c>
      <c r="AD50" s="42">
        <v>0.04</v>
      </c>
      <c r="AG50" s="42">
        <v>1.1000000000000001</v>
      </c>
      <c r="AH50" s="42">
        <v>1.54</v>
      </c>
      <c r="AI50" s="42">
        <v>1</v>
      </c>
      <c r="AJ50" s="42">
        <v>0.3</v>
      </c>
      <c r="AK50" s="42">
        <v>0.6</v>
      </c>
      <c r="AL50" s="42">
        <v>0.1</v>
      </c>
      <c r="AM50" s="42">
        <v>1.02</v>
      </c>
      <c r="AN50" s="42">
        <v>1.1000000000000001</v>
      </c>
      <c r="AO50" s="42">
        <v>1</v>
      </c>
      <c r="AP50" s="42">
        <v>0.3</v>
      </c>
      <c r="AQ50" s="42">
        <v>0.7</v>
      </c>
      <c r="AR50" s="42">
        <v>0</v>
      </c>
      <c r="AS50" s="42">
        <v>0.82</v>
      </c>
      <c r="AT50" s="42">
        <v>1.1000000000000001</v>
      </c>
      <c r="AU50" s="42">
        <v>1</v>
      </c>
      <c r="AV50" s="42">
        <v>0.05</v>
      </c>
      <c r="AW50" s="42">
        <v>0.15</v>
      </c>
      <c r="AX50" s="42">
        <v>0.8</v>
      </c>
      <c r="AY50" s="42">
        <f t="shared" si="12"/>
        <v>1.3540000000000001</v>
      </c>
      <c r="AZ50" s="42">
        <f t="shared" si="13"/>
        <v>1.0760000000000001</v>
      </c>
      <c r="BA50" s="42">
        <f t="shared" si="2"/>
        <v>1.006</v>
      </c>
      <c r="BB50" s="42">
        <v>0.57999999999999996</v>
      </c>
      <c r="BC50" s="42">
        <v>0.38</v>
      </c>
      <c r="BD50" s="42">
        <v>0.04</v>
      </c>
    </row>
    <row r="51" spans="1:56" x14ac:dyDescent="0.25">
      <c r="A51" s="34">
        <v>36</v>
      </c>
      <c r="B51" s="34">
        <f t="shared" si="16"/>
        <v>151.47623519999996</v>
      </c>
      <c r="C51" s="40">
        <f t="shared" si="4"/>
        <v>165.55007938822462</v>
      </c>
      <c r="D51" s="41">
        <f t="shared" si="5"/>
        <v>0.56501733579598845</v>
      </c>
      <c r="E51" s="41">
        <f t="shared" si="6"/>
        <v>0.69747999999999999</v>
      </c>
      <c r="F51" s="41">
        <f t="shared" si="7"/>
        <v>1.23444</v>
      </c>
      <c r="G51" s="42">
        <f>G50</f>
        <v>0.62</v>
      </c>
      <c r="H51" s="42">
        <f t="shared" ref="H51:X64" si="28">H50</f>
        <v>0.88</v>
      </c>
      <c r="I51" s="42">
        <f t="shared" si="28"/>
        <v>1</v>
      </c>
      <c r="J51" s="42">
        <f t="shared" si="28"/>
        <v>0.3</v>
      </c>
      <c r="K51" s="1">
        <v>0.5</v>
      </c>
      <c r="L51" s="42">
        <f t="shared" si="28"/>
        <v>0.1</v>
      </c>
      <c r="M51" s="42">
        <f t="shared" si="28"/>
        <v>0.62</v>
      </c>
      <c r="N51" s="42">
        <f t="shared" si="28"/>
        <v>0.88</v>
      </c>
      <c r="O51" s="42">
        <f t="shared" si="28"/>
        <v>1</v>
      </c>
      <c r="P51" s="42">
        <f t="shared" si="28"/>
        <v>0.3</v>
      </c>
      <c r="Q51" s="1">
        <v>0.5</v>
      </c>
      <c r="R51" s="42">
        <f t="shared" si="28"/>
        <v>0</v>
      </c>
      <c r="S51" s="42">
        <f t="shared" si="28"/>
        <v>0.62</v>
      </c>
      <c r="T51" s="42">
        <f t="shared" si="28"/>
        <v>0.88</v>
      </c>
      <c r="U51" s="42">
        <f t="shared" si="28"/>
        <v>1</v>
      </c>
      <c r="V51" s="42">
        <f t="shared" si="28"/>
        <v>0.05</v>
      </c>
      <c r="W51" s="42">
        <f t="shared" si="28"/>
        <v>0.15</v>
      </c>
      <c r="X51" s="42">
        <f t="shared" si="28"/>
        <v>0.8</v>
      </c>
      <c r="Y51" s="42">
        <f t="shared" si="9"/>
        <v>0.72599999999999998</v>
      </c>
      <c r="Z51" s="42">
        <f t="shared" si="0"/>
        <v>0.626</v>
      </c>
      <c r="AA51" s="42">
        <f t="shared" si="1"/>
        <v>0.96300000000000008</v>
      </c>
      <c r="AB51" s="42">
        <f t="shared" ref="AB51:AD64" si="29">AB50</f>
        <v>0.57999999999999996</v>
      </c>
      <c r="AC51" s="42">
        <f t="shared" si="29"/>
        <v>0.38</v>
      </c>
      <c r="AD51" s="42">
        <f t="shared" si="29"/>
        <v>0.04</v>
      </c>
      <c r="AG51" s="42">
        <f>AG50</f>
        <v>1.1000000000000001</v>
      </c>
      <c r="AH51" s="42">
        <v>1.54</v>
      </c>
      <c r="AI51" s="42">
        <f t="shared" ref="AI51:AX64" si="30">AI50</f>
        <v>1</v>
      </c>
      <c r="AJ51" s="42">
        <f t="shared" si="30"/>
        <v>0.3</v>
      </c>
      <c r="AK51" s="42">
        <f t="shared" si="30"/>
        <v>0.6</v>
      </c>
      <c r="AL51" s="42">
        <f t="shared" si="30"/>
        <v>0.1</v>
      </c>
      <c r="AM51" s="42">
        <v>1.02</v>
      </c>
      <c r="AN51" s="42">
        <f t="shared" si="30"/>
        <v>1.1000000000000001</v>
      </c>
      <c r="AO51" s="42">
        <f t="shared" si="30"/>
        <v>1</v>
      </c>
      <c r="AP51" s="42">
        <f t="shared" si="30"/>
        <v>0.3</v>
      </c>
      <c r="AQ51" s="42">
        <f t="shared" si="30"/>
        <v>0.7</v>
      </c>
      <c r="AR51" s="42">
        <f t="shared" si="30"/>
        <v>0</v>
      </c>
      <c r="AS51" s="42">
        <f t="shared" si="30"/>
        <v>0.82</v>
      </c>
      <c r="AT51" s="42">
        <f t="shared" si="30"/>
        <v>1.1000000000000001</v>
      </c>
      <c r="AU51" s="42">
        <f t="shared" si="30"/>
        <v>1</v>
      </c>
      <c r="AV51" s="42">
        <f t="shared" si="30"/>
        <v>0.05</v>
      </c>
      <c r="AW51" s="42">
        <f t="shared" si="30"/>
        <v>0.15</v>
      </c>
      <c r="AX51" s="42">
        <f t="shared" si="30"/>
        <v>0.8</v>
      </c>
      <c r="AY51" s="42">
        <f t="shared" si="12"/>
        <v>1.3540000000000001</v>
      </c>
      <c r="AZ51" s="42">
        <f t="shared" si="13"/>
        <v>1.0760000000000001</v>
      </c>
      <c r="BA51" s="42">
        <f t="shared" si="2"/>
        <v>1.006</v>
      </c>
      <c r="BB51" s="42">
        <f t="shared" ref="BB51:BD64" si="31">BB50</f>
        <v>0.57999999999999996</v>
      </c>
      <c r="BC51" s="42">
        <f t="shared" si="31"/>
        <v>0.38</v>
      </c>
      <c r="BD51" s="42">
        <f t="shared" si="31"/>
        <v>0.04</v>
      </c>
    </row>
    <row r="52" spans="1:56" x14ac:dyDescent="0.25">
      <c r="A52" s="34">
        <v>37</v>
      </c>
      <c r="B52" s="34">
        <f t="shared" si="16"/>
        <v>153.76827169999996</v>
      </c>
      <c r="C52" s="40">
        <f t="shared" si="4"/>
        <v>165.55007938822462</v>
      </c>
      <c r="D52" s="41">
        <f t="shared" si="5"/>
        <v>0.56501733579598845</v>
      </c>
      <c r="E52" s="41">
        <f t="shared" si="6"/>
        <v>0.69747999999999999</v>
      </c>
      <c r="F52" s="41">
        <f t="shared" si="7"/>
        <v>1.23444</v>
      </c>
      <c r="G52" s="42">
        <f t="shared" ref="G52:G64" si="32">G51</f>
        <v>0.62</v>
      </c>
      <c r="H52" s="42">
        <f t="shared" si="28"/>
        <v>0.88</v>
      </c>
      <c r="I52" s="42">
        <f t="shared" si="28"/>
        <v>1</v>
      </c>
      <c r="J52" s="42">
        <f t="shared" si="28"/>
        <v>0.3</v>
      </c>
      <c r="K52" s="1">
        <v>0.5</v>
      </c>
      <c r="L52" s="42">
        <f t="shared" si="28"/>
        <v>0.1</v>
      </c>
      <c r="M52" s="42">
        <f t="shared" si="28"/>
        <v>0.62</v>
      </c>
      <c r="N52" s="42">
        <f t="shared" si="28"/>
        <v>0.88</v>
      </c>
      <c r="O52" s="42">
        <f t="shared" si="28"/>
        <v>1</v>
      </c>
      <c r="P52" s="42">
        <f t="shared" si="28"/>
        <v>0.3</v>
      </c>
      <c r="Q52" s="1">
        <v>0.5</v>
      </c>
      <c r="R52" s="42">
        <f t="shared" si="28"/>
        <v>0</v>
      </c>
      <c r="S52" s="42">
        <f t="shared" si="28"/>
        <v>0.62</v>
      </c>
      <c r="T52" s="42">
        <f t="shared" si="28"/>
        <v>0.88</v>
      </c>
      <c r="U52" s="42">
        <f t="shared" si="28"/>
        <v>1</v>
      </c>
      <c r="V52" s="42">
        <f t="shared" si="28"/>
        <v>0.05</v>
      </c>
      <c r="W52" s="42">
        <f t="shared" si="28"/>
        <v>0.15</v>
      </c>
      <c r="X52" s="42">
        <f t="shared" si="28"/>
        <v>0.8</v>
      </c>
      <c r="Y52" s="42">
        <f t="shared" si="9"/>
        <v>0.72599999999999998</v>
      </c>
      <c r="Z52" s="42">
        <f t="shared" si="0"/>
        <v>0.626</v>
      </c>
      <c r="AA52" s="42">
        <f t="shared" si="1"/>
        <v>0.96300000000000008</v>
      </c>
      <c r="AB52" s="42">
        <f t="shared" si="29"/>
        <v>0.57999999999999996</v>
      </c>
      <c r="AC52" s="42">
        <f t="shared" si="29"/>
        <v>0.38</v>
      </c>
      <c r="AD52" s="42">
        <f t="shared" si="29"/>
        <v>0.04</v>
      </c>
      <c r="AG52" s="42">
        <f t="shared" ref="AG52:AG64" si="33">AG51</f>
        <v>1.1000000000000001</v>
      </c>
      <c r="AH52" s="42">
        <v>1.54</v>
      </c>
      <c r="AI52" s="42">
        <f t="shared" si="30"/>
        <v>1</v>
      </c>
      <c r="AJ52" s="42">
        <f t="shared" si="30"/>
        <v>0.3</v>
      </c>
      <c r="AK52" s="42">
        <f t="shared" si="30"/>
        <v>0.6</v>
      </c>
      <c r="AL52" s="42">
        <f t="shared" si="30"/>
        <v>0.1</v>
      </c>
      <c r="AM52" s="42">
        <v>1.02</v>
      </c>
      <c r="AN52" s="42">
        <f t="shared" si="30"/>
        <v>1.1000000000000001</v>
      </c>
      <c r="AO52" s="42">
        <f t="shared" si="30"/>
        <v>1</v>
      </c>
      <c r="AP52" s="42">
        <f t="shared" si="30"/>
        <v>0.3</v>
      </c>
      <c r="AQ52" s="42">
        <f t="shared" si="30"/>
        <v>0.7</v>
      </c>
      <c r="AR52" s="42">
        <f t="shared" si="30"/>
        <v>0</v>
      </c>
      <c r="AS52" s="42">
        <f t="shared" si="30"/>
        <v>0.82</v>
      </c>
      <c r="AT52" s="42">
        <f t="shared" si="30"/>
        <v>1.1000000000000001</v>
      </c>
      <c r="AU52" s="42">
        <f t="shared" si="30"/>
        <v>1</v>
      </c>
      <c r="AV52" s="42">
        <f t="shared" si="30"/>
        <v>0.05</v>
      </c>
      <c r="AW52" s="42">
        <f t="shared" si="30"/>
        <v>0.15</v>
      </c>
      <c r="AX52" s="42">
        <f t="shared" si="30"/>
        <v>0.8</v>
      </c>
      <c r="AY52" s="42">
        <f t="shared" si="12"/>
        <v>1.3540000000000001</v>
      </c>
      <c r="AZ52" s="42">
        <f t="shared" si="13"/>
        <v>1.0760000000000001</v>
      </c>
      <c r="BA52" s="42">
        <f t="shared" si="2"/>
        <v>1.006</v>
      </c>
      <c r="BB52" s="42">
        <f t="shared" si="31"/>
        <v>0.57999999999999996</v>
      </c>
      <c r="BC52" s="42">
        <f t="shared" si="31"/>
        <v>0.38</v>
      </c>
      <c r="BD52" s="42">
        <f t="shared" si="31"/>
        <v>0.04</v>
      </c>
    </row>
    <row r="53" spans="1:56" x14ac:dyDescent="0.25">
      <c r="A53" s="34">
        <v>38</v>
      </c>
      <c r="B53" s="34">
        <f t="shared" si="16"/>
        <v>155.93117920000003</v>
      </c>
      <c r="C53" s="40">
        <f t="shared" si="4"/>
        <v>165.55007938822462</v>
      </c>
      <c r="D53" s="41">
        <f t="shared" si="5"/>
        <v>0.56501733579598845</v>
      </c>
      <c r="E53" s="41">
        <f t="shared" si="6"/>
        <v>0.69747999999999999</v>
      </c>
      <c r="F53" s="41">
        <f t="shared" si="7"/>
        <v>1.23444</v>
      </c>
      <c r="G53" s="42">
        <f t="shared" si="32"/>
        <v>0.62</v>
      </c>
      <c r="H53" s="42">
        <f t="shared" si="28"/>
        <v>0.88</v>
      </c>
      <c r="I53" s="42">
        <f t="shared" si="28"/>
        <v>1</v>
      </c>
      <c r="J53" s="42">
        <f t="shared" si="28"/>
        <v>0.3</v>
      </c>
      <c r="K53" s="1">
        <v>0.5</v>
      </c>
      <c r="L53" s="42">
        <f t="shared" si="28"/>
        <v>0.1</v>
      </c>
      <c r="M53" s="42">
        <f t="shared" si="28"/>
        <v>0.62</v>
      </c>
      <c r="N53" s="42">
        <f t="shared" si="28"/>
        <v>0.88</v>
      </c>
      <c r="O53" s="42">
        <f t="shared" si="28"/>
        <v>1</v>
      </c>
      <c r="P53" s="42">
        <f t="shared" si="28"/>
        <v>0.3</v>
      </c>
      <c r="Q53" s="1">
        <v>0.5</v>
      </c>
      <c r="R53" s="42">
        <f t="shared" si="28"/>
        <v>0</v>
      </c>
      <c r="S53" s="42">
        <f t="shared" si="28"/>
        <v>0.62</v>
      </c>
      <c r="T53" s="42">
        <f t="shared" si="28"/>
        <v>0.88</v>
      </c>
      <c r="U53" s="42">
        <f t="shared" si="28"/>
        <v>1</v>
      </c>
      <c r="V53" s="42">
        <f t="shared" si="28"/>
        <v>0.05</v>
      </c>
      <c r="W53" s="42">
        <f t="shared" si="28"/>
        <v>0.15</v>
      </c>
      <c r="X53" s="42">
        <f t="shared" si="28"/>
        <v>0.8</v>
      </c>
      <c r="Y53" s="42">
        <f t="shared" si="9"/>
        <v>0.72599999999999998</v>
      </c>
      <c r="Z53" s="42">
        <f t="shared" si="0"/>
        <v>0.626</v>
      </c>
      <c r="AA53" s="42">
        <f t="shared" si="1"/>
        <v>0.96300000000000008</v>
      </c>
      <c r="AB53" s="42">
        <f t="shared" si="29"/>
        <v>0.57999999999999996</v>
      </c>
      <c r="AC53" s="42">
        <f t="shared" si="29"/>
        <v>0.38</v>
      </c>
      <c r="AD53" s="42">
        <f t="shared" si="29"/>
        <v>0.04</v>
      </c>
      <c r="AG53" s="42">
        <f t="shared" si="33"/>
        <v>1.1000000000000001</v>
      </c>
      <c r="AH53" s="42">
        <v>1.54</v>
      </c>
      <c r="AI53" s="42">
        <f t="shared" si="30"/>
        <v>1</v>
      </c>
      <c r="AJ53" s="42">
        <f t="shared" si="30"/>
        <v>0.3</v>
      </c>
      <c r="AK53" s="42">
        <f t="shared" si="30"/>
        <v>0.6</v>
      </c>
      <c r="AL53" s="42">
        <f t="shared" si="30"/>
        <v>0.1</v>
      </c>
      <c r="AM53" s="42">
        <v>1.02</v>
      </c>
      <c r="AN53" s="42">
        <f t="shared" si="30"/>
        <v>1.1000000000000001</v>
      </c>
      <c r="AO53" s="42">
        <f t="shared" si="30"/>
        <v>1</v>
      </c>
      <c r="AP53" s="42">
        <f t="shared" si="30"/>
        <v>0.3</v>
      </c>
      <c r="AQ53" s="42">
        <f t="shared" si="30"/>
        <v>0.7</v>
      </c>
      <c r="AR53" s="42">
        <f t="shared" si="30"/>
        <v>0</v>
      </c>
      <c r="AS53" s="42">
        <f t="shared" si="30"/>
        <v>0.82</v>
      </c>
      <c r="AT53" s="42">
        <f t="shared" si="30"/>
        <v>1.1000000000000001</v>
      </c>
      <c r="AU53" s="42">
        <f t="shared" si="30"/>
        <v>1</v>
      </c>
      <c r="AV53" s="42">
        <f t="shared" si="30"/>
        <v>0.05</v>
      </c>
      <c r="AW53" s="42">
        <f t="shared" si="30"/>
        <v>0.15</v>
      </c>
      <c r="AX53" s="42">
        <f t="shared" si="30"/>
        <v>0.8</v>
      </c>
      <c r="AY53" s="42">
        <f t="shared" si="12"/>
        <v>1.3540000000000001</v>
      </c>
      <c r="AZ53" s="42">
        <f t="shared" si="13"/>
        <v>1.0760000000000001</v>
      </c>
      <c r="BA53" s="42">
        <f t="shared" si="2"/>
        <v>1.006</v>
      </c>
      <c r="BB53" s="42">
        <f t="shared" si="31"/>
        <v>0.57999999999999996</v>
      </c>
      <c r="BC53" s="42">
        <f t="shared" si="31"/>
        <v>0.38</v>
      </c>
      <c r="BD53" s="42">
        <f t="shared" si="31"/>
        <v>0.04</v>
      </c>
    </row>
    <row r="54" spans="1:56" x14ac:dyDescent="0.25">
      <c r="A54" s="34">
        <v>39</v>
      </c>
      <c r="B54" s="34">
        <f t="shared" si="16"/>
        <v>157.96168769999997</v>
      </c>
      <c r="C54" s="40">
        <f t="shared" si="4"/>
        <v>165.55007938822462</v>
      </c>
      <c r="D54" s="41">
        <f t="shared" si="5"/>
        <v>0.56501733579598845</v>
      </c>
      <c r="E54" s="41">
        <f t="shared" si="6"/>
        <v>0.69747999999999999</v>
      </c>
      <c r="F54" s="41">
        <f t="shared" si="7"/>
        <v>1.23444</v>
      </c>
      <c r="G54" s="42">
        <f t="shared" si="32"/>
        <v>0.62</v>
      </c>
      <c r="H54" s="42">
        <f t="shared" si="28"/>
        <v>0.88</v>
      </c>
      <c r="I54" s="42">
        <f t="shared" si="28"/>
        <v>1</v>
      </c>
      <c r="J54" s="42">
        <f t="shared" si="28"/>
        <v>0.3</v>
      </c>
      <c r="K54" s="1">
        <v>0.5</v>
      </c>
      <c r="L54" s="42">
        <f t="shared" si="28"/>
        <v>0.1</v>
      </c>
      <c r="M54" s="42">
        <f t="shared" si="28"/>
        <v>0.62</v>
      </c>
      <c r="N54" s="42">
        <f t="shared" si="28"/>
        <v>0.88</v>
      </c>
      <c r="O54" s="42">
        <f t="shared" si="28"/>
        <v>1</v>
      </c>
      <c r="P54" s="42">
        <f t="shared" si="28"/>
        <v>0.3</v>
      </c>
      <c r="Q54" s="1">
        <v>0.5</v>
      </c>
      <c r="R54" s="42">
        <f t="shared" si="28"/>
        <v>0</v>
      </c>
      <c r="S54" s="42">
        <f t="shared" si="28"/>
        <v>0.62</v>
      </c>
      <c r="T54" s="42">
        <f t="shared" si="28"/>
        <v>0.88</v>
      </c>
      <c r="U54" s="42">
        <f t="shared" si="28"/>
        <v>1</v>
      </c>
      <c r="V54" s="42">
        <f t="shared" si="28"/>
        <v>0.05</v>
      </c>
      <c r="W54" s="42">
        <f t="shared" si="28"/>
        <v>0.15</v>
      </c>
      <c r="X54" s="42">
        <f t="shared" si="28"/>
        <v>0.8</v>
      </c>
      <c r="Y54" s="42">
        <f t="shared" si="9"/>
        <v>0.72599999999999998</v>
      </c>
      <c r="Z54" s="42">
        <f t="shared" si="0"/>
        <v>0.626</v>
      </c>
      <c r="AA54" s="42">
        <f t="shared" si="1"/>
        <v>0.96300000000000008</v>
      </c>
      <c r="AB54" s="42">
        <f t="shared" si="29"/>
        <v>0.57999999999999996</v>
      </c>
      <c r="AC54" s="42">
        <f t="shared" si="29"/>
        <v>0.38</v>
      </c>
      <c r="AD54" s="42">
        <f t="shared" si="29"/>
        <v>0.04</v>
      </c>
      <c r="AG54" s="42">
        <f t="shared" si="33"/>
        <v>1.1000000000000001</v>
      </c>
      <c r="AH54" s="42">
        <v>1.54</v>
      </c>
      <c r="AI54" s="42">
        <f t="shared" si="30"/>
        <v>1</v>
      </c>
      <c r="AJ54" s="42">
        <f t="shared" si="30"/>
        <v>0.3</v>
      </c>
      <c r="AK54" s="42">
        <f t="shared" si="30"/>
        <v>0.6</v>
      </c>
      <c r="AL54" s="42">
        <f t="shared" si="30"/>
        <v>0.1</v>
      </c>
      <c r="AM54" s="42">
        <v>1.02</v>
      </c>
      <c r="AN54" s="42">
        <f t="shared" si="30"/>
        <v>1.1000000000000001</v>
      </c>
      <c r="AO54" s="42">
        <f t="shared" si="30"/>
        <v>1</v>
      </c>
      <c r="AP54" s="42">
        <f t="shared" si="30"/>
        <v>0.3</v>
      </c>
      <c r="AQ54" s="42">
        <f t="shared" si="30"/>
        <v>0.7</v>
      </c>
      <c r="AR54" s="42">
        <f t="shared" si="30"/>
        <v>0</v>
      </c>
      <c r="AS54" s="42">
        <f t="shared" si="30"/>
        <v>0.82</v>
      </c>
      <c r="AT54" s="42">
        <f t="shared" si="30"/>
        <v>1.1000000000000001</v>
      </c>
      <c r="AU54" s="42">
        <f t="shared" si="30"/>
        <v>1</v>
      </c>
      <c r="AV54" s="42">
        <f t="shared" si="30"/>
        <v>0.05</v>
      </c>
      <c r="AW54" s="42">
        <f t="shared" si="30"/>
        <v>0.15</v>
      </c>
      <c r="AX54" s="42">
        <f t="shared" si="30"/>
        <v>0.8</v>
      </c>
      <c r="AY54" s="42">
        <f t="shared" si="12"/>
        <v>1.3540000000000001</v>
      </c>
      <c r="AZ54" s="42">
        <f t="shared" si="13"/>
        <v>1.0760000000000001</v>
      </c>
      <c r="BA54" s="42">
        <f t="shared" si="2"/>
        <v>1.006</v>
      </c>
      <c r="BB54" s="42">
        <f t="shared" si="31"/>
        <v>0.57999999999999996</v>
      </c>
      <c r="BC54" s="42">
        <f t="shared" si="31"/>
        <v>0.38</v>
      </c>
      <c r="BD54" s="42">
        <f t="shared" si="31"/>
        <v>0.04</v>
      </c>
    </row>
    <row r="55" spans="1:56" x14ac:dyDescent="0.25">
      <c r="A55" s="34">
        <v>40</v>
      </c>
      <c r="B55" s="34">
        <f t="shared" si="16"/>
        <v>159.85700000000003</v>
      </c>
      <c r="C55" s="40">
        <f t="shared" si="4"/>
        <v>165.55007938822462</v>
      </c>
      <c r="D55" s="41">
        <f t="shared" si="5"/>
        <v>0.56501733579598845</v>
      </c>
      <c r="E55" s="41">
        <f t="shared" si="6"/>
        <v>0.69747999999999999</v>
      </c>
      <c r="F55" s="41">
        <f t="shared" si="7"/>
        <v>1.23444</v>
      </c>
      <c r="G55" s="42">
        <f t="shared" si="32"/>
        <v>0.62</v>
      </c>
      <c r="H55" s="42">
        <f t="shared" si="28"/>
        <v>0.88</v>
      </c>
      <c r="I55" s="42">
        <f t="shared" si="28"/>
        <v>1</v>
      </c>
      <c r="J55" s="42">
        <f t="shared" si="28"/>
        <v>0.3</v>
      </c>
      <c r="K55" s="1">
        <v>0.5</v>
      </c>
      <c r="L55" s="42">
        <f t="shared" si="28"/>
        <v>0.1</v>
      </c>
      <c r="M55" s="42">
        <f t="shared" si="28"/>
        <v>0.62</v>
      </c>
      <c r="N55" s="42">
        <f t="shared" si="28"/>
        <v>0.88</v>
      </c>
      <c r="O55" s="42">
        <f t="shared" si="28"/>
        <v>1</v>
      </c>
      <c r="P55" s="42">
        <f t="shared" si="28"/>
        <v>0.3</v>
      </c>
      <c r="Q55" s="1">
        <v>0.5</v>
      </c>
      <c r="R55" s="42">
        <f t="shared" si="28"/>
        <v>0</v>
      </c>
      <c r="S55" s="42">
        <f t="shared" si="28"/>
        <v>0.62</v>
      </c>
      <c r="T55" s="42">
        <f t="shared" si="28"/>
        <v>0.88</v>
      </c>
      <c r="U55" s="42">
        <f t="shared" si="28"/>
        <v>1</v>
      </c>
      <c r="V55" s="42">
        <f t="shared" si="28"/>
        <v>0.05</v>
      </c>
      <c r="W55" s="42">
        <f t="shared" si="28"/>
        <v>0.15</v>
      </c>
      <c r="X55" s="42">
        <f t="shared" si="28"/>
        <v>0.8</v>
      </c>
      <c r="Y55" s="42">
        <f t="shared" si="9"/>
        <v>0.72599999999999998</v>
      </c>
      <c r="Z55" s="42">
        <f t="shared" si="0"/>
        <v>0.626</v>
      </c>
      <c r="AA55" s="42">
        <f t="shared" si="1"/>
        <v>0.96300000000000008</v>
      </c>
      <c r="AB55" s="42">
        <f t="shared" si="29"/>
        <v>0.57999999999999996</v>
      </c>
      <c r="AC55" s="42">
        <f t="shared" si="29"/>
        <v>0.38</v>
      </c>
      <c r="AD55" s="42">
        <f t="shared" si="29"/>
        <v>0.04</v>
      </c>
      <c r="AG55" s="42">
        <f t="shared" si="33"/>
        <v>1.1000000000000001</v>
      </c>
      <c r="AH55" s="42">
        <v>1.54</v>
      </c>
      <c r="AI55" s="42">
        <f t="shared" si="30"/>
        <v>1</v>
      </c>
      <c r="AJ55" s="42">
        <f t="shared" si="30"/>
        <v>0.3</v>
      </c>
      <c r="AK55" s="42">
        <f t="shared" si="30"/>
        <v>0.6</v>
      </c>
      <c r="AL55" s="42">
        <f t="shared" si="30"/>
        <v>0.1</v>
      </c>
      <c r="AM55" s="42">
        <v>1.02</v>
      </c>
      <c r="AN55" s="42">
        <f t="shared" si="30"/>
        <v>1.1000000000000001</v>
      </c>
      <c r="AO55" s="42">
        <f t="shared" si="30"/>
        <v>1</v>
      </c>
      <c r="AP55" s="42">
        <f t="shared" si="30"/>
        <v>0.3</v>
      </c>
      <c r="AQ55" s="42">
        <f t="shared" si="30"/>
        <v>0.7</v>
      </c>
      <c r="AR55" s="42">
        <f t="shared" si="30"/>
        <v>0</v>
      </c>
      <c r="AS55" s="42">
        <f t="shared" si="30"/>
        <v>0.82</v>
      </c>
      <c r="AT55" s="42">
        <f t="shared" si="30"/>
        <v>1.1000000000000001</v>
      </c>
      <c r="AU55" s="42">
        <f t="shared" si="30"/>
        <v>1</v>
      </c>
      <c r="AV55" s="42">
        <f t="shared" si="30"/>
        <v>0.05</v>
      </c>
      <c r="AW55" s="42">
        <f t="shared" si="30"/>
        <v>0.15</v>
      </c>
      <c r="AX55" s="42">
        <f t="shared" si="30"/>
        <v>0.8</v>
      </c>
      <c r="AY55" s="42">
        <f t="shared" si="12"/>
        <v>1.3540000000000001</v>
      </c>
      <c r="AZ55" s="42">
        <f t="shared" si="13"/>
        <v>1.0760000000000001</v>
      </c>
      <c r="BA55" s="42">
        <f t="shared" si="2"/>
        <v>1.006</v>
      </c>
      <c r="BB55" s="42">
        <f t="shared" si="31"/>
        <v>0.57999999999999996</v>
      </c>
      <c r="BC55" s="42">
        <f t="shared" si="31"/>
        <v>0.38</v>
      </c>
      <c r="BD55" s="42">
        <f t="shared" si="31"/>
        <v>0.04</v>
      </c>
    </row>
    <row r="56" spans="1:56" x14ac:dyDescent="0.25">
      <c r="A56" s="34">
        <v>41</v>
      </c>
      <c r="B56" s="34">
        <f t="shared" si="16"/>
        <v>161.61479169999998</v>
      </c>
      <c r="C56" s="40">
        <f t="shared" si="4"/>
        <v>165.55007938822462</v>
      </c>
      <c r="D56" s="41">
        <f t="shared" si="5"/>
        <v>0.56501733579598845</v>
      </c>
      <c r="E56" s="41">
        <f t="shared" si="6"/>
        <v>0.69747999999999999</v>
      </c>
      <c r="F56" s="41">
        <f t="shared" si="7"/>
        <v>1.23444</v>
      </c>
      <c r="G56" s="42">
        <f t="shared" si="32"/>
        <v>0.62</v>
      </c>
      <c r="H56" s="42">
        <f t="shared" si="28"/>
        <v>0.88</v>
      </c>
      <c r="I56" s="42">
        <f t="shared" si="28"/>
        <v>1</v>
      </c>
      <c r="J56" s="42">
        <f t="shared" si="28"/>
        <v>0.3</v>
      </c>
      <c r="K56" s="1">
        <v>0.5</v>
      </c>
      <c r="L56" s="42">
        <f t="shared" si="28"/>
        <v>0.1</v>
      </c>
      <c r="M56" s="42">
        <f t="shared" si="28"/>
        <v>0.62</v>
      </c>
      <c r="N56" s="42">
        <f t="shared" si="28"/>
        <v>0.88</v>
      </c>
      <c r="O56" s="42">
        <f t="shared" si="28"/>
        <v>1</v>
      </c>
      <c r="P56" s="42">
        <f t="shared" si="28"/>
        <v>0.3</v>
      </c>
      <c r="Q56" s="1">
        <v>0.5</v>
      </c>
      <c r="R56" s="42">
        <f t="shared" si="28"/>
        <v>0</v>
      </c>
      <c r="S56" s="42">
        <f t="shared" si="28"/>
        <v>0.62</v>
      </c>
      <c r="T56" s="42">
        <f t="shared" si="28"/>
        <v>0.88</v>
      </c>
      <c r="U56" s="42">
        <f t="shared" si="28"/>
        <v>1</v>
      </c>
      <c r="V56" s="42">
        <f t="shared" si="28"/>
        <v>0.05</v>
      </c>
      <c r="W56" s="42">
        <f t="shared" si="28"/>
        <v>0.15</v>
      </c>
      <c r="X56" s="42">
        <f t="shared" si="28"/>
        <v>0.8</v>
      </c>
      <c r="Y56" s="42">
        <f t="shared" si="9"/>
        <v>0.72599999999999998</v>
      </c>
      <c r="Z56" s="42">
        <f t="shared" si="0"/>
        <v>0.626</v>
      </c>
      <c r="AA56" s="42">
        <f t="shared" si="1"/>
        <v>0.96300000000000008</v>
      </c>
      <c r="AB56" s="42">
        <f t="shared" si="29"/>
        <v>0.57999999999999996</v>
      </c>
      <c r="AC56" s="42">
        <f t="shared" si="29"/>
        <v>0.38</v>
      </c>
      <c r="AD56" s="42">
        <f t="shared" si="29"/>
        <v>0.04</v>
      </c>
      <c r="AG56" s="42">
        <f t="shared" si="33"/>
        <v>1.1000000000000001</v>
      </c>
      <c r="AH56" s="42">
        <v>1.54</v>
      </c>
      <c r="AI56" s="42">
        <f t="shared" si="30"/>
        <v>1</v>
      </c>
      <c r="AJ56" s="42">
        <f t="shared" si="30"/>
        <v>0.3</v>
      </c>
      <c r="AK56" s="42">
        <f t="shared" si="30"/>
        <v>0.6</v>
      </c>
      <c r="AL56" s="42">
        <f t="shared" si="30"/>
        <v>0.1</v>
      </c>
      <c r="AM56" s="42">
        <v>1.02</v>
      </c>
      <c r="AN56" s="42">
        <f t="shared" si="30"/>
        <v>1.1000000000000001</v>
      </c>
      <c r="AO56" s="42">
        <f t="shared" si="30"/>
        <v>1</v>
      </c>
      <c r="AP56" s="42">
        <f t="shared" si="30"/>
        <v>0.3</v>
      </c>
      <c r="AQ56" s="42">
        <f t="shared" si="30"/>
        <v>0.7</v>
      </c>
      <c r="AR56" s="42">
        <f t="shared" si="30"/>
        <v>0</v>
      </c>
      <c r="AS56" s="42">
        <f t="shared" si="30"/>
        <v>0.82</v>
      </c>
      <c r="AT56" s="42">
        <f t="shared" si="30"/>
        <v>1.1000000000000001</v>
      </c>
      <c r="AU56" s="42">
        <f t="shared" si="30"/>
        <v>1</v>
      </c>
      <c r="AV56" s="42">
        <f t="shared" si="30"/>
        <v>0.05</v>
      </c>
      <c r="AW56" s="42">
        <f t="shared" si="30"/>
        <v>0.15</v>
      </c>
      <c r="AX56" s="42">
        <f t="shared" si="30"/>
        <v>0.8</v>
      </c>
      <c r="AY56" s="42">
        <f t="shared" si="12"/>
        <v>1.3540000000000001</v>
      </c>
      <c r="AZ56" s="42">
        <f t="shared" si="13"/>
        <v>1.0760000000000001</v>
      </c>
      <c r="BA56" s="42">
        <f t="shared" si="2"/>
        <v>1.006</v>
      </c>
      <c r="BB56" s="42">
        <f t="shared" si="31"/>
        <v>0.57999999999999996</v>
      </c>
      <c r="BC56" s="42">
        <f t="shared" si="31"/>
        <v>0.38</v>
      </c>
      <c r="BD56" s="42">
        <f t="shared" si="31"/>
        <v>0.04</v>
      </c>
    </row>
    <row r="57" spans="1:56" x14ac:dyDescent="0.25">
      <c r="A57" s="34">
        <v>42</v>
      </c>
      <c r="B57" s="34">
        <f t="shared" si="16"/>
        <v>163.23321119999997</v>
      </c>
      <c r="C57" s="40">
        <f t="shared" si="4"/>
        <v>165.55007938822462</v>
      </c>
      <c r="D57" s="41">
        <f t="shared" si="5"/>
        <v>0.56501733579598845</v>
      </c>
      <c r="E57" s="41">
        <f t="shared" si="6"/>
        <v>0.69747999999999999</v>
      </c>
      <c r="F57" s="41">
        <f t="shared" si="7"/>
        <v>1.23444</v>
      </c>
      <c r="G57" s="42">
        <f t="shared" si="32"/>
        <v>0.62</v>
      </c>
      <c r="H57" s="42">
        <f t="shared" si="28"/>
        <v>0.88</v>
      </c>
      <c r="I57" s="42">
        <f t="shared" si="28"/>
        <v>1</v>
      </c>
      <c r="J57" s="42">
        <f t="shared" si="28"/>
        <v>0.3</v>
      </c>
      <c r="K57" s="1">
        <v>0.5</v>
      </c>
      <c r="L57" s="42">
        <f t="shared" si="28"/>
        <v>0.1</v>
      </c>
      <c r="M57" s="42">
        <f t="shared" si="28"/>
        <v>0.62</v>
      </c>
      <c r="N57" s="42">
        <f t="shared" si="28"/>
        <v>0.88</v>
      </c>
      <c r="O57" s="42">
        <f t="shared" si="28"/>
        <v>1</v>
      </c>
      <c r="P57" s="42">
        <f t="shared" si="28"/>
        <v>0.3</v>
      </c>
      <c r="Q57" s="1">
        <v>0.5</v>
      </c>
      <c r="R57" s="42">
        <f t="shared" si="28"/>
        <v>0</v>
      </c>
      <c r="S57" s="42">
        <f t="shared" si="28"/>
        <v>0.62</v>
      </c>
      <c r="T57" s="42">
        <f t="shared" si="28"/>
        <v>0.88</v>
      </c>
      <c r="U57" s="42">
        <f t="shared" si="28"/>
        <v>1</v>
      </c>
      <c r="V57" s="42">
        <f t="shared" si="28"/>
        <v>0.05</v>
      </c>
      <c r="W57" s="42">
        <f t="shared" si="28"/>
        <v>0.15</v>
      </c>
      <c r="X57" s="42">
        <f t="shared" si="28"/>
        <v>0.8</v>
      </c>
      <c r="Y57" s="42">
        <f t="shared" si="9"/>
        <v>0.72599999999999998</v>
      </c>
      <c r="Z57" s="42">
        <f t="shared" si="0"/>
        <v>0.626</v>
      </c>
      <c r="AA57" s="42">
        <f t="shared" si="1"/>
        <v>0.96300000000000008</v>
      </c>
      <c r="AB57" s="42">
        <f t="shared" si="29"/>
        <v>0.57999999999999996</v>
      </c>
      <c r="AC57" s="42">
        <f t="shared" si="29"/>
        <v>0.38</v>
      </c>
      <c r="AD57" s="42">
        <f t="shared" si="29"/>
        <v>0.04</v>
      </c>
      <c r="AG57" s="42">
        <f t="shared" si="33"/>
        <v>1.1000000000000001</v>
      </c>
      <c r="AH57" s="42">
        <v>1.54</v>
      </c>
      <c r="AI57" s="42">
        <f t="shared" si="30"/>
        <v>1</v>
      </c>
      <c r="AJ57" s="42">
        <f t="shared" si="30"/>
        <v>0.3</v>
      </c>
      <c r="AK57" s="42">
        <f t="shared" si="30"/>
        <v>0.6</v>
      </c>
      <c r="AL57" s="42">
        <f t="shared" si="30"/>
        <v>0.1</v>
      </c>
      <c r="AM57" s="42">
        <v>1.02</v>
      </c>
      <c r="AN57" s="42">
        <f t="shared" si="30"/>
        <v>1.1000000000000001</v>
      </c>
      <c r="AO57" s="42">
        <f t="shared" si="30"/>
        <v>1</v>
      </c>
      <c r="AP57" s="42">
        <f t="shared" si="30"/>
        <v>0.3</v>
      </c>
      <c r="AQ57" s="42">
        <f t="shared" si="30"/>
        <v>0.7</v>
      </c>
      <c r="AR57" s="42">
        <f t="shared" si="30"/>
        <v>0</v>
      </c>
      <c r="AS57" s="42">
        <f t="shared" si="30"/>
        <v>0.82</v>
      </c>
      <c r="AT57" s="42">
        <f t="shared" si="30"/>
        <v>1.1000000000000001</v>
      </c>
      <c r="AU57" s="42">
        <f t="shared" si="30"/>
        <v>1</v>
      </c>
      <c r="AV57" s="42">
        <f t="shared" si="30"/>
        <v>0.05</v>
      </c>
      <c r="AW57" s="42">
        <f t="shared" si="30"/>
        <v>0.15</v>
      </c>
      <c r="AX57" s="42">
        <f t="shared" si="30"/>
        <v>0.8</v>
      </c>
      <c r="AY57" s="42">
        <f t="shared" si="12"/>
        <v>1.3540000000000001</v>
      </c>
      <c r="AZ57" s="42">
        <f t="shared" si="13"/>
        <v>1.0760000000000001</v>
      </c>
      <c r="BA57" s="42">
        <f t="shared" si="2"/>
        <v>1.006</v>
      </c>
      <c r="BB57" s="42">
        <f t="shared" si="31"/>
        <v>0.57999999999999996</v>
      </c>
      <c r="BC57" s="42">
        <f t="shared" si="31"/>
        <v>0.38</v>
      </c>
      <c r="BD57" s="42">
        <f t="shared" si="31"/>
        <v>0.04</v>
      </c>
    </row>
    <row r="58" spans="1:56" x14ac:dyDescent="0.25">
      <c r="A58" s="34">
        <v>43</v>
      </c>
      <c r="B58" s="34">
        <f t="shared" si="16"/>
        <v>164.71087970000002</v>
      </c>
      <c r="C58" s="40">
        <f t="shared" si="4"/>
        <v>165.55007938822462</v>
      </c>
      <c r="D58" s="41">
        <f t="shared" si="5"/>
        <v>0.56501733579598845</v>
      </c>
      <c r="E58" s="41">
        <f t="shared" si="6"/>
        <v>0.69747999999999999</v>
      </c>
      <c r="F58" s="41">
        <f t="shared" si="7"/>
        <v>1.23444</v>
      </c>
      <c r="G58" s="42">
        <f t="shared" si="32"/>
        <v>0.62</v>
      </c>
      <c r="H58" s="42">
        <f t="shared" si="28"/>
        <v>0.88</v>
      </c>
      <c r="I58" s="42">
        <f t="shared" si="28"/>
        <v>1</v>
      </c>
      <c r="J58" s="42">
        <f t="shared" si="28"/>
        <v>0.3</v>
      </c>
      <c r="K58" s="1">
        <v>0.5</v>
      </c>
      <c r="L58" s="42">
        <f t="shared" si="28"/>
        <v>0.1</v>
      </c>
      <c r="M58" s="42">
        <f t="shared" si="28"/>
        <v>0.62</v>
      </c>
      <c r="N58" s="42">
        <f t="shared" si="28"/>
        <v>0.88</v>
      </c>
      <c r="O58" s="42">
        <f t="shared" si="28"/>
        <v>1</v>
      </c>
      <c r="P58" s="42">
        <f t="shared" si="28"/>
        <v>0.3</v>
      </c>
      <c r="Q58" s="1">
        <v>0.5</v>
      </c>
      <c r="R58" s="42">
        <f t="shared" si="28"/>
        <v>0</v>
      </c>
      <c r="S58" s="42">
        <f t="shared" si="28"/>
        <v>0.62</v>
      </c>
      <c r="T58" s="42">
        <f t="shared" si="28"/>
        <v>0.88</v>
      </c>
      <c r="U58" s="42">
        <f t="shared" si="28"/>
        <v>1</v>
      </c>
      <c r="V58" s="42">
        <f t="shared" si="28"/>
        <v>0.05</v>
      </c>
      <c r="W58" s="42">
        <f t="shared" si="28"/>
        <v>0.15</v>
      </c>
      <c r="X58" s="42">
        <f t="shared" si="28"/>
        <v>0.8</v>
      </c>
      <c r="Y58" s="42">
        <f t="shared" si="9"/>
        <v>0.72599999999999998</v>
      </c>
      <c r="Z58" s="42">
        <f t="shared" si="0"/>
        <v>0.626</v>
      </c>
      <c r="AA58" s="42">
        <f t="shared" si="1"/>
        <v>0.96300000000000008</v>
      </c>
      <c r="AB58" s="42">
        <f t="shared" si="29"/>
        <v>0.57999999999999996</v>
      </c>
      <c r="AC58" s="42">
        <f t="shared" si="29"/>
        <v>0.38</v>
      </c>
      <c r="AD58" s="42">
        <f t="shared" si="29"/>
        <v>0.04</v>
      </c>
      <c r="AG58" s="42">
        <f t="shared" si="33"/>
        <v>1.1000000000000001</v>
      </c>
      <c r="AH58" s="42">
        <v>1.54</v>
      </c>
      <c r="AI58" s="42">
        <f t="shared" si="30"/>
        <v>1</v>
      </c>
      <c r="AJ58" s="42">
        <f t="shared" si="30"/>
        <v>0.3</v>
      </c>
      <c r="AK58" s="42">
        <f t="shared" si="30"/>
        <v>0.6</v>
      </c>
      <c r="AL58" s="42">
        <f t="shared" si="30"/>
        <v>0.1</v>
      </c>
      <c r="AM58" s="42">
        <v>1.02</v>
      </c>
      <c r="AN58" s="42">
        <f t="shared" si="30"/>
        <v>1.1000000000000001</v>
      </c>
      <c r="AO58" s="42">
        <f t="shared" si="30"/>
        <v>1</v>
      </c>
      <c r="AP58" s="42">
        <f t="shared" si="30"/>
        <v>0.3</v>
      </c>
      <c r="AQ58" s="42">
        <f t="shared" si="30"/>
        <v>0.7</v>
      </c>
      <c r="AR58" s="42">
        <f t="shared" si="30"/>
        <v>0</v>
      </c>
      <c r="AS58" s="42">
        <f t="shared" si="30"/>
        <v>0.82</v>
      </c>
      <c r="AT58" s="42">
        <f t="shared" si="30"/>
        <v>1.1000000000000001</v>
      </c>
      <c r="AU58" s="42">
        <f t="shared" si="30"/>
        <v>1</v>
      </c>
      <c r="AV58" s="42">
        <f t="shared" si="30"/>
        <v>0.05</v>
      </c>
      <c r="AW58" s="42">
        <f t="shared" si="30"/>
        <v>0.15</v>
      </c>
      <c r="AX58" s="42">
        <f t="shared" si="30"/>
        <v>0.8</v>
      </c>
      <c r="AY58" s="42">
        <f t="shared" si="12"/>
        <v>1.3540000000000001</v>
      </c>
      <c r="AZ58" s="42">
        <f t="shared" si="13"/>
        <v>1.0760000000000001</v>
      </c>
      <c r="BA58" s="42">
        <f t="shared" si="2"/>
        <v>1.006</v>
      </c>
      <c r="BB58" s="42">
        <f t="shared" si="31"/>
        <v>0.57999999999999996</v>
      </c>
      <c r="BC58" s="42">
        <f t="shared" si="31"/>
        <v>0.38</v>
      </c>
      <c r="BD58" s="42">
        <f t="shared" si="31"/>
        <v>0.04</v>
      </c>
    </row>
    <row r="59" spans="1:56" x14ac:dyDescent="0.25">
      <c r="A59" s="34">
        <v>44</v>
      </c>
      <c r="B59" s="34">
        <f t="shared" si="16"/>
        <v>166.0468912</v>
      </c>
      <c r="C59" s="40">
        <f t="shared" si="4"/>
        <v>165.55007938822462</v>
      </c>
      <c r="D59" s="41">
        <f t="shared" si="5"/>
        <v>0.56501733579598845</v>
      </c>
      <c r="E59" s="41">
        <f t="shared" si="6"/>
        <v>0.69747999999999999</v>
      </c>
      <c r="F59" s="41">
        <f t="shared" si="7"/>
        <v>1.23444</v>
      </c>
      <c r="G59" s="42">
        <f t="shared" si="32"/>
        <v>0.62</v>
      </c>
      <c r="H59" s="42">
        <f t="shared" si="28"/>
        <v>0.88</v>
      </c>
      <c r="I59" s="42">
        <f t="shared" si="28"/>
        <v>1</v>
      </c>
      <c r="J59" s="42">
        <f t="shared" si="28"/>
        <v>0.3</v>
      </c>
      <c r="K59" s="1">
        <v>0.5</v>
      </c>
      <c r="L59" s="42">
        <f t="shared" si="28"/>
        <v>0.1</v>
      </c>
      <c r="M59" s="42">
        <f t="shared" si="28"/>
        <v>0.62</v>
      </c>
      <c r="N59" s="42">
        <f t="shared" si="28"/>
        <v>0.88</v>
      </c>
      <c r="O59" s="42">
        <f t="shared" si="28"/>
        <v>1</v>
      </c>
      <c r="P59" s="42">
        <f t="shared" si="28"/>
        <v>0.3</v>
      </c>
      <c r="Q59" s="1">
        <v>0.5</v>
      </c>
      <c r="R59" s="42">
        <f t="shared" si="28"/>
        <v>0</v>
      </c>
      <c r="S59" s="42">
        <f t="shared" si="28"/>
        <v>0.62</v>
      </c>
      <c r="T59" s="42">
        <f t="shared" si="28"/>
        <v>0.88</v>
      </c>
      <c r="U59" s="42">
        <f t="shared" si="28"/>
        <v>1</v>
      </c>
      <c r="V59" s="42">
        <f t="shared" si="28"/>
        <v>0.05</v>
      </c>
      <c r="W59" s="42">
        <f t="shared" si="28"/>
        <v>0.15</v>
      </c>
      <c r="X59" s="42">
        <f t="shared" si="28"/>
        <v>0.8</v>
      </c>
      <c r="Y59" s="42">
        <f t="shared" si="9"/>
        <v>0.72599999999999998</v>
      </c>
      <c r="Z59" s="42">
        <f t="shared" si="0"/>
        <v>0.626</v>
      </c>
      <c r="AA59" s="42">
        <f t="shared" si="1"/>
        <v>0.96300000000000008</v>
      </c>
      <c r="AB59" s="42">
        <f t="shared" si="29"/>
        <v>0.57999999999999996</v>
      </c>
      <c r="AC59" s="42">
        <f t="shared" si="29"/>
        <v>0.38</v>
      </c>
      <c r="AD59" s="42">
        <f t="shared" si="29"/>
        <v>0.04</v>
      </c>
      <c r="AG59" s="42">
        <f t="shared" si="33"/>
        <v>1.1000000000000001</v>
      </c>
      <c r="AH59" s="42">
        <v>1.54</v>
      </c>
      <c r="AI59" s="42">
        <f t="shared" si="30"/>
        <v>1</v>
      </c>
      <c r="AJ59" s="42">
        <f t="shared" si="30"/>
        <v>0.3</v>
      </c>
      <c r="AK59" s="42">
        <f t="shared" si="30"/>
        <v>0.6</v>
      </c>
      <c r="AL59" s="42">
        <f t="shared" si="30"/>
        <v>0.1</v>
      </c>
      <c r="AM59" s="42">
        <v>1.02</v>
      </c>
      <c r="AN59" s="42">
        <f t="shared" si="30"/>
        <v>1.1000000000000001</v>
      </c>
      <c r="AO59" s="42">
        <f t="shared" si="30"/>
        <v>1</v>
      </c>
      <c r="AP59" s="42">
        <f t="shared" si="30"/>
        <v>0.3</v>
      </c>
      <c r="AQ59" s="42">
        <f t="shared" si="30"/>
        <v>0.7</v>
      </c>
      <c r="AR59" s="42">
        <f t="shared" si="30"/>
        <v>0</v>
      </c>
      <c r="AS59" s="42">
        <f t="shared" si="30"/>
        <v>0.82</v>
      </c>
      <c r="AT59" s="42">
        <f t="shared" si="30"/>
        <v>1.1000000000000001</v>
      </c>
      <c r="AU59" s="42">
        <f t="shared" si="30"/>
        <v>1</v>
      </c>
      <c r="AV59" s="42">
        <f t="shared" si="30"/>
        <v>0.05</v>
      </c>
      <c r="AW59" s="42">
        <f t="shared" si="30"/>
        <v>0.15</v>
      </c>
      <c r="AX59" s="42">
        <f t="shared" si="30"/>
        <v>0.8</v>
      </c>
      <c r="AY59" s="42">
        <f t="shared" si="12"/>
        <v>1.3540000000000001</v>
      </c>
      <c r="AZ59" s="42">
        <f t="shared" si="13"/>
        <v>1.0760000000000001</v>
      </c>
      <c r="BA59" s="42">
        <f t="shared" si="2"/>
        <v>1.006</v>
      </c>
      <c r="BB59" s="42">
        <f t="shared" si="31"/>
        <v>0.57999999999999996</v>
      </c>
      <c r="BC59" s="42">
        <f t="shared" si="31"/>
        <v>0.38</v>
      </c>
      <c r="BD59" s="42">
        <f t="shared" si="31"/>
        <v>0.04</v>
      </c>
    </row>
    <row r="60" spans="1:56" x14ac:dyDescent="0.25">
      <c r="A60" s="34">
        <v>45</v>
      </c>
      <c r="B60" s="34">
        <f t="shared" si="16"/>
        <v>167.2408125</v>
      </c>
      <c r="C60" s="40">
        <f t="shared" si="4"/>
        <v>165.55007938822462</v>
      </c>
      <c r="D60" s="41">
        <f t="shared" si="5"/>
        <v>0.56501733579598845</v>
      </c>
      <c r="E60" s="41">
        <f t="shared" si="6"/>
        <v>0.69747999999999999</v>
      </c>
      <c r="F60" s="41">
        <f t="shared" si="7"/>
        <v>1.23444</v>
      </c>
      <c r="G60" s="42">
        <f t="shared" si="32"/>
        <v>0.62</v>
      </c>
      <c r="H60" s="42">
        <f t="shared" si="28"/>
        <v>0.88</v>
      </c>
      <c r="I60" s="42">
        <f t="shared" si="28"/>
        <v>1</v>
      </c>
      <c r="J60" s="42">
        <f t="shared" si="28"/>
        <v>0.3</v>
      </c>
      <c r="K60" s="1">
        <v>0.5</v>
      </c>
      <c r="L60" s="42">
        <f t="shared" si="28"/>
        <v>0.1</v>
      </c>
      <c r="M60" s="42">
        <f t="shared" si="28"/>
        <v>0.62</v>
      </c>
      <c r="N60" s="42">
        <f t="shared" si="28"/>
        <v>0.88</v>
      </c>
      <c r="O60" s="42">
        <f t="shared" si="28"/>
        <v>1</v>
      </c>
      <c r="P60" s="42">
        <f t="shared" si="28"/>
        <v>0.3</v>
      </c>
      <c r="Q60" s="1">
        <v>0.5</v>
      </c>
      <c r="R60" s="42">
        <f t="shared" si="28"/>
        <v>0</v>
      </c>
      <c r="S60" s="42">
        <f t="shared" si="28"/>
        <v>0.62</v>
      </c>
      <c r="T60" s="42">
        <f t="shared" si="28"/>
        <v>0.88</v>
      </c>
      <c r="U60" s="42">
        <f t="shared" si="28"/>
        <v>1</v>
      </c>
      <c r="V60" s="42">
        <f t="shared" si="28"/>
        <v>0.05</v>
      </c>
      <c r="W60" s="42">
        <f t="shared" si="28"/>
        <v>0.15</v>
      </c>
      <c r="X60" s="42">
        <f t="shared" si="28"/>
        <v>0.8</v>
      </c>
      <c r="Y60" s="42">
        <f t="shared" si="9"/>
        <v>0.72599999999999998</v>
      </c>
      <c r="Z60" s="42">
        <f t="shared" si="0"/>
        <v>0.626</v>
      </c>
      <c r="AA60" s="42">
        <f t="shared" si="1"/>
        <v>0.96300000000000008</v>
      </c>
      <c r="AB60" s="42">
        <f t="shared" si="29"/>
        <v>0.57999999999999996</v>
      </c>
      <c r="AC60" s="42">
        <f t="shared" si="29"/>
        <v>0.38</v>
      </c>
      <c r="AD60" s="42">
        <f t="shared" si="29"/>
        <v>0.04</v>
      </c>
      <c r="AG60" s="42">
        <f t="shared" si="33"/>
        <v>1.1000000000000001</v>
      </c>
      <c r="AH60" s="42">
        <v>1.54</v>
      </c>
      <c r="AI60" s="42">
        <f t="shared" si="30"/>
        <v>1</v>
      </c>
      <c r="AJ60" s="42">
        <f t="shared" si="30"/>
        <v>0.3</v>
      </c>
      <c r="AK60" s="42">
        <f t="shared" si="30"/>
        <v>0.6</v>
      </c>
      <c r="AL60" s="42">
        <f t="shared" si="30"/>
        <v>0.1</v>
      </c>
      <c r="AM60" s="42">
        <v>1.02</v>
      </c>
      <c r="AN60" s="42">
        <f t="shared" si="30"/>
        <v>1.1000000000000001</v>
      </c>
      <c r="AO60" s="42">
        <f t="shared" si="30"/>
        <v>1</v>
      </c>
      <c r="AP60" s="42">
        <f t="shared" si="30"/>
        <v>0.3</v>
      </c>
      <c r="AQ60" s="42">
        <f t="shared" si="30"/>
        <v>0.7</v>
      </c>
      <c r="AR60" s="42">
        <f t="shared" si="30"/>
        <v>0</v>
      </c>
      <c r="AS60" s="42">
        <f t="shared" si="30"/>
        <v>0.82</v>
      </c>
      <c r="AT60" s="42">
        <f t="shared" si="30"/>
        <v>1.1000000000000001</v>
      </c>
      <c r="AU60" s="42">
        <f t="shared" si="30"/>
        <v>1</v>
      </c>
      <c r="AV60" s="42">
        <f t="shared" si="30"/>
        <v>0.05</v>
      </c>
      <c r="AW60" s="42">
        <f t="shared" si="30"/>
        <v>0.15</v>
      </c>
      <c r="AX60" s="42">
        <f t="shared" si="30"/>
        <v>0.8</v>
      </c>
      <c r="AY60" s="42">
        <f t="shared" si="12"/>
        <v>1.3540000000000001</v>
      </c>
      <c r="AZ60" s="42">
        <f t="shared" si="13"/>
        <v>1.0760000000000001</v>
      </c>
      <c r="BA60" s="42">
        <f t="shared" si="2"/>
        <v>1.006</v>
      </c>
      <c r="BB60" s="42">
        <f t="shared" si="31"/>
        <v>0.57999999999999996</v>
      </c>
      <c r="BC60" s="42">
        <f t="shared" si="31"/>
        <v>0.38</v>
      </c>
      <c r="BD60" s="42">
        <f t="shared" si="31"/>
        <v>0.04</v>
      </c>
    </row>
    <row r="61" spans="1:56" x14ac:dyDescent="0.25">
      <c r="A61" s="34">
        <v>46</v>
      </c>
      <c r="B61" s="34">
        <f t="shared" si="16"/>
        <v>168.29268320000006</v>
      </c>
      <c r="C61" s="40">
        <f t="shared" si="4"/>
        <v>165.55007938822462</v>
      </c>
      <c r="D61" s="41">
        <f t="shared" si="5"/>
        <v>0.56501733579598845</v>
      </c>
      <c r="E61" s="41">
        <f t="shared" si="6"/>
        <v>0.69747999999999999</v>
      </c>
      <c r="F61" s="41">
        <f t="shared" si="7"/>
        <v>1.23444</v>
      </c>
      <c r="G61" s="42">
        <f t="shared" si="32"/>
        <v>0.62</v>
      </c>
      <c r="H61" s="42">
        <f t="shared" si="28"/>
        <v>0.88</v>
      </c>
      <c r="I61" s="42">
        <f t="shared" si="28"/>
        <v>1</v>
      </c>
      <c r="J61" s="42">
        <f t="shared" si="28"/>
        <v>0.3</v>
      </c>
      <c r="K61" s="1">
        <v>0.5</v>
      </c>
      <c r="L61" s="42">
        <f t="shared" si="28"/>
        <v>0.1</v>
      </c>
      <c r="M61" s="42">
        <f t="shared" si="28"/>
        <v>0.62</v>
      </c>
      <c r="N61" s="42">
        <f t="shared" si="28"/>
        <v>0.88</v>
      </c>
      <c r="O61" s="42">
        <f t="shared" si="28"/>
        <v>1</v>
      </c>
      <c r="P61" s="42">
        <f t="shared" si="28"/>
        <v>0.3</v>
      </c>
      <c r="Q61" s="1">
        <v>0.5</v>
      </c>
      <c r="R61" s="42">
        <f t="shared" si="28"/>
        <v>0</v>
      </c>
      <c r="S61" s="42">
        <f t="shared" si="28"/>
        <v>0.62</v>
      </c>
      <c r="T61" s="42">
        <f t="shared" si="28"/>
        <v>0.88</v>
      </c>
      <c r="U61" s="42">
        <f t="shared" si="28"/>
        <v>1</v>
      </c>
      <c r="V61" s="42">
        <f t="shared" si="28"/>
        <v>0.05</v>
      </c>
      <c r="W61" s="42">
        <f t="shared" si="28"/>
        <v>0.15</v>
      </c>
      <c r="X61" s="42">
        <f t="shared" si="28"/>
        <v>0.8</v>
      </c>
      <c r="Y61" s="42">
        <f t="shared" si="9"/>
        <v>0.72599999999999998</v>
      </c>
      <c r="Z61" s="42">
        <f t="shared" si="0"/>
        <v>0.626</v>
      </c>
      <c r="AA61" s="42">
        <f t="shared" si="1"/>
        <v>0.96300000000000008</v>
      </c>
      <c r="AB61" s="42">
        <f t="shared" si="29"/>
        <v>0.57999999999999996</v>
      </c>
      <c r="AC61" s="42">
        <f t="shared" si="29"/>
        <v>0.38</v>
      </c>
      <c r="AD61" s="42">
        <f t="shared" si="29"/>
        <v>0.04</v>
      </c>
      <c r="AG61" s="42">
        <f t="shared" si="33"/>
        <v>1.1000000000000001</v>
      </c>
      <c r="AH61" s="42">
        <v>1.54</v>
      </c>
      <c r="AI61" s="42">
        <f t="shared" si="30"/>
        <v>1</v>
      </c>
      <c r="AJ61" s="42">
        <f t="shared" si="30"/>
        <v>0.3</v>
      </c>
      <c r="AK61" s="42">
        <f t="shared" si="30"/>
        <v>0.6</v>
      </c>
      <c r="AL61" s="42">
        <f t="shared" si="30"/>
        <v>0.1</v>
      </c>
      <c r="AM61" s="42">
        <v>1.02</v>
      </c>
      <c r="AN61" s="42">
        <f t="shared" si="30"/>
        <v>1.1000000000000001</v>
      </c>
      <c r="AO61" s="42">
        <f t="shared" si="30"/>
        <v>1</v>
      </c>
      <c r="AP61" s="42">
        <f t="shared" si="30"/>
        <v>0.3</v>
      </c>
      <c r="AQ61" s="42">
        <f t="shared" si="30"/>
        <v>0.7</v>
      </c>
      <c r="AR61" s="42">
        <f t="shared" si="30"/>
        <v>0</v>
      </c>
      <c r="AS61" s="42">
        <f t="shared" si="30"/>
        <v>0.82</v>
      </c>
      <c r="AT61" s="42">
        <f t="shared" si="30"/>
        <v>1.1000000000000001</v>
      </c>
      <c r="AU61" s="42">
        <f t="shared" si="30"/>
        <v>1</v>
      </c>
      <c r="AV61" s="42">
        <f t="shared" si="30"/>
        <v>0.05</v>
      </c>
      <c r="AW61" s="42">
        <f t="shared" si="30"/>
        <v>0.15</v>
      </c>
      <c r="AX61" s="42">
        <f t="shared" si="30"/>
        <v>0.8</v>
      </c>
      <c r="AY61" s="42">
        <f t="shared" si="12"/>
        <v>1.3540000000000001</v>
      </c>
      <c r="AZ61" s="42">
        <f t="shared" si="13"/>
        <v>1.0760000000000001</v>
      </c>
      <c r="BA61" s="42">
        <f t="shared" si="2"/>
        <v>1.006</v>
      </c>
      <c r="BB61" s="42">
        <f t="shared" si="31"/>
        <v>0.57999999999999996</v>
      </c>
      <c r="BC61" s="42">
        <f t="shared" si="31"/>
        <v>0.38</v>
      </c>
      <c r="BD61" s="42">
        <f t="shared" si="31"/>
        <v>0.04</v>
      </c>
    </row>
    <row r="62" spans="1:56" x14ac:dyDescent="0.25">
      <c r="A62" s="34">
        <v>47</v>
      </c>
      <c r="B62" s="34">
        <f t="shared" si="16"/>
        <v>169.20301570000001</v>
      </c>
      <c r="C62" s="40">
        <f t="shared" si="4"/>
        <v>165.55007938822462</v>
      </c>
      <c r="D62" s="41">
        <f t="shared" si="5"/>
        <v>0.56501733579598845</v>
      </c>
      <c r="E62" s="41">
        <f t="shared" si="6"/>
        <v>0.69747999999999999</v>
      </c>
      <c r="F62" s="41">
        <f t="shared" si="7"/>
        <v>1.23444</v>
      </c>
      <c r="G62" s="42">
        <f t="shared" si="32"/>
        <v>0.62</v>
      </c>
      <c r="H62" s="42">
        <f t="shared" si="28"/>
        <v>0.88</v>
      </c>
      <c r="I62" s="42">
        <f t="shared" si="28"/>
        <v>1</v>
      </c>
      <c r="J62" s="42">
        <f t="shared" si="28"/>
        <v>0.3</v>
      </c>
      <c r="K62" s="1">
        <v>0.5</v>
      </c>
      <c r="L62" s="42">
        <f t="shared" si="28"/>
        <v>0.1</v>
      </c>
      <c r="M62" s="42">
        <f t="shared" si="28"/>
        <v>0.62</v>
      </c>
      <c r="N62" s="42">
        <f t="shared" si="28"/>
        <v>0.88</v>
      </c>
      <c r="O62" s="42">
        <f t="shared" si="28"/>
        <v>1</v>
      </c>
      <c r="P62" s="42">
        <f t="shared" si="28"/>
        <v>0.3</v>
      </c>
      <c r="Q62" s="1">
        <v>0.5</v>
      </c>
      <c r="R62" s="42">
        <f t="shared" si="28"/>
        <v>0</v>
      </c>
      <c r="S62" s="42">
        <f t="shared" si="28"/>
        <v>0.62</v>
      </c>
      <c r="T62" s="42">
        <f t="shared" si="28"/>
        <v>0.88</v>
      </c>
      <c r="U62" s="42">
        <f t="shared" si="28"/>
        <v>1</v>
      </c>
      <c r="V62" s="42">
        <f t="shared" si="28"/>
        <v>0.05</v>
      </c>
      <c r="W62" s="42">
        <f t="shared" si="28"/>
        <v>0.15</v>
      </c>
      <c r="X62" s="42">
        <f t="shared" si="28"/>
        <v>0.8</v>
      </c>
      <c r="Y62" s="42">
        <f t="shared" si="9"/>
        <v>0.72599999999999998</v>
      </c>
      <c r="Z62" s="42">
        <f t="shared" si="0"/>
        <v>0.626</v>
      </c>
      <c r="AA62" s="42">
        <f t="shared" si="1"/>
        <v>0.96300000000000008</v>
      </c>
      <c r="AB62" s="42">
        <f t="shared" si="29"/>
        <v>0.57999999999999996</v>
      </c>
      <c r="AC62" s="42">
        <f t="shared" si="29"/>
        <v>0.38</v>
      </c>
      <c r="AD62" s="42">
        <f t="shared" si="29"/>
        <v>0.04</v>
      </c>
      <c r="AG62" s="42">
        <f t="shared" si="33"/>
        <v>1.1000000000000001</v>
      </c>
      <c r="AH62" s="42">
        <v>1.54</v>
      </c>
      <c r="AI62" s="42">
        <f t="shared" si="30"/>
        <v>1</v>
      </c>
      <c r="AJ62" s="42">
        <f t="shared" si="30"/>
        <v>0.3</v>
      </c>
      <c r="AK62" s="42">
        <f t="shared" si="30"/>
        <v>0.6</v>
      </c>
      <c r="AL62" s="42">
        <f t="shared" si="30"/>
        <v>0.1</v>
      </c>
      <c r="AM62" s="42">
        <v>1.02</v>
      </c>
      <c r="AN62" s="42">
        <f t="shared" si="30"/>
        <v>1.1000000000000001</v>
      </c>
      <c r="AO62" s="42">
        <f t="shared" si="30"/>
        <v>1</v>
      </c>
      <c r="AP62" s="42">
        <f t="shared" si="30"/>
        <v>0.3</v>
      </c>
      <c r="AQ62" s="42">
        <f t="shared" si="30"/>
        <v>0.7</v>
      </c>
      <c r="AR62" s="42">
        <f t="shared" si="30"/>
        <v>0</v>
      </c>
      <c r="AS62" s="42">
        <f t="shared" si="30"/>
        <v>0.82</v>
      </c>
      <c r="AT62" s="42">
        <f t="shared" si="30"/>
        <v>1.1000000000000001</v>
      </c>
      <c r="AU62" s="42">
        <f t="shared" si="30"/>
        <v>1</v>
      </c>
      <c r="AV62" s="42">
        <f t="shared" si="30"/>
        <v>0.05</v>
      </c>
      <c r="AW62" s="42">
        <f t="shared" si="30"/>
        <v>0.15</v>
      </c>
      <c r="AX62" s="42">
        <f t="shared" si="30"/>
        <v>0.8</v>
      </c>
      <c r="AY62" s="42">
        <f t="shared" si="12"/>
        <v>1.3540000000000001</v>
      </c>
      <c r="AZ62" s="42">
        <f t="shared" si="13"/>
        <v>1.0760000000000001</v>
      </c>
      <c r="BA62" s="42">
        <f t="shared" si="2"/>
        <v>1.006</v>
      </c>
      <c r="BB62" s="42">
        <f t="shared" si="31"/>
        <v>0.57999999999999996</v>
      </c>
      <c r="BC62" s="42">
        <f t="shared" si="31"/>
        <v>0.38</v>
      </c>
      <c r="BD62" s="42">
        <f t="shared" si="31"/>
        <v>0.04</v>
      </c>
    </row>
    <row r="63" spans="1:56" x14ac:dyDescent="0.25">
      <c r="A63" s="34">
        <v>48</v>
      </c>
      <c r="B63" s="34">
        <f t="shared" si="16"/>
        <v>169.97279519999998</v>
      </c>
      <c r="C63" s="40">
        <f t="shared" si="4"/>
        <v>165.55007938822462</v>
      </c>
      <c r="D63" s="41">
        <f t="shared" si="5"/>
        <v>0.56501733579598845</v>
      </c>
      <c r="E63" s="41">
        <f t="shared" si="6"/>
        <v>0.69747999999999999</v>
      </c>
      <c r="F63" s="41">
        <f t="shared" si="7"/>
        <v>1.23444</v>
      </c>
      <c r="G63" s="42">
        <f t="shared" si="32"/>
        <v>0.62</v>
      </c>
      <c r="H63" s="42">
        <f t="shared" si="28"/>
        <v>0.88</v>
      </c>
      <c r="I63" s="42">
        <f t="shared" si="28"/>
        <v>1</v>
      </c>
      <c r="J63" s="42">
        <f t="shared" si="28"/>
        <v>0.3</v>
      </c>
      <c r="K63" s="1">
        <v>0.5</v>
      </c>
      <c r="L63" s="42">
        <f t="shared" si="28"/>
        <v>0.1</v>
      </c>
      <c r="M63" s="42">
        <f t="shared" si="28"/>
        <v>0.62</v>
      </c>
      <c r="N63" s="42">
        <f t="shared" si="28"/>
        <v>0.88</v>
      </c>
      <c r="O63" s="42">
        <f t="shared" si="28"/>
        <v>1</v>
      </c>
      <c r="P63" s="42">
        <f t="shared" si="28"/>
        <v>0.3</v>
      </c>
      <c r="Q63" s="1">
        <v>0.5</v>
      </c>
      <c r="R63" s="42">
        <f t="shared" si="28"/>
        <v>0</v>
      </c>
      <c r="S63" s="42">
        <f t="shared" si="28"/>
        <v>0.62</v>
      </c>
      <c r="T63" s="42">
        <f t="shared" si="28"/>
        <v>0.88</v>
      </c>
      <c r="U63" s="42">
        <f t="shared" si="28"/>
        <v>1</v>
      </c>
      <c r="V63" s="42">
        <f t="shared" si="28"/>
        <v>0.05</v>
      </c>
      <c r="W63" s="42">
        <f t="shared" si="28"/>
        <v>0.15</v>
      </c>
      <c r="X63" s="42">
        <f t="shared" si="28"/>
        <v>0.8</v>
      </c>
      <c r="Y63" s="42">
        <f t="shared" si="9"/>
        <v>0.72599999999999998</v>
      </c>
      <c r="Z63" s="42">
        <f t="shared" si="0"/>
        <v>0.626</v>
      </c>
      <c r="AA63" s="42">
        <f t="shared" si="1"/>
        <v>0.96300000000000008</v>
      </c>
      <c r="AB63" s="42">
        <f t="shared" si="29"/>
        <v>0.57999999999999996</v>
      </c>
      <c r="AC63" s="42">
        <f t="shared" si="29"/>
        <v>0.38</v>
      </c>
      <c r="AD63" s="42">
        <f t="shared" si="29"/>
        <v>0.04</v>
      </c>
      <c r="AG63" s="42">
        <f t="shared" si="33"/>
        <v>1.1000000000000001</v>
      </c>
      <c r="AH63" s="42">
        <v>1.54</v>
      </c>
      <c r="AI63" s="42">
        <f t="shared" si="30"/>
        <v>1</v>
      </c>
      <c r="AJ63" s="42">
        <f t="shared" si="30"/>
        <v>0.3</v>
      </c>
      <c r="AK63" s="42">
        <f t="shared" si="30"/>
        <v>0.6</v>
      </c>
      <c r="AL63" s="42">
        <f t="shared" si="30"/>
        <v>0.1</v>
      </c>
      <c r="AM63" s="42">
        <v>1.02</v>
      </c>
      <c r="AN63" s="42">
        <f t="shared" si="30"/>
        <v>1.1000000000000001</v>
      </c>
      <c r="AO63" s="42">
        <f t="shared" si="30"/>
        <v>1</v>
      </c>
      <c r="AP63" s="42">
        <f t="shared" si="30"/>
        <v>0.3</v>
      </c>
      <c r="AQ63" s="42">
        <f t="shared" si="30"/>
        <v>0.7</v>
      </c>
      <c r="AR63" s="42">
        <f t="shared" si="30"/>
        <v>0</v>
      </c>
      <c r="AS63" s="42">
        <f t="shared" si="30"/>
        <v>0.82</v>
      </c>
      <c r="AT63" s="42">
        <f t="shared" si="30"/>
        <v>1.1000000000000001</v>
      </c>
      <c r="AU63" s="42">
        <f t="shared" si="30"/>
        <v>1</v>
      </c>
      <c r="AV63" s="42">
        <f t="shared" si="30"/>
        <v>0.05</v>
      </c>
      <c r="AW63" s="42">
        <f t="shared" si="30"/>
        <v>0.15</v>
      </c>
      <c r="AX63" s="42">
        <f t="shared" si="30"/>
        <v>0.8</v>
      </c>
      <c r="AY63" s="42">
        <f t="shared" si="12"/>
        <v>1.3540000000000001</v>
      </c>
      <c r="AZ63" s="42">
        <f t="shared" si="13"/>
        <v>1.0760000000000001</v>
      </c>
      <c r="BA63" s="42">
        <f t="shared" si="2"/>
        <v>1.006</v>
      </c>
      <c r="BB63" s="42">
        <f t="shared" si="31"/>
        <v>0.57999999999999996</v>
      </c>
      <c r="BC63" s="42">
        <f t="shared" si="31"/>
        <v>0.38</v>
      </c>
      <c r="BD63" s="42">
        <f t="shared" si="31"/>
        <v>0.04</v>
      </c>
    </row>
    <row r="64" spans="1:56" x14ac:dyDescent="0.25">
      <c r="A64" s="34">
        <v>49</v>
      </c>
      <c r="B64" s="34">
        <f t="shared" si="16"/>
        <v>170.60347969999992</v>
      </c>
      <c r="C64" s="40">
        <f t="shared" si="4"/>
        <v>165.55007938822462</v>
      </c>
      <c r="D64" s="41">
        <f t="shared" si="5"/>
        <v>0.56501733579598845</v>
      </c>
      <c r="E64" s="41">
        <f t="shared" si="6"/>
        <v>0.69747999999999999</v>
      </c>
      <c r="F64" s="41">
        <f t="shared" si="7"/>
        <v>1.23444</v>
      </c>
      <c r="G64" s="42">
        <f t="shared" si="32"/>
        <v>0.62</v>
      </c>
      <c r="H64" s="42">
        <f t="shared" si="28"/>
        <v>0.88</v>
      </c>
      <c r="I64" s="42">
        <f t="shared" si="28"/>
        <v>1</v>
      </c>
      <c r="J64" s="42">
        <f t="shared" si="28"/>
        <v>0.3</v>
      </c>
      <c r="K64" s="1">
        <v>0.5</v>
      </c>
      <c r="L64" s="42">
        <f t="shared" si="28"/>
        <v>0.1</v>
      </c>
      <c r="M64" s="42">
        <f t="shared" si="28"/>
        <v>0.62</v>
      </c>
      <c r="N64" s="42">
        <f t="shared" si="28"/>
        <v>0.88</v>
      </c>
      <c r="O64" s="42">
        <f t="shared" si="28"/>
        <v>1</v>
      </c>
      <c r="P64" s="42">
        <f t="shared" si="28"/>
        <v>0.3</v>
      </c>
      <c r="Q64" s="1">
        <v>0.5</v>
      </c>
      <c r="R64" s="42">
        <f t="shared" si="28"/>
        <v>0</v>
      </c>
      <c r="S64" s="42">
        <f t="shared" si="28"/>
        <v>0.62</v>
      </c>
      <c r="T64" s="42">
        <f t="shared" si="28"/>
        <v>0.88</v>
      </c>
      <c r="U64" s="42">
        <f t="shared" si="28"/>
        <v>1</v>
      </c>
      <c r="V64" s="42">
        <f t="shared" si="28"/>
        <v>0.05</v>
      </c>
      <c r="W64" s="42">
        <f t="shared" si="28"/>
        <v>0.15</v>
      </c>
      <c r="X64" s="42">
        <f t="shared" si="28"/>
        <v>0.8</v>
      </c>
      <c r="Y64" s="42">
        <f t="shared" si="9"/>
        <v>0.72599999999999998</v>
      </c>
      <c r="Z64" s="42">
        <f t="shared" si="0"/>
        <v>0.626</v>
      </c>
      <c r="AA64" s="42">
        <f t="shared" si="1"/>
        <v>0.96300000000000008</v>
      </c>
      <c r="AB64" s="42">
        <f t="shared" si="29"/>
        <v>0.57999999999999996</v>
      </c>
      <c r="AC64" s="42">
        <f t="shared" si="29"/>
        <v>0.38</v>
      </c>
      <c r="AD64" s="42">
        <f t="shared" si="29"/>
        <v>0.04</v>
      </c>
      <c r="AG64" s="42">
        <f t="shared" si="33"/>
        <v>1.1000000000000001</v>
      </c>
      <c r="AH64" s="42">
        <v>1.54</v>
      </c>
      <c r="AI64" s="42">
        <f t="shared" si="30"/>
        <v>1</v>
      </c>
      <c r="AJ64" s="42">
        <f t="shared" si="30"/>
        <v>0.3</v>
      </c>
      <c r="AK64" s="42">
        <f t="shared" si="30"/>
        <v>0.6</v>
      </c>
      <c r="AL64" s="42">
        <f t="shared" si="30"/>
        <v>0.1</v>
      </c>
      <c r="AM64" s="42">
        <v>1.02</v>
      </c>
      <c r="AN64" s="42">
        <f t="shared" si="30"/>
        <v>1.1000000000000001</v>
      </c>
      <c r="AO64" s="42">
        <f t="shared" si="30"/>
        <v>1</v>
      </c>
      <c r="AP64" s="42">
        <f t="shared" si="30"/>
        <v>0.3</v>
      </c>
      <c r="AQ64" s="42">
        <f t="shared" si="30"/>
        <v>0.7</v>
      </c>
      <c r="AR64" s="42">
        <f t="shared" si="30"/>
        <v>0</v>
      </c>
      <c r="AS64" s="42">
        <f t="shared" si="30"/>
        <v>0.82</v>
      </c>
      <c r="AT64" s="42">
        <f t="shared" si="30"/>
        <v>1.1000000000000001</v>
      </c>
      <c r="AU64" s="42">
        <f t="shared" si="30"/>
        <v>1</v>
      </c>
      <c r="AV64" s="42">
        <f t="shared" si="30"/>
        <v>0.05</v>
      </c>
      <c r="AW64" s="42">
        <f t="shared" si="30"/>
        <v>0.15</v>
      </c>
      <c r="AX64" s="42">
        <f t="shared" si="30"/>
        <v>0.8</v>
      </c>
      <c r="AY64" s="42">
        <f t="shared" si="12"/>
        <v>1.3540000000000001</v>
      </c>
      <c r="AZ64" s="42">
        <f t="shared" si="13"/>
        <v>1.0760000000000001</v>
      </c>
      <c r="BA64" s="42">
        <f t="shared" si="2"/>
        <v>1.006</v>
      </c>
      <c r="BB64" s="42">
        <f t="shared" si="31"/>
        <v>0.57999999999999996</v>
      </c>
      <c r="BC64" s="42">
        <f t="shared" si="31"/>
        <v>0.38</v>
      </c>
      <c r="BD64" s="42">
        <f t="shared" si="31"/>
        <v>0.04</v>
      </c>
    </row>
    <row r="65" spans="1:56" x14ac:dyDescent="0.25">
      <c r="A65" s="34">
        <v>50</v>
      </c>
      <c r="B65" s="34">
        <f t="shared" si="16"/>
        <v>171.09699999999998</v>
      </c>
      <c r="C65" s="40">
        <f t="shared" si="4"/>
        <v>167.19755822218505</v>
      </c>
      <c r="D65" s="41">
        <f t="shared" si="5"/>
        <v>0.57064013045114348</v>
      </c>
      <c r="E65" s="41">
        <f t="shared" si="6"/>
        <v>0.68240000000000001</v>
      </c>
      <c r="F65" s="41">
        <f t="shared" si="7"/>
        <v>1.1958500000000001</v>
      </c>
      <c r="G65" s="42">
        <v>0.62</v>
      </c>
      <c r="H65" s="42">
        <v>0.88</v>
      </c>
      <c r="I65" s="42">
        <v>1</v>
      </c>
      <c r="J65" s="42">
        <v>0.8</v>
      </c>
      <c r="K65" s="42">
        <v>0.1</v>
      </c>
      <c r="L65" s="42">
        <v>0.1</v>
      </c>
      <c r="M65" s="42">
        <v>0.62</v>
      </c>
      <c r="N65" s="42">
        <v>0.88</v>
      </c>
      <c r="O65" s="42">
        <v>1</v>
      </c>
      <c r="P65" s="42">
        <v>0.9</v>
      </c>
      <c r="Q65" s="42">
        <v>0.1</v>
      </c>
      <c r="R65" s="42">
        <v>0</v>
      </c>
      <c r="S65" s="42">
        <v>0.62</v>
      </c>
      <c r="T65" s="42">
        <v>0.88</v>
      </c>
      <c r="U65" s="42">
        <v>1</v>
      </c>
      <c r="V65" s="42">
        <v>0.1</v>
      </c>
      <c r="W65" s="42">
        <v>0.05</v>
      </c>
      <c r="X65" s="42">
        <v>0.85</v>
      </c>
      <c r="Y65" s="42">
        <f t="shared" si="9"/>
        <v>0.68399999999999994</v>
      </c>
      <c r="Z65" s="42">
        <f t="shared" si="0"/>
        <v>0.64600000000000002</v>
      </c>
      <c r="AA65" s="42">
        <f t="shared" si="1"/>
        <v>0.95599999999999996</v>
      </c>
      <c r="AB65" s="42">
        <v>0.55000000000000004</v>
      </c>
      <c r="AC65" s="42">
        <v>0.4</v>
      </c>
      <c r="AD65" s="42">
        <v>0.05</v>
      </c>
      <c r="AG65" s="42">
        <v>1.3</v>
      </c>
      <c r="AH65" s="42">
        <v>2.1</v>
      </c>
      <c r="AI65" s="42">
        <v>1</v>
      </c>
      <c r="AJ65" s="42">
        <v>0.8</v>
      </c>
      <c r="AK65" s="42">
        <v>0.1</v>
      </c>
      <c r="AL65" s="42">
        <v>0.1</v>
      </c>
      <c r="AM65" s="42">
        <v>1</v>
      </c>
      <c r="AN65" s="42">
        <v>1.1000000000000001</v>
      </c>
      <c r="AO65" s="42">
        <v>1</v>
      </c>
      <c r="AP65" s="42">
        <v>0.9</v>
      </c>
      <c r="AQ65" s="42">
        <v>0.1</v>
      </c>
      <c r="AR65" s="42">
        <v>0</v>
      </c>
      <c r="AS65" s="42">
        <v>0.82</v>
      </c>
      <c r="AT65" s="42">
        <v>1.1000000000000001</v>
      </c>
      <c r="AU65" s="42">
        <v>1</v>
      </c>
      <c r="AV65" s="42">
        <v>0.1</v>
      </c>
      <c r="AW65" s="42">
        <v>0.05</v>
      </c>
      <c r="AX65" s="42">
        <v>0.85</v>
      </c>
      <c r="AY65" s="42">
        <f t="shared" si="12"/>
        <v>1.35</v>
      </c>
      <c r="AZ65" s="42">
        <f t="shared" si="13"/>
        <v>1.01</v>
      </c>
      <c r="BA65" s="42">
        <f t="shared" si="2"/>
        <v>0.98699999999999999</v>
      </c>
      <c r="BB65" s="42">
        <v>0.55000000000000004</v>
      </c>
      <c r="BC65" s="42">
        <v>0.4</v>
      </c>
      <c r="BD65" s="42">
        <v>0.05</v>
      </c>
    </row>
    <row r="66" spans="1:56" x14ac:dyDescent="0.25">
      <c r="A66" s="34">
        <v>51</v>
      </c>
      <c r="B66" s="34">
        <f t="shared" si="16"/>
        <v>171.45575969999993</v>
      </c>
      <c r="C66" s="40">
        <f t="shared" si="4"/>
        <v>164.23113885580517</v>
      </c>
      <c r="D66" s="41">
        <f t="shared" si="5"/>
        <v>0.56051583227237256</v>
      </c>
      <c r="E66" s="41">
        <f t="shared" si="6"/>
        <v>0.68240000000000001</v>
      </c>
      <c r="F66" s="41">
        <f t="shared" si="7"/>
        <v>1.2174500000000001</v>
      </c>
      <c r="G66" s="42">
        <f>G65</f>
        <v>0.62</v>
      </c>
      <c r="H66" s="42">
        <f t="shared" ref="H66:X79" si="34">H65</f>
        <v>0.88</v>
      </c>
      <c r="I66" s="42">
        <f t="shared" si="34"/>
        <v>1</v>
      </c>
      <c r="J66" s="42">
        <f t="shared" si="34"/>
        <v>0.8</v>
      </c>
      <c r="K66" s="42">
        <f t="shared" si="34"/>
        <v>0.1</v>
      </c>
      <c r="L66" s="42">
        <f t="shared" si="34"/>
        <v>0.1</v>
      </c>
      <c r="M66" s="42">
        <f t="shared" si="34"/>
        <v>0.62</v>
      </c>
      <c r="N66" s="42">
        <f t="shared" si="34"/>
        <v>0.88</v>
      </c>
      <c r="O66" s="42">
        <f t="shared" si="34"/>
        <v>1</v>
      </c>
      <c r="P66" s="42">
        <f t="shared" si="34"/>
        <v>0.9</v>
      </c>
      <c r="Q66" s="42">
        <f t="shared" si="34"/>
        <v>0.1</v>
      </c>
      <c r="R66" s="42">
        <f t="shared" si="34"/>
        <v>0</v>
      </c>
      <c r="S66" s="42">
        <f t="shared" si="34"/>
        <v>0.62</v>
      </c>
      <c r="T66" s="42">
        <f t="shared" si="34"/>
        <v>0.88</v>
      </c>
      <c r="U66" s="42">
        <f t="shared" si="34"/>
        <v>1</v>
      </c>
      <c r="V66" s="42">
        <f t="shared" si="34"/>
        <v>0.1</v>
      </c>
      <c r="W66" s="42">
        <f t="shared" si="34"/>
        <v>0.05</v>
      </c>
      <c r="X66" s="42">
        <f t="shared" si="34"/>
        <v>0.85</v>
      </c>
      <c r="Y66" s="42">
        <f t="shared" si="9"/>
        <v>0.68399999999999994</v>
      </c>
      <c r="Z66" s="42">
        <f t="shared" si="0"/>
        <v>0.64600000000000002</v>
      </c>
      <c r="AA66" s="42">
        <f t="shared" si="1"/>
        <v>0.95599999999999996</v>
      </c>
      <c r="AB66" s="42">
        <f t="shared" ref="AB66:AD79" si="35">AB65</f>
        <v>0.55000000000000004</v>
      </c>
      <c r="AC66" s="42">
        <f t="shared" si="35"/>
        <v>0.4</v>
      </c>
      <c r="AD66" s="42">
        <f t="shared" si="35"/>
        <v>0.05</v>
      </c>
      <c r="AG66" s="42">
        <f>AG65</f>
        <v>1.3</v>
      </c>
      <c r="AH66" s="42">
        <v>2.1</v>
      </c>
      <c r="AI66" s="42">
        <f t="shared" ref="AI66:AX79" si="36">AI65</f>
        <v>1</v>
      </c>
      <c r="AJ66" s="42">
        <f t="shared" si="36"/>
        <v>0.8</v>
      </c>
      <c r="AK66" s="42">
        <f t="shared" si="36"/>
        <v>0.1</v>
      </c>
      <c r="AL66" s="42">
        <f t="shared" si="36"/>
        <v>0.1</v>
      </c>
      <c r="AM66" s="42">
        <v>1.06</v>
      </c>
      <c r="AN66" s="42">
        <f t="shared" si="36"/>
        <v>1.1000000000000001</v>
      </c>
      <c r="AO66" s="42">
        <f t="shared" si="36"/>
        <v>1</v>
      </c>
      <c r="AP66" s="42">
        <f t="shared" si="36"/>
        <v>0.9</v>
      </c>
      <c r="AQ66" s="42">
        <f t="shared" si="36"/>
        <v>0.1</v>
      </c>
      <c r="AR66" s="42">
        <f t="shared" si="36"/>
        <v>0</v>
      </c>
      <c r="AS66" s="42">
        <f t="shared" si="36"/>
        <v>0.82</v>
      </c>
      <c r="AT66" s="42">
        <f t="shared" si="36"/>
        <v>1.1000000000000001</v>
      </c>
      <c r="AU66" s="42">
        <f t="shared" si="36"/>
        <v>1</v>
      </c>
      <c r="AV66" s="42">
        <f t="shared" si="36"/>
        <v>0.1</v>
      </c>
      <c r="AW66" s="42">
        <f t="shared" si="36"/>
        <v>0.05</v>
      </c>
      <c r="AX66" s="42">
        <f t="shared" si="36"/>
        <v>0.85</v>
      </c>
      <c r="AY66" s="42">
        <f t="shared" si="12"/>
        <v>1.35</v>
      </c>
      <c r="AZ66" s="42">
        <f t="shared" si="13"/>
        <v>1.0640000000000001</v>
      </c>
      <c r="BA66" s="42">
        <f t="shared" si="2"/>
        <v>0.98699999999999999</v>
      </c>
      <c r="BB66" s="42">
        <f t="shared" ref="BB66:BD79" si="37">BB65</f>
        <v>0.55000000000000004</v>
      </c>
      <c r="BC66" s="42">
        <f t="shared" si="37"/>
        <v>0.4</v>
      </c>
      <c r="BD66" s="42">
        <f t="shared" si="37"/>
        <v>0.05</v>
      </c>
    </row>
    <row r="67" spans="1:56" x14ac:dyDescent="0.25">
      <c r="A67" s="34">
        <v>52</v>
      </c>
      <c r="B67" s="34">
        <f t="shared" si="16"/>
        <v>171.68263519999999</v>
      </c>
      <c r="C67" s="40">
        <f t="shared" si="4"/>
        <v>164.23113885580517</v>
      </c>
      <c r="D67" s="41">
        <f t="shared" si="5"/>
        <v>0.56051583227237256</v>
      </c>
      <c r="E67" s="41">
        <f t="shared" si="6"/>
        <v>0.68240000000000001</v>
      </c>
      <c r="F67" s="41">
        <f t="shared" si="7"/>
        <v>1.2174500000000001</v>
      </c>
      <c r="G67" s="42">
        <f t="shared" ref="G67:G79" si="38">G66</f>
        <v>0.62</v>
      </c>
      <c r="H67" s="42">
        <f t="shared" si="34"/>
        <v>0.88</v>
      </c>
      <c r="I67" s="42">
        <f t="shared" si="34"/>
        <v>1</v>
      </c>
      <c r="J67" s="42">
        <f t="shared" si="34"/>
        <v>0.8</v>
      </c>
      <c r="K67" s="42">
        <f t="shared" si="34"/>
        <v>0.1</v>
      </c>
      <c r="L67" s="42">
        <f t="shared" si="34"/>
        <v>0.1</v>
      </c>
      <c r="M67" s="42">
        <f t="shared" si="34"/>
        <v>0.62</v>
      </c>
      <c r="N67" s="42">
        <f t="shared" si="34"/>
        <v>0.88</v>
      </c>
      <c r="O67" s="42">
        <f t="shared" si="34"/>
        <v>1</v>
      </c>
      <c r="P67" s="42">
        <f t="shared" si="34"/>
        <v>0.9</v>
      </c>
      <c r="Q67" s="42">
        <f t="shared" si="34"/>
        <v>0.1</v>
      </c>
      <c r="R67" s="42">
        <f t="shared" si="34"/>
        <v>0</v>
      </c>
      <c r="S67" s="42">
        <f t="shared" si="34"/>
        <v>0.62</v>
      </c>
      <c r="T67" s="42">
        <f t="shared" si="34"/>
        <v>0.88</v>
      </c>
      <c r="U67" s="42">
        <f t="shared" si="34"/>
        <v>1</v>
      </c>
      <c r="V67" s="42">
        <f t="shared" si="34"/>
        <v>0.1</v>
      </c>
      <c r="W67" s="42">
        <f t="shared" si="34"/>
        <v>0.05</v>
      </c>
      <c r="X67" s="42">
        <f t="shared" si="34"/>
        <v>0.85</v>
      </c>
      <c r="Y67" s="42">
        <f t="shared" si="9"/>
        <v>0.68399999999999994</v>
      </c>
      <c r="Z67" s="42">
        <f t="shared" si="0"/>
        <v>0.64600000000000002</v>
      </c>
      <c r="AA67" s="42">
        <f t="shared" si="1"/>
        <v>0.95599999999999996</v>
      </c>
      <c r="AB67" s="42">
        <f t="shared" si="35"/>
        <v>0.55000000000000004</v>
      </c>
      <c r="AC67" s="42">
        <f t="shared" si="35"/>
        <v>0.4</v>
      </c>
      <c r="AD67" s="42">
        <f t="shared" si="35"/>
        <v>0.05</v>
      </c>
      <c r="AG67" s="42">
        <f t="shared" ref="AG67:AG79" si="39">AG66</f>
        <v>1.3</v>
      </c>
      <c r="AH67" s="42">
        <v>2.1</v>
      </c>
      <c r="AI67" s="42">
        <f t="shared" si="36"/>
        <v>1</v>
      </c>
      <c r="AJ67" s="42">
        <f t="shared" si="36"/>
        <v>0.8</v>
      </c>
      <c r="AK67" s="42">
        <f t="shared" si="36"/>
        <v>0.1</v>
      </c>
      <c r="AL67" s="42">
        <f t="shared" si="36"/>
        <v>0.1</v>
      </c>
      <c r="AM67" s="42">
        <v>1.06</v>
      </c>
      <c r="AN67" s="42">
        <f t="shared" si="36"/>
        <v>1.1000000000000001</v>
      </c>
      <c r="AO67" s="42">
        <f t="shared" si="36"/>
        <v>1</v>
      </c>
      <c r="AP67" s="42">
        <f t="shared" si="36"/>
        <v>0.9</v>
      </c>
      <c r="AQ67" s="42">
        <f t="shared" si="36"/>
        <v>0.1</v>
      </c>
      <c r="AR67" s="42">
        <f t="shared" si="36"/>
        <v>0</v>
      </c>
      <c r="AS67" s="42">
        <f t="shared" si="36"/>
        <v>0.82</v>
      </c>
      <c r="AT67" s="42">
        <f t="shared" si="36"/>
        <v>1.1000000000000001</v>
      </c>
      <c r="AU67" s="42">
        <f t="shared" si="36"/>
        <v>1</v>
      </c>
      <c r="AV67" s="42">
        <f t="shared" si="36"/>
        <v>0.1</v>
      </c>
      <c r="AW67" s="42">
        <f t="shared" si="36"/>
        <v>0.05</v>
      </c>
      <c r="AX67" s="42">
        <f t="shared" si="36"/>
        <v>0.85</v>
      </c>
      <c r="AY67" s="42">
        <f t="shared" si="12"/>
        <v>1.35</v>
      </c>
      <c r="AZ67" s="42">
        <f t="shared" si="13"/>
        <v>1.0640000000000001</v>
      </c>
      <c r="BA67" s="42">
        <f t="shared" si="2"/>
        <v>0.98699999999999999</v>
      </c>
      <c r="BB67" s="42">
        <f t="shared" si="37"/>
        <v>0.55000000000000004</v>
      </c>
      <c r="BC67" s="42">
        <f t="shared" si="37"/>
        <v>0.4</v>
      </c>
      <c r="BD67" s="42">
        <f t="shared" si="37"/>
        <v>0.05</v>
      </c>
    </row>
    <row r="68" spans="1:56" x14ac:dyDescent="0.25">
      <c r="A68" s="34">
        <v>53</v>
      </c>
      <c r="B68" s="34">
        <f t="shared" si="16"/>
        <v>171.78097569999994</v>
      </c>
      <c r="C68" s="40">
        <f t="shared" si="4"/>
        <v>164.23113885580517</v>
      </c>
      <c r="D68" s="41">
        <f t="shared" si="5"/>
        <v>0.56051583227237256</v>
      </c>
      <c r="E68" s="41">
        <f t="shared" si="6"/>
        <v>0.68240000000000001</v>
      </c>
      <c r="F68" s="41">
        <f t="shared" si="7"/>
        <v>1.2174500000000001</v>
      </c>
      <c r="G68" s="42">
        <f t="shared" si="38"/>
        <v>0.62</v>
      </c>
      <c r="H68" s="42">
        <f t="shared" si="34"/>
        <v>0.88</v>
      </c>
      <c r="I68" s="42">
        <f t="shared" si="34"/>
        <v>1</v>
      </c>
      <c r="J68" s="42">
        <f t="shared" si="34"/>
        <v>0.8</v>
      </c>
      <c r="K68" s="42">
        <f t="shared" si="34"/>
        <v>0.1</v>
      </c>
      <c r="L68" s="42">
        <f t="shared" si="34"/>
        <v>0.1</v>
      </c>
      <c r="M68" s="42">
        <f t="shared" si="34"/>
        <v>0.62</v>
      </c>
      <c r="N68" s="42">
        <f t="shared" si="34"/>
        <v>0.88</v>
      </c>
      <c r="O68" s="42">
        <f t="shared" si="34"/>
        <v>1</v>
      </c>
      <c r="P68" s="42">
        <f t="shared" si="34"/>
        <v>0.9</v>
      </c>
      <c r="Q68" s="42">
        <f t="shared" si="34"/>
        <v>0.1</v>
      </c>
      <c r="R68" s="42">
        <f t="shared" si="34"/>
        <v>0</v>
      </c>
      <c r="S68" s="42">
        <f t="shared" si="34"/>
        <v>0.62</v>
      </c>
      <c r="T68" s="42">
        <f t="shared" si="34"/>
        <v>0.88</v>
      </c>
      <c r="U68" s="42">
        <f t="shared" si="34"/>
        <v>1</v>
      </c>
      <c r="V68" s="42">
        <f t="shared" si="34"/>
        <v>0.1</v>
      </c>
      <c r="W68" s="42">
        <f t="shared" si="34"/>
        <v>0.05</v>
      </c>
      <c r="X68" s="42">
        <f t="shared" si="34"/>
        <v>0.85</v>
      </c>
      <c r="Y68" s="42">
        <f t="shared" si="9"/>
        <v>0.68399999999999994</v>
      </c>
      <c r="Z68" s="42">
        <f t="shared" si="0"/>
        <v>0.64600000000000002</v>
      </c>
      <c r="AA68" s="42">
        <f t="shared" si="1"/>
        <v>0.95599999999999996</v>
      </c>
      <c r="AB68" s="42">
        <f t="shared" si="35"/>
        <v>0.55000000000000004</v>
      </c>
      <c r="AC68" s="42">
        <f t="shared" si="35"/>
        <v>0.4</v>
      </c>
      <c r="AD68" s="42">
        <f t="shared" si="35"/>
        <v>0.05</v>
      </c>
      <c r="AG68" s="42">
        <f t="shared" si="39"/>
        <v>1.3</v>
      </c>
      <c r="AH68" s="42">
        <v>2.1</v>
      </c>
      <c r="AI68" s="42">
        <f t="shared" si="36"/>
        <v>1</v>
      </c>
      <c r="AJ68" s="42">
        <f t="shared" si="36"/>
        <v>0.8</v>
      </c>
      <c r="AK68" s="42">
        <f t="shared" si="36"/>
        <v>0.1</v>
      </c>
      <c r="AL68" s="42">
        <f t="shared" si="36"/>
        <v>0.1</v>
      </c>
      <c r="AM68" s="42">
        <v>1.06</v>
      </c>
      <c r="AN68" s="42">
        <f t="shared" si="36"/>
        <v>1.1000000000000001</v>
      </c>
      <c r="AO68" s="42">
        <f t="shared" si="36"/>
        <v>1</v>
      </c>
      <c r="AP68" s="42">
        <f t="shared" si="36"/>
        <v>0.9</v>
      </c>
      <c r="AQ68" s="42">
        <f t="shared" si="36"/>
        <v>0.1</v>
      </c>
      <c r="AR68" s="42">
        <f t="shared" si="36"/>
        <v>0</v>
      </c>
      <c r="AS68" s="42">
        <f t="shared" si="36"/>
        <v>0.82</v>
      </c>
      <c r="AT68" s="42">
        <f t="shared" si="36"/>
        <v>1.1000000000000001</v>
      </c>
      <c r="AU68" s="42">
        <f t="shared" si="36"/>
        <v>1</v>
      </c>
      <c r="AV68" s="42">
        <f t="shared" si="36"/>
        <v>0.1</v>
      </c>
      <c r="AW68" s="42">
        <f t="shared" si="36"/>
        <v>0.05</v>
      </c>
      <c r="AX68" s="42">
        <f t="shared" si="36"/>
        <v>0.85</v>
      </c>
      <c r="AY68" s="42">
        <f t="shared" si="12"/>
        <v>1.35</v>
      </c>
      <c r="AZ68" s="42">
        <f t="shared" si="13"/>
        <v>1.0640000000000001</v>
      </c>
      <c r="BA68" s="42">
        <f t="shared" si="2"/>
        <v>0.98699999999999999</v>
      </c>
      <c r="BB68" s="42">
        <f t="shared" si="37"/>
        <v>0.55000000000000004</v>
      </c>
      <c r="BC68" s="42">
        <f t="shared" si="37"/>
        <v>0.4</v>
      </c>
      <c r="BD68" s="42">
        <f t="shared" si="37"/>
        <v>0.05</v>
      </c>
    </row>
    <row r="69" spans="1:56" x14ac:dyDescent="0.25">
      <c r="A69" s="34">
        <v>54</v>
      </c>
      <c r="B69" s="34">
        <f t="shared" si="16"/>
        <v>171.75460319999991</v>
      </c>
      <c r="C69" s="40">
        <f t="shared" si="4"/>
        <v>164.23113885580517</v>
      </c>
      <c r="D69" s="41">
        <f t="shared" si="5"/>
        <v>0.56051583227237256</v>
      </c>
      <c r="E69" s="41">
        <f t="shared" si="6"/>
        <v>0.68240000000000001</v>
      </c>
      <c r="F69" s="41">
        <f t="shared" si="7"/>
        <v>1.2174500000000001</v>
      </c>
      <c r="G69" s="42">
        <f t="shared" si="38"/>
        <v>0.62</v>
      </c>
      <c r="H69" s="42">
        <f t="shared" si="34"/>
        <v>0.88</v>
      </c>
      <c r="I69" s="42">
        <f t="shared" si="34"/>
        <v>1</v>
      </c>
      <c r="J69" s="42">
        <f t="shared" si="34"/>
        <v>0.8</v>
      </c>
      <c r="K69" s="42">
        <f t="shared" si="34"/>
        <v>0.1</v>
      </c>
      <c r="L69" s="42">
        <f t="shared" si="34"/>
        <v>0.1</v>
      </c>
      <c r="M69" s="42">
        <f t="shared" si="34"/>
        <v>0.62</v>
      </c>
      <c r="N69" s="42">
        <f t="shared" si="34"/>
        <v>0.88</v>
      </c>
      <c r="O69" s="42">
        <f t="shared" si="34"/>
        <v>1</v>
      </c>
      <c r="P69" s="42">
        <f t="shared" si="34"/>
        <v>0.9</v>
      </c>
      <c r="Q69" s="42">
        <f t="shared" si="34"/>
        <v>0.1</v>
      </c>
      <c r="R69" s="42">
        <f t="shared" si="34"/>
        <v>0</v>
      </c>
      <c r="S69" s="42">
        <f t="shared" si="34"/>
        <v>0.62</v>
      </c>
      <c r="T69" s="42">
        <f t="shared" si="34"/>
        <v>0.88</v>
      </c>
      <c r="U69" s="42">
        <f t="shared" si="34"/>
        <v>1</v>
      </c>
      <c r="V69" s="42">
        <f t="shared" si="34"/>
        <v>0.1</v>
      </c>
      <c r="W69" s="42">
        <f t="shared" si="34"/>
        <v>0.05</v>
      </c>
      <c r="X69" s="42">
        <f t="shared" si="34"/>
        <v>0.85</v>
      </c>
      <c r="Y69" s="42">
        <f t="shared" si="9"/>
        <v>0.68399999999999994</v>
      </c>
      <c r="Z69" s="42">
        <f t="shared" ref="Z69:Z79" si="40">SUMPRODUCT(M69:O69,P69:R69)</f>
        <v>0.64600000000000002</v>
      </c>
      <c r="AA69" s="42">
        <f t="shared" ref="AA69:AA79" si="41">SUMPRODUCT(S69:U69,V69:X69)</f>
        <v>0.95599999999999996</v>
      </c>
      <c r="AB69" s="42">
        <f t="shared" si="35"/>
        <v>0.55000000000000004</v>
      </c>
      <c r="AC69" s="42">
        <f t="shared" si="35"/>
        <v>0.4</v>
      </c>
      <c r="AD69" s="42">
        <f t="shared" si="35"/>
        <v>0.05</v>
      </c>
      <c r="AG69" s="42">
        <f t="shared" si="39"/>
        <v>1.3</v>
      </c>
      <c r="AH69" s="42">
        <v>2.1</v>
      </c>
      <c r="AI69" s="42">
        <f t="shared" si="36"/>
        <v>1</v>
      </c>
      <c r="AJ69" s="42">
        <f t="shared" si="36"/>
        <v>0.8</v>
      </c>
      <c r="AK69" s="42">
        <f t="shared" si="36"/>
        <v>0.1</v>
      </c>
      <c r="AL69" s="42">
        <f t="shared" si="36"/>
        <v>0.1</v>
      </c>
      <c r="AM69" s="42">
        <v>1.06</v>
      </c>
      <c r="AN69" s="42">
        <f t="shared" si="36"/>
        <v>1.1000000000000001</v>
      </c>
      <c r="AO69" s="42">
        <f t="shared" si="36"/>
        <v>1</v>
      </c>
      <c r="AP69" s="42">
        <f t="shared" si="36"/>
        <v>0.9</v>
      </c>
      <c r="AQ69" s="42">
        <f t="shared" si="36"/>
        <v>0.1</v>
      </c>
      <c r="AR69" s="42">
        <f t="shared" si="36"/>
        <v>0</v>
      </c>
      <c r="AS69" s="42">
        <f t="shared" si="36"/>
        <v>0.82</v>
      </c>
      <c r="AT69" s="42">
        <f t="shared" si="36"/>
        <v>1.1000000000000001</v>
      </c>
      <c r="AU69" s="42">
        <f t="shared" si="36"/>
        <v>1</v>
      </c>
      <c r="AV69" s="42">
        <f t="shared" si="36"/>
        <v>0.1</v>
      </c>
      <c r="AW69" s="42">
        <f t="shared" si="36"/>
        <v>0.05</v>
      </c>
      <c r="AX69" s="42">
        <f t="shared" si="36"/>
        <v>0.85</v>
      </c>
      <c r="AY69" s="42">
        <f t="shared" si="12"/>
        <v>1.35</v>
      </c>
      <c r="AZ69" s="42">
        <f t="shared" si="13"/>
        <v>1.0640000000000001</v>
      </c>
      <c r="BA69" s="42">
        <f t="shared" ref="BA69:BA79" si="42">SUMPRODUCT(AS69:AU69,AV69:AX69)</f>
        <v>0.98699999999999999</v>
      </c>
      <c r="BB69" s="42">
        <f t="shared" si="37"/>
        <v>0.55000000000000004</v>
      </c>
      <c r="BC69" s="42">
        <f t="shared" si="37"/>
        <v>0.4</v>
      </c>
      <c r="BD69" s="42">
        <f t="shared" si="37"/>
        <v>0.05</v>
      </c>
    </row>
    <row r="70" spans="1:56" x14ac:dyDescent="0.25">
      <c r="A70" s="34">
        <v>55</v>
      </c>
      <c r="B70" s="34">
        <f t="shared" ref="B70:B87" si="43">(0.0000197*A70^4)-(0.0035*A70^3)+(0.1621*A70^2)+(0.6157*A70)+49.437</f>
        <v>171.60781249999997</v>
      </c>
      <c r="C70" s="40">
        <f t="shared" ref="C70:C105" si="44">29.3*D70*10</f>
        <v>164.23113885580517</v>
      </c>
      <c r="D70" s="41">
        <f t="shared" ref="D70:D105" si="45">E70/F70</f>
        <v>0.56051583227237256</v>
      </c>
      <c r="E70" s="41">
        <f t="shared" ref="E70:E105" si="46">SUMPRODUCT(Y70:AA70,AB70:AD70)</f>
        <v>0.68240000000000001</v>
      </c>
      <c r="F70" s="41">
        <f t="shared" ref="F70:F105" si="47">SUMPRODUCT(AY70:BA70,BB70:BD70)</f>
        <v>1.2174500000000001</v>
      </c>
      <c r="G70" s="42">
        <f t="shared" si="38"/>
        <v>0.62</v>
      </c>
      <c r="H70" s="42">
        <f t="shared" si="34"/>
        <v>0.88</v>
      </c>
      <c r="I70" s="42">
        <f t="shared" si="34"/>
        <v>1</v>
      </c>
      <c r="J70" s="42">
        <f t="shared" si="34"/>
        <v>0.8</v>
      </c>
      <c r="K70" s="42">
        <f t="shared" si="34"/>
        <v>0.1</v>
      </c>
      <c r="L70" s="42">
        <f t="shared" si="34"/>
        <v>0.1</v>
      </c>
      <c r="M70" s="42">
        <f t="shared" si="34"/>
        <v>0.62</v>
      </c>
      <c r="N70" s="42">
        <f t="shared" si="34"/>
        <v>0.88</v>
      </c>
      <c r="O70" s="42">
        <f t="shared" si="34"/>
        <v>1</v>
      </c>
      <c r="P70" s="42">
        <f t="shared" si="34"/>
        <v>0.9</v>
      </c>
      <c r="Q70" s="42">
        <f t="shared" si="34"/>
        <v>0.1</v>
      </c>
      <c r="R70" s="42">
        <f t="shared" si="34"/>
        <v>0</v>
      </c>
      <c r="S70" s="42">
        <f t="shared" si="34"/>
        <v>0.62</v>
      </c>
      <c r="T70" s="42">
        <f t="shared" si="34"/>
        <v>0.88</v>
      </c>
      <c r="U70" s="42">
        <f t="shared" si="34"/>
        <v>1</v>
      </c>
      <c r="V70" s="42">
        <f t="shared" si="34"/>
        <v>0.1</v>
      </c>
      <c r="W70" s="42">
        <f t="shared" si="34"/>
        <v>0.05</v>
      </c>
      <c r="X70" s="42">
        <f t="shared" si="34"/>
        <v>0.85</v>
      </c>
      <c r="Y70" s="42">
        <f t="shared" ref="Y70:Y79" si="48">SUMPRODUCT(G70:I70,J70:L70)</f>
        <v>0.68399999999999994</v>
      </c>
      <c r="Z70" s="42">
        <f t="shared" si="40"/>
        <v>0.64600000000000002</v>
      </c>
      <c r="AA70" s="42">
        <f t="shared" si="41"/>
        <v>0.95599999999999996</v>
      </c>
      <c r="AB70" s="42">
        <f t="shared" si="35"/>
        <v>0.55000000000000004</v>
      </c>
      <c r="AC70" s="42">
        <f t="shared" si="35"/>
        <v>0.4</v>
      </c>
      <c r="AD70" s="42">
        <f t="shared" si="35"/>
        <v>0.05</v>
      </c>
      <c r="AG70" s="42">
        <f t="shared" si="39"/>
        <v>1.3</v>
      </c>
      <c r="AH70" s="42">
        <v>2.1</v>
      </c>
      <c r="AI70" s="42">
        <f t="shared" si="36"/>
        <v>1</v>
      </c>
      <c r="AJ70" s="42">
        <f t="shared" si="36"/>
        <v>0.8</v>
      </c>
      <c r="AK70" s="42">
        <f t="shared" si="36"/>
        <v>0.1</v>
      </c>
      <c r="AL70" s="42">
        <f t="shared" si="36"/>
        <v>0.1</v>
      </c>
      <c r="AM70" s="42">
        <v>1.06</v>
      </c>
      <c r="AN70" s="42">
        <f t="shared" si="36"/>
        <v>1.1000000000000001</v>
      </c>
      <c r="AO70" s="42">
        <f t="shared" si="36"/>
        <v>1</v>
      </c>
      <c r="AP70" s="42">
        <f t="shared" si="36"/>
        <v>0.9</v>
      </c>
      <c r="AQ70" s="42">
        <f t="shared" si="36"/>
        <v>0.1</v>
      </c>
      <c r="AR70" s="42">
        <f t="shared" si="36"/>
        <v>0</v>
      </c>
      <c r="AS70" s="42">
        <f t="shared" si="36"/>
        <v>0.82</v>
      </c>
      <c r="AT70" s="42">
        <f t="shared" si="36"/>
        <v>1.1000000000000001</v>
      </c>
      <c r="AU70" s="42">
        <f t="shared" si="36"/>
        <v>1</v>
      </c>
      <c r="AV70" s="42">
        <f t="shared" si="36"/>
        <v>0.1</v>
      </c>
      <c r="AW70" s="42">
        <f t="shared" si="36"/>
        <v>0.05</v>
      </c>
      <c r="AX70" s="42">
        <f t="shared" si="36"/>
        <v>0.85</v>
      </c>
      <c r="AY70" s="42">
        <f t="shared" ref="AY70:AY79" si="49">SUMPRODUCT(AG70:AI70,AJ70:AL70)</f>
        <v>1.35</v>
      </c>
      <c r="AZ70" s="42">
        <f t="shared" ref="AZ70:AZ79" si="50">SUMPRODUCT(AM70:AO70,AP70:AR70)</f>
        <v>1.0640000000000001</v>
      </c>
      <c r="BA70" s="42">
        <f t="shared" si="42"/>
        <v>0.98699999999999999</v>
      </c>
      <c r="BB70" s="42">
        <f t="shared" si="37"/>
        <v>0.55000000000000004</v>
      </c>
      <c r="BC70" s="42">
        <f t="shared" si="37"/>
        <v>0.4</v>
      </c>
      <c r="BD70" s="42">
        <f t="shared" si="37"/>
        <v>0.05</v>
      </c>
    </row>
    <row r="71" spans="1:56" x14ac:dyDescent="0.25">
      <c r="A71" s="34">
        <v>56</v>
      </c>
      <c r="B71" s="34">
        <f t="shared" si="43"/>
        <v>171.34537119999993</v>
      </c>
      <c r="C71" s="40">
        <f t="shared" si="44"/>
        <v>164.23113885580517</v>
      </c>
      <c r="D71" s="41">
        <f t="shared" si="45"/>
        <v>0.56051583227237256</v>
      </c>
      <c r="E71" s="41">
        <f t="shared" si="46"/>
        <v>0.68240000000000001</v>
      </c>
      <c r="F71" s="41">
        <f t="shared" si="47"/>
        <v>1.2174500000000001</v>
      </c>
      <c r="G71" s="42">
        <f t="shared" si="38"/>
        <v>0.62</v>
      </c>
      <c r="H71" s="42">
        <f t="shared" si="34"/>
        <v>0.88</v>
      </c>
      <c r="I71" s="42">
        <f t="shared" si="34"/>
        <v>1</v>
      </c>
      <c r="J71" s="42">
        <f t="shared" si="34"/>
        <v>0.8</v>
      </c>
      <c r="K71" s="42">
        <f t="shared" si="34"/>
        <v>0.1</v>
      </c>
      <c r="L71" s="42">
        <f t="shared" si="34"/>
        <v>0.1</v>
      </c>
      <c r="M71" s="42">
        <f t="shared" si="34"/>
        <v>0.62</v>
      </c>
      <c r="N71" s="42">
        <f t="shared" si="34"/>
        <v>0.88</v>
      </c>
      <c r="O71" s="42">
        <f t="shared" si="34"/>
        <v>1</v>
      </c>
      <c r="P71" s="42">
        <f t="shared" si="34"/>
        <v>0.9</v>
      </c>
      <c r="Q71" s="42">
        <f t="shared" si="34"/>
        <v>0.1</v>
      </c>
      <c r="R71" s="42">
        <f t="shared" si="34"/>
        <v>0</v>
      </c>
      <c r="S71" s="42">
        <f t="shared" si="34"/>
        <v>0.62</v>
      </c>
      <c r="T71" s="42">
        <f t="shared" si="34"/>
        <v>0.88</v>
      </c>
      <c r="U71" s="42">
        <f t="shared" si="34"/>
        <v>1</v>
      </c>
      <c r="V71" s="42">
        <f t="shared" si="34"/>
        <v>0.1</v>
      </c>
      <c r="W71" s="42">
        <f t="shared" si="34"/>
        <v>0.05</v>
      </c>
      <c r="X71" s="42">
        <f t="shared" si="34"/>
        <v>0.85</v>
      </c>
      <c r="Y71" s="42">
        <f t="shared" si="48"/>
        <v>0.68399999999999994</v>
      </c>
      <c r="Z71" s="42">
        <f t="shared" si="40"/>
        <v>0.64600000000000002</v>
      </c>
      <c r="AA71" s="42">
        <f t="shared" si="41"/>
        <v>0.95599999999999996</v>
      </c>
      <c r="AB71" s="42">
        <f t="shared" si="35"/>
        <v>0.55000000000000004</v>
      </c>
      <c r="AC71" s="42">
        <f t="shared" si="35"/>
        <v>0.4</v>
      </c>
      <c r="AD71" s="42">
        <f t="shared" si="35"/>
        <v>0.05</v>
      </c>
      <c r="AG71" s="42">
        <f t="shared" si="39"/>
        <v>1.3</v>
      </c>
      <c r="AH71" s="42">
        <v>2.1</v>
      </c>
      <c r="AI71" s="42">
        <f t="shared" si="36"/>
        <v>1</v>
      </c>
      <c r="AJ71" s="42">
        <f t="shared" si="36"/>
        <v>0.8</v>
      </c>
      <c r="AK71" s="42">
        <f t="shared" si="36"/>
        <v>0.1</v>
      </c>
      <c r="AL71" s="42">
        <f t="shared" si="36"/>
        <v>0.1</v>
      </c>
      <c r="AM71" s="42">
        <v>1.06</v>
      </c>
      <c r="AN71" s="42">
        <f t="shared" si="36"/>
        <v>1.1000000000000001</v>
      </c>
      <c r="AO71" s="42">
        <f t="shared" si="36"/>
        <v>1</v>
      </c>
      <c r="AP71" s="42">
        <f t="shared" si="36"/>
        <v>0.9</v>
      </c>
      <c r="AQ71" s="42">
        <f t="shared" si="36"/>
        <v>0.1</v>
      </c>
      <c r="AR71" s="42">
        <f t="shared" si="36"/>
        <v>0</v>
      </c>
      <c r="AS71" s="42">
        <f t="shared" si="36"/>
        <v>0.82</v>
      </c>
      <c r="AT71" s="42">
        <f t="shared" si="36"/>
        <v>1.1000000000000001</v>
      </c>
      <c r="AU71" s="42">
        <f t="shared" si="36"/>
        <v>1</v>
      </c>
      <c r="AV71" s="42">
        <f t="shared" si="36"/>
        <v>0.1</v>
      </c>
      <c r="AW71" s="42">
        <f t="shared" si="36"/>
        <v>0.05</v>
      </c>
      <c r="AX71" s="42">
        <f t="shared" si="36"/>
        <v>0.85</v>
      </c>
      <c r="AY71" s="42">
        <f t="shared" si="49"/>
        <v>1.35</v>
      </c>
      <c r="AZ71" s="42">
        <f t="shared" si="50"/>
        <v>1.0640000000000001</v>
      </c>
      <c r="BA71" s="42">
        <f t="shared" si="42"/>
        <v>0.98699999999999999</v>
      </c>
      <c r="BB71" s="42">
        <f t="shared" si="37"/>
        <v>0.55000000000000004</v>
      </c>
      <c r="BC71" s="42">
        <f t="shared" si="37"/>
        <v>0.4</v>
      </c>
      <c r="BD71" s="42">
        <f t="shared" si="37"/>
        <v>0.05</v>
      </c>
    </row>
    <row r="72" spans="1:56" x14ac:dyDescent="0.25">
      <c r="A72" s="34">
        <v>57</v>
      </c>
      <c r="B72" s="34">
        <f t="shared" si="43"/>
        <v>170.97251969999996</v>
      </c>
      <c r="C72" s="40">
        <f t="shared" si="44"/>
        <v>164.23113885580517</v>
      </c>
      <c r="D72" s="41">
        <f t="shared" si="45"/>
        <v>0.56051583227237256</v>
      </c>
      <c r="E72" s="41">
        <f t="shared" si="46"/>
        <v>0.68240000000000001</v>
      </c>
      <c r="F72" s="41">
        <f t="shared" si="47"/>
        <v>1.2174500000000001</v>
      </c>
      <c r="G72" s="42">
        <f t="shared" si="38"/>
        <v>0.62</v>
      </c>
      <c r="H72" s="42">
        <f t="shared" si="34"/>
        <v>0.88</v>
      </c>
      <c r="I72" s="42">
        <f t="shared" si="34"/>
        <v>1</v>
      </c>
      <c r="J72" s="42">
        <f t="shared" si="34"/>
        <v>0.8</v>
      </c>
      <c r="K72" s="42">
        <f t="shared" si="34"/>
        <v>0.1</v>
      </c>
      <c r="L72" s="42">
        <f t="shared" si="34"/>
        <v>0.1</v>
      </c>
      <c r="M72" s="42">
        <f t="shared" si="34"/>
        <v>0.62</v>
      </c>
      <c r="N72" s="42">
        <f t="shared" si="34"/>
        <v>0.88</v>
      </c>
      <c r="O72" s="42">
        <f t="shared" si="34"/>
        <v>1</v>
      </c>
      <c r="P72" s="42">
        <f t="shared" si="34"/>
        <v>0.9</v>
      </c>
      <c r="Q72" s="42">
        <f t="shared" si="34"/>
        <v>0.1</v>
      </c>
      <c r="R72" s="42">
        <f t="shared" si="34"/>
        <v>0</v>
      </c>
      <c r="S72" s="42">
        <f t="shared" si="34"/>
        <v>0.62</v>
      </c>
      <c r="T72" s="42">
        <f t="shared" si="34"/>
        <v>0.88</v>
      </c>
      <c r="U72" s="42">
        <f t="shared" si="34"/>
        <v>1</v>
      </c>
      <c r="V72" s="42">
        <f t="shared" si="34"/>
        <v>0.1</v>
      </c>
      <c r="W72" s="42">
        <f t="shared" si="34"/>
        <v>0.05</v>
      </c>
      <c r="X72" s="42">
        <f t="shared" si="34"/>
        <v>0.85</v>
      </c>
      <c r="Y72" s="42">
        <f t="shared" si="48"/>
        <v>0.68399999999999994</v>
      </c>
      <c r="Z72" s="42">
        <f t="shared" si="40"/>
        <v>0.64600000000000002</v>
      </c>
      <c r="AA72" s="42">
        <f t="shared" si="41"/>
        <v>0.95599999999999996</v>
      </c>
      <c r="AB72" s="42">
        <f t="shared" si="35"/>
        <v>0.55000000000000004</v>
      </c>
      <c r="AC72" s="42">
        <f t="shared" si="35"/>
        <v>0.4</v>
      </c>
      <c r="AD72" s="42">
        <f t="shared" si="35"/>
        <v>0.05</v>
      </c>
      <c r="AG72" s="42">
        <f t="shared" si="39"/>
        <v>1.3</v>
      </c>
      <c r="AH72" s="42">
        <v>2.1</v>
      </c>
      <c r="AI72" s="42">
        <f t="shared" si="36"/>
        <v>1</v>
      </c>
      <c r="AJ72" s="42">
        <f t="shared" si="36"/>
        <v>0.8</v>
      </c>
      <c r="AK72" s="42">
        <f t="shared" si="36"/>
        <v>0.1</v>
      </c>
      <c r="AL72" s="42">
        <f t="shared" si="36"/>
        <v>0.1</v>
      </c>
      <c r="AM72" s="42">
        <v>1.06</v>
      </c>
      <c r="AN72" s="42">
        <f t="shared" si="36"/>
        <v>1.1000000000000001</v>
      </c>
      <c r="AO72" s="42">
        <f t="shared" si="36"/>
        <v>1</v>
      </c>
      <c r="AP72" s="42">
        <f t="shared" si="36"/>
        <v>0.9</v>
      </c>
      <c r="AQ72" s="42">
        <f t="shared" si="36"/>
        <v>0.1</v>
      </c>
      <c r="AR72" s="42">
        <f t="shared" si="36"/>
        <v>0</v>
      </c>
      <c r="AS72" s="42">
        <f t="shared" si="36"/>
        <v>0.82</v>
      </c>
      <c r="AT72" s="42">
        <f t="shared" si="36"/>
        <v>1.1000000000000001</v>
      </c>
      <c r="AU72" s="42">
        <f t="shared" si="36"/>
        <v>1</v>
      </c>
      <c r="AV72" s="42">
        <f t="shared" si="36"/>
        <v>0.1</v>
      </c>
      <c r="AW72" s="42">
        <f t="shared" si="36"/>
        <v>0.05</v>
      </c>
      <c r="AX72" s="42">
        <f t="shared" si="36"/>
        <v>0.85</v>
      </c>
      <c r="AY72" s="42">
        <f t="shared" si="49"/>
        <v>1.35</v>
      </c>
      <c r="AZ72" s="42">
        <f t="shared" si="50"/>
        <v>1.0640000000000001</v>
      </c>
      <c r="BA72" s="42">
        <f t="shared" si="42"/>
        <v>0.98699999999999999</v>
      </c>
      <c r="BB72" s="42">
        <f t="shared" si="37"/>
        <v>0.55000000000000004</v>
      </c>
      <c r="BC72" s="42">
        <f t="shared" si="37"/>
        <v>0.4</v>
      </c>
      <c r="BD72" s="42">
        <f t="shared" si="37"/>
        <v>0.05</v>
      </c>
    </row>
    <row r="73" spans="1:56" x14ac:dyDescent="0.25">
      <c r="A73" s="34">
        <v>58</v>
      </c>
      <c r="B73" s="34">
        <f t="shared" si="43"/>
        <v>170.49497119999995</v>
      </c>
      <c r="C73" s="40">
        <f t="shared" si="44"/>
        <v>164.23113885580517</v>
      </c>
      <c r="D73" s="41">
        <f t="shared" si="45"/>
        <v>0.56051583227237256</v>
      </c>
      <c r="E73" s="41">
        <f t="shared" si="46"/>
        <v>0.68240000000000001</v>
      </c>
      <c r="F73" s="41">
        <f t="shared" si="47"/>
        <v>1.2174500000000001</v>
      </c>
      <c r="G73" s="42">
        <f t="shared" si="38"/>
        <v>0.62</v>
      </c>
      <c r="H73" s="42">
        <f t="shared" si="34"/>
        <v>0.88</v>
      </c>
      <c r="I73" s="42">
        <f t="shared" si="34"/>
        <v>1</v>
      </c>
      <c r="J73" s="42">
        <f t="shared" si="34"/>
        <v>0.8</v>
      </c>
      <c r="K73" s="42">
        <f t="shared" si="34"/>
        <v>0.1</v>
      </c>
      <c r="L73" s="42">
        <f t="shared" si="34"/>
        <v>0.1</v>
      </c>
      <c r="M73" s="42">
        <f t="shared" si="34"/>
        <v>0.62</v>
      </c>
      <c r="N73" s="42">
        <f t="shared" si="34"/>
        <v>0.88</v>
      </c>
      <c r="O73" s="42">
        <f t="shared" si="34"/>
        <v>1</v>
      </c>
      <c r="P73" s="42">
        <f t="shared" si="34"/>
        <v>0.9</v>
      </c>
      <c r="Q73" s="42">
        <f t="shared" si="34"/>
        <v>0.1</v>
      </c>
      <c r="R73" s="42">
        <f t="shared" si="34"/>
        <v>0</v>
      </c>
      <c r="S73" s="42">
        <f t="shared" si="34"/>
        <v>0.62</v>
      </c>
      <c r="T73" s="42">
        <f t="shared" si="34"/>
        <v>0.88</v>
      </c>
      <c r="U73" s="42">
        <f t="shared" si="34"/>
        <v>1</v>
      </c>
      <c r="V73" s="42">
        <f t="shared" si="34"/>
        <v>0.1</v>
      </c>
      <c r="W73" s="42">
        <f t="shared" si="34"/>
        <v>0.05</v>
      </c>
      <c r="X73" s="42">
        <f t="shared" si="34"/>
        <v>0.85</v>
      </c>
      <c r="Y73" s="42">
        <f t="shared" si="48"/>
        <v>0.68399999999999994</v>
      </c>
      <c r="Z73" s="42">
        <f t="shared" si="40"/>
        <v>0.64600000000000002</v>
      </c>
      <c r="AA73" s="42">
        <f t="shared" si="41"/>
        <v>0.95599999999999996</v>
      </c>
      <c r="AB73" s="42">
        <f t="shared" si="35"/>
        <v>0.55000000000000004</v>
      </c>
      <c r="AC73" s="42">
        <f t="shared" si="35"/>
        <v>0.4</v>
      </c>
      <c r="AD73" s="42">
        <f t="shared" si="35"/>
        <v>0.05</v>
      </c>
      <c r="AG73" s="42">
        <f t="shared" si="39"/>
        <v>1.3</v>
      </c>
      <c r="AH73" s="42">
        <v>2.1</v>
      </c>
      <c r="AI73" s="42">
        <f t="shared" si="36"/>
        <v>1</v>
      </c>
      <c r="AJ73" s="42">
        <f t="shared" si="36"/>
        <v>0.8</v>
      </c>
      <c r="AK73" s="42">
        <f t="shared" si="36"/>
        <v>0.1</v>
      </c>
      <c r="AL73" s="42">
        <f t="shared" si="36"/>
        <v>0.1</v>
      </c>
      <c r="AM73" s="42">
        <v>1.06</v>
      </c>
      <c r="AN73" s="42">
        <f t="shared" si="36"/>
        <v>1.1000000000000001</v>
      </c>
      <c r="AO73" s="42">
        <f t="shared" si="36"/>
        <v>1</v>
      </c>
      <c r="AP73" s="42">
        <f t="shared" si="36"/>
        <v>0.9</v>
      </c>
      <c r="AQ73" s="42">
        <f t="shared" si="36"/>
        <v>0.1</v>
      </c>
      <c r="AR73" s="42">
        <f t="shared" si="36"/>
        <v>0</v>
      </c>
      <c r="AS73" s="42">
        <f t="shared" si="36"/>
        <v>0.82</v>
      </c>
      <c r="AT73" s="42">
        <f t="shared" si="36"/>
        <v>1.1000000000000001</v>
      </c>
      <c r="AU73" s="42">
        <f t="shared" si="36"/>
        <v>1</v>
      </c>
      <c r="AV73" s="42">
        <f t="shared" si="36"/>
        <v>0.1</v>
      </c>
      <c r="AW73" s="42">
        <f t="shared" si="36"/>
        <v>0.05</v>
      </c>
      <c r="AX73" s="42">
        <f t="shared" si="36"/>
        <v>0.85</v>
      </c>
      <c r="AY73" s="42">
        <f t="shared" si="49"/>
        <v>1.35</v>
      </c>
      <c r="AZ73" s="42">
        <f t="shared" si="50"/>
        <v>1.0640000000000001</v>
      </c>
      <c r="BA73" s="42">
        <f t="shared" si="42"/>
        <v>0.98699999999999999</v>
      </c>
      <c r="BB73" s="42">
        <f t="shared" si="37"/>
        <v>0.55000000000000004</v>
      </c>
      <c r="BC73" s="42">
        <f t="shared" si="37"/>
        <v>0.4</v>
      </c>
      <c r="BD73" s="42">
        <f t="shared" si="37"/>
        <v>0.05</v>
      </c>
    </row>
    <row r="74" spans="1:56" x14ac:dyDescent="0.25">
      <c r="A74" s="34">
        <v>59</v>
      </c>
      <c r="B74" s="34">
        <f t="shared" si="43"/>
        <v>169.91891169999997</v>
      </c>
      <c r="C74" s="40">
        <f t="shared" si="44"/>
        <v>164.23113885580517</v>
      </c>
      <c r="D74" s="41">
        <f t="shared" si="45"/>
        <v>0.56051583227237256</v>
      </c>
      <c r="E74" s="41">
        <f t="shared" si="46"/>
        <v>0.68240000000000001</v>
      </c>
      <c r="F74" s="41">
        <f t="shared" si="47"/>
        <v>1.2174500000000001</v>
      </c>
      <c r="G74" s="42">
        <f t="shared" si="38"/>
        <v>0.62</v>
      </c>
      <c r="H74" s="42">
        <f t="shared" si="34"/>
        <v>0.88</v>
      </c>
      <c r="I74" s="42">
        <f t="shared" si="34"/>
        <v>1</v>
      </c>
      <c r="J74" s="42">
        <f t="shared" si="34"/>
        <v>0.8</v>
      </c>
      <c r="K74" s="42">
        <f t="shared" si="34"/>
        <v>0.1</v>
      </c>
      <c r="L74" s="42">
        <f t="shared" si="34"/>
        <v>0.1</v>
      </c>
      <c r="M74" s="42">
        <f t="shared" si="34"/>
        <v>0.62</v>
      </c>
      <c r="N74" s="42">
        <f t="shared" si="34"/>
        <v>0.88</v>
      </c>
      <c r="O74" s="42">
        <f t="shared" si="34"/>
        <v>1</v>
      </c>
      <c r="P74" s="42">
        <f t="shared" si="34"/>
        <v>0.9</v>
      </c>
      <c r="Q74" s="42">
        <f t="shared" si="34"/>
        <v>0.1</v>
      </c>
      <c r="R74" s="42">
        <f t="shared" si="34"/>
        <v>0</v>
      </c>
      <c r="S74" s="42">
        <f t="shared" si="34"/>
        <v>0.62</v>
      </c>
      <c r="T74" s="42">
        <f t="shared" si="34"/>
        <v>0.88</v>
      </c>
      <c r="U74" s="42">
        <f t="shared" si="34"/>
        <v>1</v>
      </c>
      <c r="V74" s="42">
        <f t="shared" si="34"/>
        <v>0.1</v>
      </c>
      <c r="W74" s="42">
        <f t="shared" si="34"/>
        <v>0.05</v>
      </c>
      <c r="X74" s="42">
        <f t="shared" si="34"/>
        <v>0.85</v>
      </c>
      <c r="Y74" s="42">
        <f t="shared" si="48"/>
        <v>0.68399999999999994</v>
      </c>
      <c r="Z74" s="42">
        <f t="shared" si="40"/>
        <v>0.64600000000000002</v>
      </c>
      <c r="AA74" s="42">
        <f t="shared" si="41"/>
        <v>0.95599999999999996</v>
      </c>
      <c r="AB74" s="42">
        <f t="shared" si="35"/>
        <v>0.55000000000000004</v>
      </c>
      <c r="AC74" s="42">
        <f t="shared" si="35"/>
        <v>0.4</v>
      </c>
      <c r="AD74" s="42">
        <f t="shared" si="35"/>
        <v>0.05</v>
      </c>
      <c r="AG74" s="42">
        <f t="shared" si="39"/>
        <v>1.3</v>
      </c>
      <c r="AH74" s="42">
        <v>2.1</v>
      </c>
      <c r="AI74" s="42">
        <f t="shared" si="36"/>
        <v>1</v>
      </c>
      <c r="AJ74" s="42">
        <f t="shared" si="36"/>
        <v>0.8</v>
      </c>
      <c r="AK74" s="42">
        <f t="shared" si="36"/>
        <v>0.1</v>
      </c>
      <c r="AL74" s="42">
        <f t="shared" si="36"/>
        <v>0.1</v>
      </c>
      <c r="AM74" s="42">
        <v>1.06</v>
      </c>
      <c r="AN74" s="42">
        <f t="shared" si="36"/>
        <v>1.1000000000000001</v>
      </c>
      <c r="AO74" s="42">
        <f t="shared" si="36"/>
        <v>1</v>
      </c>
      <c r="AP74" s="42">
        <f t="shared" si="36"/>
        <v>0.9</v>
      </c>
      <c r="AQ74" s="42">
        <f t="shared" si="36"/>
        <v>0.1</v>
      </c>
      <c r="AR74" s="42">
        <f t="shared" si="36"/>
        <v>0</v>
      </c>
      <c r="AS74" s="42">
        <f t="shared" si="36"/>
        <v>0.82</v>
      </c>
      <c r="AT74" s="42">
        <f t="shared" si="36"/>
        <v>1.1000000000000001</v>
      </c>
      <c r="AU74" s="42">
        <f t="shared" si="36"/>
        <v>1</v>
      </c>
      <c r="AV74" s="42">
        <f t="shared" si="36"/>
        <v>0.1</v>
      </c>
      <c r="AW74" s="42">
        <f t="shared" si="36"/>
        <v>0.05</v>
      </c>
      <c r="AX74" s="42">
        <f t="shared" si="36"/>
        <v>0.85</v>
      </c>
      <c r="AY74" s="42">
        <f t="shared" si="49"/>
        <v>1.35</v>
      </c>
      <c r="AZ74" s="42">
        <f t="shared" si="50"/>
        <v>1.0640000000000001</v>
      </c>
      <c r="BA74" s="42">
        <f t="shared" si="42"/>
        <v>0.98699999999999999</v>
      </c>
      <c r="BB74" s="42">
        <f t="shared" si="37"/>
        <v>0.55000000000000004</v>
      </c>
      <c r="BC74" s="42">
        <f t="shared" si="37"/>
        <v>0.4</v>
      </c>
      <c r="BD74" s="42">
        <f t="shared" si="37"/>
        <v>0.05</v>
      </c>
    </row>
    <row r="75" spans="1:56" x14ac:dyDescent="0.25">
      <c r="A75" s="34">
        <v>60</v>
      </c>
      <c r="B75" s="34">
        <f t="shared" si="43"/>
        <v>169.25099999999998</v>
      </c>
      <c r="C75" s="40">
        <f t="shared" si="44"/>
        <v>164.23113885580517</v>
      </c>
      <c r="D75" s="41">
        <f t="shared" si="45"/>
        <v>0.56051583227237256</v>
      </c>
      <c r="E75" s="41">
        <f t="shared" si="46"/>
        <v>0.68240000000000001</v>
      </c>
      <c r="F75" s="41">
        <f t="shared" si="47"/>
        <v>1.2174500000000001</v>
      </c>
      <c r="G75" s="42">
        <f t="shared" si="38"/>
        <v>0.62</v>
      </c>
      <c r="H75" s="42">
        <f t="shared" si="34"/>
        <v>0.88</v>
      </c>
      <c r="I75" s="42">
        <f t="shared" si="34"/>
        <v>1</v>
      </c>
      <c r="J75" s="42">
        <f t="shared" si="34"/>
        <v>0.8</v>
      </c>
      <c r="K75" s="42">
        <f t="shared" si="34"/>
        <v>0.1</v>
      </c>
      <c r="L75" s="42">
        <f t="shared" si="34"/>
        <v>0.1</v>
      </c>
      <c r="M75" s="42">
        <f t="shared" si="34"/>
        <v>0.62</v>
      </c>
      <c r="N75" s="42">
        <f t="shared" si="34"/>
        <v>0.88</v>
      </c>
      <c r="O75" s="42">
        <f t="shared" si="34"/>
        <v>1</v>
      </c>
      <c r="P75" s="42">
        <f t="shared" si="34"/>
        <v>0.9</v>
      </c>
      <c r="Q75" s="42">
        <f t="shared" si="34"/>
        <v>0.1</v>
      </c>
      <c r="R75" s="42">
        <f t="shared" si="34"/>
        <v>0</v>
      </c>
      <c r="S75" s="42">
        <f t="shared" si="34"/>
        <v>0.62</v>
      </c>
      <c r="T75" s="42">
        <f t="shared" si="34"/>
        <v>0.88</v>
      </c>
      <c r="U75" s="42">
        <f t="shared" si="34"/>
        <v>1</v>
      </c>
      <c r="V75" s="42">
        <f t="shared" si="34"/>
        <v>0.1</v>
      </c>
      <c r="W75" s="42">
        <f t="shared" si="34"/>
        <v>0.05</v>
      </c>
      <c r="X75" s="42">
        <f t="shared" si="34"/>
        <v>0.85</v>
      </c>
      <c r="Y75" s="42">
        <f t="shared" si="48"/>
        <v>0.68399999999999994</v>
      </c>
      <c r="Z75" s="42">
        <f t="shared" si="40"/>
        <v>0.64600000000000002</v>
      </c>
      <c r="AA75" s="42">
        <f t="shared" si="41"/>
        <v>0.95599999999999996</v>
      </c>
      <c r="AB75" s="42">
        <f t="shared" si="35"/>
        <v>0.55000000000000004</v>
      </c>
      <c r="AC75" s="42">
        <f t="shared" si="35"/>
        <v>0.4</v>
      </c>
      <c r="AD75" s="42">
        <f t="shared" si="35"/>
        <v>0.05</v>
      </c>
      <c r="AG75" s="42">
        <f t="shared" si="39"/>
        <v>1.3</v>
      </c>
      <c r="AH75" s="42">
        <v>2.1</v>
      </c>
      <c r="AI75" s="42">
        <f t="shared" si="36"/>
        <v>1</v>
      </c>
      <c r="AJ75" s="42">
        <f t="shared" si="36"/>
        <v>0.8</v>
      </c>
      <c r="AK75" s="42">
        <f t="shared" si="36"/>
        <v>0.1</v>
      </c>
      <c r="AL75" s="42">
        <f t="shared" si="36"/>
        <v>0.1</v>
      </c>
      <c r="AM75" s="42">
        <v>1.06</v>
      </c>
      <c r="AN75" s="42">
        <f t="shared" si="36"/>
        <v>1.1000000000000001</v>
      </c>
      <c r="AO75" s="42">
        <f t="shared" si="36"/>
        <v>1</v>
      </c>
      <c r="AP75" s="42">
        <f t="shared" si="36"/>
        <v>0.9</v>
      </c>
      <c r="AQ75" s="42">
        <f t="shared" si="36"/>
        <v>0.1</v>
      </c>
      <c r="AR75" s="42">
        <f t="shared" si="36"/>
        <v>0</v>
      </c>
      <c r="AS75" s="42">
        <f t="shared" si="36"/>
        <v>0.82</v>
      </c>
      <c r="AT75" s="42">
        <f t="shared" si="36"/>
        <v>1.1000000000000001</v>
      </c>
      <c r="AU75" s="42">
        <f t="shared" si="36"/>
        <v>1</v>
      </c>
      <c r="AV75" s="42">
        <f t="shared" si="36"/>
        <v>0.1</v>
      </c>
      <c r="AW75" s="42">
        <f t="shared" si="36"/>
        <v>0.05</v>
      </c>
      <c r="AX75" s="42">
        <f t="shared" si="36"/>
        <v>0.85</v>
      </c>
      <c r="AY75" s="42">
        <f t="shared" si="49"/>
        <v>1.35</v>
      </c>
      <c r="AZ75" s="42">
        <f t="shared" si="50"/>
        <v>1.0640000000000001</v>
      </c>
      <c r="BA75" s="42">
        <f t="shared" si="42"/>
        <v>0.98699999999999999</v>
      </c>
      <c r="BB75" s="42">
        <f t="shared" si="37"/>
        <v>0.55000000000000004</v>
      </c>
      <c r="BC75" s="42">
        <f t="shared" si="37"/>
        <v>0.4</v>
      </c>
      <c r="BD75" s="42">
        <f t="shared" si="37"/>
        <v>0.05</v>
      </c>
    </row>
    <row r="76" spans="1:56" x14ac:dyDescent="0.25">
      <c r="A76" s="34">
        <v>61</v>
      </c>
      <c r="B76" s="34">
        <f t="shared" si="43"/>
        <v>168.49836770000007</v>
      </c>
      <c r="C76" s="40">
        <f t="shared" si="44"/>
        <v>164.23113885580517</v>
      </c>
      <c r="D76" s="41">
        <f t="shared" si="45"/>
        <v>0.56051583227237256</v>
      </c>
      <c r="E76" s="41">
        <f t="shared" si="46"/>
        <v>0.68240000000000001</v>
      </c>
      <c r="F76" s="41">
        <f t="shared" si="47"/>
        <v>1.2174500000000001</v>
      </c>
      <c r="G76" s="42">
        <f t="shared" si="38"/>
        <v>0.62</v>
      </c>
      <c r="H76" s="42">
        <f t="shared" si="34"/>
        <v>0.88</v>
      </c>
      <c r="I76" s="42">
        <f t="shared" si="34"/>
        <v>1</v>
      </c>
      <c r="J76" s="42">
        <f t="shared" si="34"/>
        <v>0.8</v>
      </c>
      <c r="K76" s="42">
        <f t="shared" si="34"/>
        <v>0.1</v>
      </c>
      <c r="L76" s="42">
        <f t="shared" si="34"/>
        <v>0.1</v>
      </c>
      <c r="M76" s="42">
        <f t="shared" si="34"/>
        <v>0.62</v>
      </c>
      <c r="N76" s="42">
        <f t="shared" si="34"/>
        <v>0.88</v>
      </c>
      <c r="O76" s="42">
        <f t="shared" si="34"/>
        <v>1</v>
      </c>
      <c r="P76" s="42">
        <f t="shared" si="34"/>
        <v>0.9</v>
      </c>
      <c r="Q76" s="42">
        <f t="shared" si="34"/>
        <v>0.1</v>
      </c>
      <c r="R76" s="42">
        <f t="shared" si="34"/>
        <v>0</v>
      </c>
      <c r="S76" s="42">
        <f t="shared" si="34"/>
        <v>0.62</v>
      </c>
      <c r="T76" s="42">
        <f t="shared" si="34"/>
        <v>0.88</v>
      </c>
      <c r="U76" s="42">
        <f t="shared" si="34"/>
        <v>1</v>
      </c>
      <c r="V76" s="42">
        <f t="shared" si="34"/>
        <v>0.1</v>
      </c>
      <c r="W76" s="42">
        <f t="shared" si="34"/>
        <v>0.05</v>
      </c>
      <c r="X76" s="42">
        <f t="shared" si="34"/>
        <v>0.85</v>
      </c>
      <c r="Y76" s="42">
        <f t="shared" si="48"/>
        <v>0.68399999999999994</v>
      </c>
      <c r="Z76" s="42">
        <f t="shared" si="40"/>
        <v>0.64600000000000002</v>
      </c>
      <c r="AA76" s="42">
        <f t="shared" si="41"/>
        <v>0.95599999999999996</v>
      </c>
      <c r="AB76" s="42">
        <f t="shared" si="35"/>
        <v>0.55000000000000004</v>
      </c>
      <c r="AC76" s="42">
        <f t="shared" si="35"/>
        <v>0.4</v>
      </c>
      <c r="AD76" s="42">
        <f t="shared" si="35"/>
        <v>0.05</v>
      </c>
      <c r="AG76" s="42">
        <f t="shared" si="39"/>
        <v>1.3</v>
      </c>
      <c r="AH76" s="42">
        <v>2.1</v>
      </c>
      <c r="AI76" s="42">
        <f t="shared" si="36"/>
        <v>1</v>
      </c>
      <c r="AJ76" s="42">
        <f t="shared" si="36"/>
        <v>0.8</v>
      </c>
      <c r="AK76" s="42">
        <f t="shared" si="36"/>
        <v>0.1</v>
      </c>
      <c r="AL76" s="42">
        <f t="shared" si="36"/>
        <v>0.1</v>
      </c>
      <c r="AM76" s="42">
        <v>1.06</v>
      </c>
      <c r="AN76" s="42">
        <f t="shared" si="36"/>
        <v>1.1000000000000001</v>
      </c>
      <c r="AO76" s="42">
        <f t="shared" si="36"/>
        <v>1</v>
      </c>
      <c r="AP76" s="42">
        <f t="shared" si="36"/>
        <v>0.9</v>
      </c>
      <c r="AQ76" s="42">
        <f t="shared" si="36"/>
        <v>0.1</v>
      </c>
      <c r="AR76" s="42">
        <f t="shared" si="36"/>
        <v>0</v>
      </c>
      <c r="AS76" s="42">
        <f t="shared" si="36"/>
        <v>0.82</v>
      </c>
      <c r="AT76" s="42">
        <f t="shared" si="36"/>
        <v>1.1000000000000001</v>
      </c>
      <c r="AU76" s="42">
        <f t="shared" si="36"/>
        <v>1</v>
      </c>
      <c r="AV76" s="42">
        <f t="shared" si="36"/>
        <v>0.1</v>
      </c>
      <c r="AW76" s="42">
        <f t="shared" si="36"/>
        <v>0.05</v>
      </c>
      <c r="AX76" s="42">
        <f t="shared" si="36"/>
        <v>0.85</v>
      </c>
      <c r="AY76" s="42">
        <f t="shared" si="49"/>
        <v>1.35</v>
      </c>
      <c r="AZ76" s="42">
        <f t="shared" si="50"/>
        <v>1.0640000000000001</v>
      </c>
      <c r="BA76" s="42">
        <f t="shared" si="42"/>
        <v>0.98699999999999999</v>
      </c>
      <c r="BB76" s="42">
        <f t="shared" si="37"/>
        <v>0.55000000000000004</v>
      </c>
      <c r="BC76" s="42">
        <f t="shared" si="37"/>
        <v>0.4</v>
      </c>
      <c r="BD76" s="42">
        <f t="shared" si="37"/>
        <v>0.05</v>
      </c>
    </row>
    <row r="77" spans="1:56" x14ac:dyDescent="0.25">
      <c r="A77" s="34">
        <v>62</v>
      </c>
      <c r="B77" s="34">
        <f t="shared" si="43"/>
        <v>167.66861919999994</v>
      </c>
      <c r="C77" s="40">
        <f t="shared" si="44"/>
        <v>164.23113885580517</v>
      </c>
      <c r="D77" s="41">
        <f t="shared" si="45"/>
        <v>0.56051583227237256</v>
      </c>
      <c r="E77" s="41">
        <f t="shared" si="46"/>
        <v>0.68240000000000001</v>
      </c>
      <c r="F77" s="41">
        <f t="shared" si="47"/>
        <v>1.2174500000000001</v>
      </c>
      <c r="G77" s="42">
        <f t="shared" si="38"/>
        <v>0.62</v>
      </c>
      <c r="H77" s="42">
        <f t="shared" si="34"/>
        <v>0.88</v>
      </c>
      <c r="I77" s="42">
        <f t="shared" si="34"/>
        <v>1</v>
      </c>
      <c r="J77" s="42">
        <f t="shared" si="34"/>
        <v>0.8</v>
      </c>
      <c r="K77" s="42">
        <f t="shared" si="34"/>
        <v>0.1</v>
      </c>
      <c r="L77" s="42">
        <f t="shared" si="34"/>
        <v>0.1</v>
      </c>
      <c r="M77" s="42">
        <f t="shared" si="34"/>
        <v>0.62</v>
      </c>
      <c r="N77" s="42">
        <f t="shared" si="34"/>
        <v>0.88</v>
      </c>
      <c r="O77" s="42">
        <f t="shared" si="34"/>
        <v>1</v>
      </c>
      <c r="P77" s="42">
        <f t="shared" si="34"/>
        <v>0.9</v>
      </c>
      <c r="Q77" s="42">
        <f t="shared" si="34"/>
        <v>0.1</v>
      </c>
      <c r="R77" s="42">
        <f t="shared" si="34"/>
        <v>0</v>
      </c>
      <c r="S77" s="42">
        <f t="shared" si="34"/>
        <v>0.62</v>
      </c>
      <c r="T77" s="42">
        <f t="shared" si="34"/>
        <v>0.88</v>
      </c>
      <c r="U77" s="42">
        <f t="shared" si="34"/>
        <v>1</v>
      </c>
      <c r="V77" s="42">
        <f t="shared" si="34"/>
        <v>0.1</v>
      </c>
      <c r="W77" s="42">
        <f t="shared" si="34"/>
        <v>0.05</v>
      </c>
      <c r="X77" s="42">
        <f t="shared" si="34"/>
        <v>0.85</v>
      </c>
      <c r="Y77" s="42">
        <f t="shared" si="48"/>
        <v>0.68399999999999994</v>
      </c>
      <c r="Z77" s="42">
        <f t="shared" si="40"/>
        <v>0.64600000000000002</v>
      </c>
      <c r="AA77" s="42">
        <f t="shared" si="41"/>
        <v>0.95599999999999996</v>
      </c>
      <c r="AB77" s="42">
        <f t="shared" si="35"/>
        <v>0.55000000000000004</v>
      </c>
      <c r="AC77" s="42">
        <f t="shared" si="35"/>
        <v>0.4</v>
      </c>
      <c r="AD77" s="42">
        <f t="shared" si="35"/>
        <v>0.05</v>
      </c>
      <c r="AG77" s="42">
        <f t="shared" si="39"/>
        <v>1.3</v>
      </c>
      <c r="AH77" s="42">
        <v>2.1</v>
      </c>
      <c r="AI77" s="42">
        <f t="shared" si="36"/>
        <v>1</v>
      </c>
      <c r="AJ77" s="42">
        <f t="shared" si="36"/>
        <v>0.8</v>
      </c>
      <c r="AK77" s="42">
        <f t="shared" si="36"/>
        <v>0.1</v>
      </c>
      <c r="AL77" s="42">
        <f t="shared" si="36"/>
        <v>0.1</v>
      </c>
      <c r="AM77" s="42">
        <v>1.06</v>
      </c>
      <c r="AN77" s="42">
        <f t="shared" si="36"/>
        <v>1.1000000000000001</v>
      </c>
      <c r="AO77" s="42">
        <f t="shared" si="36"/>
        <v>1</v>
      </c>
      <c r="AP77" s="42">
        <f t="shared" si="36"/>
        <v>0.9</v>
      </c>
      <c r="AQ77" s="42">
        <f t="shared" si="36"/>
        <v>0.1</v>
      </c>
      <c r="AR77" s="42">
        <f t="shared" si="36"/>
        <v>0</v>
      </c>
      <c r="AS77" s="42">
        <f t="shared" si="36"/>
        <v>0.82</v>
      </c>
      <c r="AT77" s="42">
        <f t="shared" si="36"/>
        <v>1.1000000000000001</v>
      </c>
      <c r="AU77" s="42">
        <f t="shared" si="36"/>
        <v>1</v>
      </c>
      <c r="AV77" s="42">
        <f t="shared" si="36"/>
        <v>0.1</v>
      </c>
      <c r="AW77" s="42">
        <f t="shared" si="36"/>
        <v>0.05</v>
      </c>
      <c r="AX77" s="42">
        <f t="shared" si="36"/>
        <v>0.85</v>
      </c>
      <c r="AY77" s="42">
        <f t="shared" si="49"/>
        <v>1.35</v>
      </c>
      <c r="AZ77" s="42">
        <f t="shared" si="50"/>
        <v>1.0640000000000001</v>
      </c>
      <c r="BA77" s="42">
        <f t="shared" si="42"/>
        <v>0.98699999999999999</v>
      </c>
      <c r="BB77" s="42">
        <f t="shared" si="37"/>
        <v>0.55000000000000004</v>
      </c>
      <c r="BC77" s="42">
        <f t="shared" si="37"/>
        <v>0.4</v>
      </c>
      <c r="BD77" s="42">
        <f t="shared" si="37"/>
        <v>0.05</v>
      </c>
    </row>
    <row r="78" spans="1:56" x14ac:dyDescent="0.25">
      <c r="A78" s="34">
        <v>63</v>
      </c>
      <c r="B78" s="34">
        <f t="shared" si="43"/>
        <v>166.76983170000008</v>
      </c>
      <c r="C78" s="40">
        <f t="shared" si="44"/>
        <v>164.23113885580517</v>
      </c>
      <c r="D78" s="41">
        <f t="shared" si="45"/>
        <v>0.56051583227237256</v>
      </c>
      <c r="E78" s="41">
        <f t="shared" si="46"/>
        <v>0.68240000000000001</v>
      </c>
      <c r="F78" s="41">
        <f t="shared" si="47"/>
        <v>1.2174500000000001</v>
      </c>
      <c r="G78" s="42">
        <f t="shared" si="38"/>
        <v>0.62</v>
      </c>
      <c r="H78" s="42">
        <f t="shared" si="34"/>
        <v>0.88</v>
      </c>
      <c r="I78" s="42">
        <f t="shared" si="34"/>
        <v>1</v>
      </c>
      <c r="J78" s="42">
        <f t="shared" si="34"/>
        <v>0.8</v>
      </c>
      <c r="K78" s="42">
        <f t="shared" si="34"/>
        <v>0.1</v>
      </c>
      <c r="L78" s="42">
        <f t="shared" si="34"/>
        <v>0.1</v>
      </c>
      <c r="M78" s="42">
        <f t="shared" si="34"/>
        <v>0.62</v>
      </c>
      <c r="N78" s="42">
        <f t="shared" si="34"/>
        <v>0.88</v>
      </c>
      <c r="O78" s="42">
        <f t="shared" si="34"/>
        <v>1</v>
      </c>
      <c r="P78" s="42">
        <f t="shared" si="34"/>
        <v>0.9</v>
      </c>
      <c r="Q78" s="42">
        <f t="shared" si="34"/>
        <v>0.1</v>
      </c>
      <c r="R78" s="42">
        <f t="shared" si="34"/>
        <v>0</v>
      </c>
      <c r="S78" s="42">
        <f t="shared" si="34"/>
        <v>0.62</v>
      </c>
      <c r="T78" s="42">
        <f t="shared" si="34"/>
        <v>0.88</v>
      </c>
      <c r="U78" s="42">
        <f t="shared" si="34"/>
        <v>1</v>
      </c>
      <c r="V78" s="42">
        <f t="shared" si="34"/>
        <v>0.1</v>
      </c>
      <c r="W78" s="42">
        <f t="shared" si="34"/>
        <v>0.05</v>
      </c>
      <c r="X78" s="42">
        <f t="shared" si="34"/>
        <v>0.85</v>
      </c>
      <c r="Y78" s="42">
        <f t="shared" si="48"/>
        <v>0.68399999999999994</v>
      </c>
      <c r="Z78" s="42">
        <f t="shared" si="40"/>
        <v>0.64600000000000002</v>
      </c>
      <c r="AA78" s="42">
        <f t="shared" si="41"/>
        <v>0.95599999999999996</v>
      </c>
      <c r="AB78" s="42">
        <f t="shared" si="35"/>
        <v>0.55000000000000004</v>
      </c>
      <c r="AC78" s="42">
        <f t="shared" si="35"/>
        <v>0.4</v>
      </c>
      <c r="AD78" s="42">
        <f t="shared" si="35"/>
        <v>0.05</v>
      </c>
      <c r="AG78" s="42">
        <f t="shared" si="39"/>
        <v>1.3</v>
      </c>
      <c r="AH78" s="42">
        <v>2.1</v>
      </c>
      <c r="AI78" s="42">
        <f t="shared" si="36"/>
        <v>1</v>
      </c>
      <c r="AJ78" s="42">
        <f t="shared" si="36"/>
        <v>0.8</v>
      </c>
      <c r="AK78" s="42">
        <f t="shared" si="36"/>
        <v>0.1</v>
      </c>
      <c r="AL78" s="42">
        <f t="shared" si="36"/>
        <v>0.1</v>
      </c>
      <c r="AM78" s="42">
        <v>1.06</v>
      </c>
      <c r="AN78" s="42">
        <f t="shared" si="36"/>
        <v>1.1000000000000001</v>
      </c>
      <c r="AO78" s="42">
        <f t="shared" si="36"/>
        <v>1</v>
      </c>
      <c r="AP78" s="42">
        <f t="shared" si="36"/>
        <v>0.9</v>
      </c>
      <c r="AQ78" s="42">
        <f t="shared" si="36"/>
        <v>0.1</v>
      </c>
      <c r="AR78" s="42">
        <f t="shared" si="36"/>
        <v>0</v>
      </c>
      <c r="AS78" s="42">
        <f t="shared" si="36"/>
        <v>0.82</v>
      </c>
      <c r="AT78" s="42">
        <f t="shared" si="36"/>
        <v>1.1000000000000001</v>
      </c>
      <c r="AU78" s="42">
        <f t="shared" si="36"/>
        <v>1</v>
      </c>
      <c r="AV78" s="42">
        <f t="shared" si="36"/>
        <v>0.1</v>
      </c>
      <c r="AW78" s="42">
        <f t="shared" si="36"/>
        <v>0.05</v>
      </c>
      <c r="AX78" s="42">
        <f t="shared" si="36"/>
        <v>0.85</v>
      </c>
      <c r="AY78" s="42">
        <f t="shared" si="49"/>
        <v>1.35</v>
      </c>
      <c r="AZ78" s="42">
        <f t="shared" si="50"/>
        <v>1.0640000000000001</v>
      </c>
      <c r="BA78" s="42">
        <f t="shared" si="42"/>
        <v>0.98699999999999999</v>
      </c>
      <c r="BB78" s="42">
        <f t="shared" si="37"/>
        <v>0.55000000000000004</v>
      </c>
      <c r="BC78" s="42">
        <f t="shared" si="37"/>
        <v>0.4</v>
      </c>
      <c r="BD78" s="42">
        <f t="shared" si="37"/>
        <v>0.05</v>
      </c>
    </row>
    <row r="79" spans="1:56" x14ac:dyDescent="0.25">
      <c r="A79" s="34">
        <v>64</v>
      </c>
      <c r="B79" s="34">
        <f t="shared" si="43"/>
        <v>165.8105551999999</v>
      </c>
      <c r="C79" s="40">
        <f t="shared" si="44"/>
        <v>164.23113885580517</v>
      </c>
      <c r="D79" s="41">
        <f t="shared" si="45"/>
        <v>0.56051583227237256</v>
      </c>
      <c r="E79" s="41">
        <f t="shared" si="46"/>
        <v>0.68240000000000001</v>
      </c>
      <c r="F79" s="41">
        <f t="shared" si="47"/>
        <v>1.2174500000000001</v>
      </c>
      <c r="G79" s="42">
        <f t="shared" si="38"/>
        <v>0.62</v>
      </c>
      <c r="H79" s="42">
        <f t="shared" si="34"/>
        <v>0.88</v>
      </c>
      <c r="I79" s="42">
        <f t="shared" si="34"/>
        <v>1</v>
      </c>
      <c r="J79" s="42">
        <f t="shared" si="34"/>
        <v>0.8</v>
      </c>
      <c r="K79" s="42">
        <f t="shared" si="34"/>
        <v>0.1</v>
      </c>
      <c r="L79" s="42">
        <f t="shared" si="34"/>
        <v>0.1</v>
      </c>
      <c r="M79" s="42">
        <f t="shared" si="34"/>
        <v>0.62</v>
      </c>
      <c r="N79" s="42">
        <f t="shared" si="34"/>
        <v>0.88</v>
      </c>
      <c r="O79" s="42">
        <f t="shared" si="34"/>
        <v>1</v>
      </c>
      <c r="P79" s="42">
        <f t="shared" si="34"/>
        <v>0.9</v>
      </c>
      <c r="Q79" s="42">
        <f t="shared" si="34"/>
        <v>0.1</v>
      </c>
      <c r="R79" s="42">
        <f t="shared" si="34"/>
        <v>0</v>
      </c>
      <c r="S79" s="42">
        <f t="shared" si="34"/>
        <v>0.62</v>
      </c>
      <c r="T79" s="42">
        <f t="shared" si="34"/>
        <v>0.88</v>
      </c>
      <c r="U79" s="42">
        <f t="shared" si="34"/>
        <v>1</v>
      </c>
      <c r="V79" s="42">
        <f t="shared" si="34"/>
        <v>0.1</v>
      </c>
      <c r="W79" s="42">
        <f t="shared" si="34"/>
        <v>0.05</v>
      </c>
      <c r="X79" s="42">
        <f t="shared" si="34"/>
        <v>0.85</v>
      </c>
      <c r="Y79" s="42">
        <f t="shared" si="48"/>
        <v>0.68399999999999994</v>
      </c>
      <c r="Z79" s="42">
        <f t="shared" si="40"/>
        <v>0.64600000000000002</v>
      </c>
      <c r="AA79" s="42">
        <f t="shared" si="41"/>
        <v>0.95599999999999996</v>
      </c>
      <c r="AB79" s="42">
        <f t="shared" si="35"/>
        <v>0.55000000000000004</v>
      </c>
      <c r="AC79" s="42">
        <f t="shared" si="35"/>
        <v>0.4</v>
      </c>
      <c r="AD79" s="42">
        <f t="shared" si="35"/>
        <v>0.05</v>
      </c>
      <c r="AG79" s="42">
        <f t="shared" si="39"/>
        <v>1.3</v>
      </c>
      <c r="AH79" s="42">
        <v>2.1</v>
      </c>
      <c r="AI79" s="42">
        <f t="shared" si="36"/>
        <v>1</v>
      </c>
      <c r="AJ79" s="42">
        <f t="shared" si="36"/>
        <v>0.8</v>
      </c>
      <c r="AK79" s="42">
        <f t="shared" si="36"/>
        <v>0.1</v>
      </c>
      <c r="AL79" s="42">
        <f t="shared" si="36"/>
        <v>0.1</v>
      </c>
      <c r="AM79" s="42">
        <v>1.06</v>
      </c>
      <c r="AN79" s="42">
        <f t="shared" si="36"/>
        <v>1.1000000000000001</v>
      </c>
      <c r="AO79" s="42">
        <f t="shared" si="36"/>
        <v>1</v>
      </c>
      <c r="AP79" s="42">
        <f t="shared" si="36"/>
        <v>0.9</v>
      </c>
      <c r="AQ79" s="42">
        <f t="shared" si="36"/>
        <v>0.1</v>
      </c>
      <c r="AR79" s="42">
        <f t="shared" si="36"/>
        <v>0</v>
      </c>
      <c r="AS79" s="42">
        <f t="shared" si="36"/>
        <v>0.82</v>
      </c>
      <c r="AT79" s="42">
        <f t="shared" si="36"/>
        <v>1.1000000000000001</v>
      </c>
      <c r="AU79" s="42">
        <f t="shared" si="36"/>
        <v>1</v>
      </c>
      <c r="AV79" s="42">
        <f t="shared" si="36"/>
        <v>0.1</v>
      </c>
      <c r="AW79" s="42">
        <f t="shared" si="36"/>
        <v>0.05</v>
      </c>
      <c r="AX79" s="42">
        <f t="shared" si="36"/>
        <v>0.85</v>
      </c>
      <c r="AY79" s="42">
        <f t="shared" si="49"/>
        <v>1.35</v>
      </c>
      <c r="AZ79" s="42">
        <f t="shared" si="50"/>
        <v>1.0640000000000001</v>
      </c>
      <c r="BA79" s="42">
        <f t="shared" si="42"/>
        <v>0.98699999999999999</v>
      </c>
      <c r="BB79" s="42">
        <f t="shared" si="37"/>
        <v>0.55000000000000004</v>
      </c>
      <c r="BC79" s="42">
        <f t="shared" si="37"/>
        <v>0.4</v>
      </c>
      <c r="BD79" s="42">
        <f t="shared" si="37"/>
        <v>0.05</v>
      </c>
    </row>
    <row r="80" spans="1:56" x14ac:dyDescent="0.25">
      <c r="A80" s="34">
        <v>65</v>
      </c>
      <c r="B80" s="34">
        <f t="shared" si="43"/>
        <v>164.79981249999992</v>
      </c>
      <c r="C80" s="40">
        <f t="shared" si="44"/>
        <v>157.04378727228172</v>
      </c>
      <c r="D80" s="41">
        <f t="shared" si="45"/>
        <v>0.53598562208969869</v>
      </c>
      <c r="E80" s="41">
        <f t="shared" si="46"/>
        <v>0.65610000000000013</v>
      </c>
      <c r="F80" s="41">
        <f t="shared" si="47"/>
        <v>1.2241</v>
      </c>
      <c r="G80" s="42">
        <v>0.62</v>
      </c>
      <c r="H80" s="42">
        <v>0.88</v>
      </c>
      <c r="I80" s="42">
        <v>1</v>
      </c>
      <c r="J80" s="42">
        <v>0.9</v>
      </c>
      <c r="K80" s="42">
        <v>0</v>
      </c>
      <c r="L80" s="42">
        <v>0.1</v>
      </c>
      <c r="M80" s="42">
        <v>0.62</v>
      </c>
      <c r="N80" s="42">
        <v>0.88</v>
      </c>
      <c r="O80" s="42">
        <v>1</v>
      </c>
      <c r="P80" s="42">
        <v>1</v>
      </c>
      <c r="Q80" s="42">
        <v>0</v>
      </c>
      <c r="R80" s="42">
        <v>0</v>
      </c>
      <c r="S80" s="42">
        <v>0.62</v>
      </c>
      <c r="T80" s="42">
        <v>0.88</v>
      </c>
      <c r="U80" s="42">
        <v>1</v>
      </c>
      <c r="V80" s="42">
        <v>0.1</v>
      </c>
      <c r="W80" s="42">
        <v>0</v>
      </c>
      <c r="X80" s="42">
        <v>0.9</v>
      </c>
      <c r="Y80" s="42">
        <f>SUMPRODUCT(G80:I80,J80:L80)</f>
        <v>0.65800000000000003</v>
      </c>
      <c r="Z80" s="42">
        <f>SUMPRODUCT(M80:O80,P80:R80)</f>
        <v>0.62</v>
      </c>
      <c r="AA80" s="42">
        <f>SUMPRODUCT(S80:U80,V80:X80)</f>
        <v>0.96199999999999997</v>
      </c>
      <c r="AB80" s="42">
        <v>0.5</v>
      </c>
      <c r="AC80" s="42">
        <v>0.45</v>
      </c>
      <c r="AD80" s="42">
        <v>0.05</v>
      </c>
      <c r="AG80" s="42">
        <v>1.4</v>
      </c>
      <c r="AH80" s="42">
        <v>2.1</v>
      </c>
      <c r="AI80" s="42">
        <v>1</v>
      </c>
      <c r="AJ80" s="42">
        <v>0.9</v>
      </c>
      <c r="AK80" s="42">
        <v>0</v>
      </c>
      <c r="AL80" s="42">
        <v>0.1</v>
      </c>
      <c r="AM80" s="42">
        <v>1.1000000000000001</v>
      </c>
      <c r="AN80" s="42">
        <v>1.1000000000000001</v>
      </c>
      <c r="AO80" s="42">
        <v>1</v>
      </c>
      <c r="AP80" s="42">
        <v>1</v>
      </c>
      <c r="AQ80" s="42">
        <v>0</v>
      </c>
      <c r="AR80" s="42">
        <v>0</v>
      </c>
      <c r="AS80" s="42">
        <v>0.82</v>
      </c>
      <c r="AT80" s="42">
        <v>1.1000000000000001</v>
      </c>
      <c r="AU80" s="42">
        <v>1</v>
      </c>
      <c r="AV80" s="42">
        <v>0.1</v>
      </c>
      <c r="AW80" s="42">
        <v>0</v>
      </c>
      <c r="AX80" s="42">
        <v>0.9</v>
      </c>
      <c r="AY80" s="42">
        <f>SUMPRODUCT(AG80:AI80,AJ80:AL80)</f>
        <v>1.36</v>
      </c>
      <c r="AZ80" s="42">
        <f>SUMPRODUCT(AM80:AO80,AP80:AR80)</f>
        <v>1.1000000000000001</v>
      </c>
      <c r="BA80" s="42">
        <f>SUMPRODUCT(AS80:AU80,AV80:AX80)</f>
        <v>0.98199999999999998</v>
      </c>
      <c r="BB80" s="42">
        <v>0.5</v>
      </c>
      <c r="BC80" s="42">
        <v>0.45</v>
      </c>
      <c r="BD80" s="42">
        <v>0.05</v>
      </c>
    </row>
    <row r="81" spans="1:56" x14ac:dyDescent="0.25">
      <c r="A81" s="34">
        <v>66</v>
      </c>
      <c r="B81" s="34">
        <f t="shared" si="43"/>
        <v>163.74709919999992</v>
      </c>
      <c r="C81" s="40">
        <f t="shared" si="44"/>
        <v>157.04378727228172</v>
      </c>
      <c r="D81" s="41">
        <f t="shared" si="45"/>
        <v>0.53598562208969869</v>
      </c>
      <c r="E81" s="41">
        <f t="shared" si="46"/>
        <v>0.65610000000000013</v>
      </c>
      <c r="F81" s="41">
        <f t="shared" si="47"/>
        <v>1.2241</v>
      </c>
      <c r="G81" s="43">
        <f>G80</f>
        <v>0.62</v>
      </c>
      <c r="H81" s="43">
        <f t="shared" ref="H81:X95" si="51">H80</f>
        <v>0.88</v>
      </c>
      <c r="I81" s="43">
        <f t="shared" si="51"/>
        <v>1</v>
      </c>
      <c r="J81" s="43">
        <f t="shared" si="51"/>
        <v>0.9</v>
      </c>
      <c r="K81" s="43">
        <f t="shared" si="51"/>
        <v>0</v>
      </c>
      <c r="L81" s="43">
        <f t="shared" si="51"/>
        <v>0.1</v>
      </c>
      <c r="M81" s="43">
        <f t="shared" si="51"/>
        <v>0.62</v>
      </c>
      <c r="N81" s="43">
        <f t="shared" si="51"/>
        <v>0.88</v>
      </c>
      <c r="O81" s="43">
        <f t="shared" si="51"/>
        <v>1</v>
      </c>
      <c r="P81" s="43">
        <f t="shared" si="51"/>
        <v>1</v>
      </c>
      <c r="Q81" s="43">
        <f t="shared" si="51"/>
        <v>0</v>
      </c>
      <c r="R81" s="43">
        <f t="shared" si="51"/>
        <v>0</v>
      </c>
      <c r="S81" s="43">
        <f t="shared" si="51"/>
        <v>0.62</v>
      </c>
      <c r="T81" s="43">
        <f t="shared" si="51"/>
        <v>0.88</v>
      </c>
      <c r="U81" s="43">
        <f t="shared" si="51"/>
        <v>1</v>
      </c>
      <c r="V81" s="43">
        <f t="shared" si="51"/>
        <v>0.1</v>
      </c>
      <c r="W81" s="43">
        <f t="shared" si="51"/>
        <v>0</v>
      </c>
      <c r="X81" s="43">
        <f t="shared" si="51"/>
        <v>0.9</v>
      </c>
      <c r="Y81" s="42">
        <f t="shared" ref="Y81:Y105" si="52">SUMPRODUCT(G81:I81,J81:L81)</f>
        <v>0.65800000000000003</v>
      </c>
      <c r="Z81" s="42">
        <f t="shared" ref="Z81:Z105" si="53">SUMPRODUCT(M81:O81,P81:R81)</f>
        <v>0.62</v>
      </c>
      <c r="AA81" s="42">
        <f t="shared" ref="AA81:AA105" si="54">SUMPRODUCT(S81:U81,V81:X81)</f>
        <v>0.96199999999999997</v>
      </c>
      <c r="AB81" s="42">
        <f t="shared" ref="AB81:AD96" si="55">AB80</f>
        <v>0.5</v>
      </c>
      <c r="AC81" s="42">
        <f t="shared" si="55"/>
        <v>0.45</v>
      </c>
      <c r="AD81" s="42">
        <f t="shared" si="55"/>
        <v>0.05</v>
      </c>
      <c r="AG81" s="43">
        <f>AG80</f>
        <v>1.4</v>
      </c>
      <c r="AH81" s="42">
        <v>2.1</v>
      </c>
      <c r="AI81" s="43">
        <f t="shared" ref="AI81:AX96" si="56">AI80</f>
        <v>1</v>
      </c>
      <c r="AJ81" s="43">
        <f t="shared" si="56"/>
        <v>0.9</v>
      </c>
      <c r="AK81" s="43">
        <f t="shared" si="56"/>
        <v>0</v>
      </c>
      <c r="AL81" s="43">
        <f t="shared" si="56"/>
        <v>0.1</v>
      </c>
      <c r="AM81" s="43">
        <v>1.1000000000000001</v>
      </c>
      <c r="AN81" s="43">
        <f t="shared" si="56"/>
        <v>1.1000000000000001</v>
      </c>
      <c r="AO81" s="43">
        <f t="shared" si="56"/>
        <v>1</v>
      </c>
      <c r="AP81" s="43">
        <f t="shared" si="56"/>
        <v>1</v>
      </c>
      <c r="AQ81" s="43">
        <f t="shared" si="56"/>
        <v>0</v>
      </c>
      <c r="AR81" s="43">
        <f t="shared" si="56"/>
        <v>0</v>
      </c>
      <c r="AS81" s="43">
        <f t="shared" si="56"/>
        <v>0.82</v>
      </c>
      <c r="AT81" s="43">
        <f t="shared" si="56"/>
        <v>1.1000000000000001</v>
      </c>
      <c r="AU81" s="43">
        <f t="shared" si="56"/>
        <v>1</v>
      </c>
      <c r="AV81" s="43">
        <f t="shared" si="56"/>
        <v>0.1</v>
      </c>
      <c r="AW81" s="43">
        <f t="shared" si="56"/>
        <v>0</v>
      </c>
      <c r="AX81" s="43">
        <f t="shared" si="56"/>
        <v>0.9</v>
      </c>
      <c r="AY81" s="42">
        <f t="shared" ref="AY81:AY105" si="57">SUMPRODUCT(AG81:AI81,AJ81:AL81)</f>
        <v>1.36</v>
      </c>
      <c r="AZ81" s="42">
        <f t="shared" ref="AZ81:AZ105" si="58">SUMPRODUCT(AM81:AO81,AP81:AR81)</f>
        <v>1.1000000000000001</v>
      </c>
      <c r="BA81" s="42">
        <f t="shared" ref="BA81:BA105" si="59">SUMPRODUCT(AS81:AU81,AV81:AX81)</f>
        <v>0.98199999999999998</v>
      </c>
      <c r="BB81" s="42">
        <f t="shared" ref="BB81:BD96" si="60">BB80</f>
        <v>0.5</v>
      </c>
      <c r="BC81" s="42">
        <f t="shared" si="60"/>
        <v>0.45</v>
      </c>
      <c r="BD81" s="42">
        <f t="shared" si="60"/>
        <v>0.05</v>
      </c>
    </row>
    <row r="82" spans="1:56" x14ac:dyDescent="0.25">
      <c r="A82" s="34">
        <v>67</v>
      </c>
      <c r="B82" s="34">
        <f t="shared" si="43"/>
        <v>162.66238370000008</v>
      </c>
      <c r="C82" s="40">
        <f t="shared" si="44"/>
        <v>157.04378727228172</v>
      </c>
      <c r="D82" s="41">
        <f t="shared" si="45"/>
        <v>0.53598562208969869</v>
      </c>
      <c r="E82" s="41">
        <f t="shared" si="46"/>
        <v>0.65610000000000013</v>
      </c>
      <c r="F82" s="41">
        <f t="shared" si="47"/>
        <v>1.2241</v>
      </c>
      <c r="G82" s="43">
        <f t="shared" ref="G82:V97" si="61">G81</f>
        <v>0.62</v>
      </c>
      <c r="H82" s="43">
        <f t="shared" si="51"/>
        <v>0.88</v>
      </c>
      <c r="I82" s="43">
        <f t="shared" si="51"/>
        <v>1</v>
      </c>
      <c r="J82" s="43">
        <f t="shared" si="51"/>
        <v>0.9</v>
      </c>
      <c r="K82" s="43">
        <f t="shared" si="51"/>
        <v>0</v>
      </c>
      <c r="L82" s="43">
        <f t="shared" si="51"/>
        <v>0.1</v>
      </c>
      <c r="M82" s="43">
        <f t="shared" si="51"/>
        <v>0.62</v>
      </c>
      <c r="N82" s="43">
        <f t="shared" si="51"/>
        <v>0.88</v>
      </c>
      <c r="O82" s="43">
        <f t="shared" si="51"/>
        <v>1</v>
      </c>
      <c r="P82" s="43">
        <f t="shared" si="51"/>
        <v>1</v>
      </c>
      <c r="Q82" s="43">
        <f t="shared" si="51"/>
        <v>0</v>
      </c>
      <c r="R82" s="43">
        <f t="shared" si="51"/>
        <v>0</v>
      </c>
      <c r="S82" s="43">
        <f t="shared" si="51"/>
        <v>0.62</v>
      </c>
      <c r="T82" s="43">
        <f t="shared" si="51"/>
        <v>0.88</v>
      </c>
      <c r="U82" s="43">
        <f t="shared" si="51"/>
        <v>1</v>
      </c>
      <c r="V82" s="43">
        <f t="shared" si="51"/>
        <v>0.1</v>
      </c>
      <c r="W82" s="43">
        <f t="shared" si="51"/>
        <v>0</v>
      </c>
      <c r="X82" s="43">
        <f t="shared" si="51"/>
        <v>0.9</v>
      </c>
      <c r="Y82" s="42">
        <f t="shared" si="52"/>
        <v>0.65800000000000003</v>
      </c>
      <c r="Z82" s="42">
        <f t="shared" si="53"/>
        <v>0.62</v>
      </c>
      <c r="AA82" s="42">
        <f t="shared" si="54"/>
        <v>0.96199999999999997</v>
      </c>
      <c r="AB82" s="42">
        <f t="shared" si="55"/>
        <v>0.5</v>
      </c>
      <c r="AC82" s="42">
        <f t="shared" si="55"/>
        <v>0.45</v>
      </c>
      <c r="AD82" s="42">
        <f t="shared" si="55"/>
        <v>0.05</v>
      </c>
      <c r="AG82" s="43">
        <f t="shared" ref="AG82:AV97" si="62">AG81</f>
        <v>1.4</v>
      </c>
      <c r="AH82" s="42">
        <v>2.1</v>
      </c>
      <c r="AI82" s="43">
        <f t="shared" si="56"/>
        <v>1</v>
      </c>
      <c r="AJ82" s="43">
        <f t="shared" si="56"/>
        <v>0.9</v>
      </c>
      <c r="AK82" s="43">
        <f t="shared" si="56"/>
        <v>0</v>
      </c>
      <c r="AL82" s="43">
        <f t="shared" si="56"/>
        <v>0.1</v>
      </c>
      <c r="AM82" s="43">
        <v>1.1000000000000001</v>
      </c>
      <c r="AN82" s="43">
        <f t="shared" si="56"/>
        <v>1.1000000000000001</v>
      </c>
      <c r="AO82" s="43">
        <f t="shared" si="56"/>
        <v>1</v>
      </c>
      <c r="AP82" s="43">
        <f t="shared" si="56"/>
        <v>1</v>
      </c>
      <c r="AQ82" s="43">
        <f t="shared" si="56"/>
        <v>0</v>
      </c>
      <c r="AR82" s="43">
        <f t="shared" si="56"/>
        <v>0</v>
      </c>
      <c r="AS82" s="43">
        <f t="shared" si="56"/>
        <v>0.82</v>
      </c>
      <c r="AT82" s="43">
        <f t="shared" si="56"/>
        <v>1.1000000000000001</v>
      </c>
      <c r="AU82" s="43">
        <f t="shared" si="56"/>
        <v>1</v>
      </c>
      <c r="AV82" s="43">
        <f t="shared" si="56"/>
        <v>0.1</v>
      </c>
      <c r="AW82" s="43">
        <f t="shared" si="56"/>
        <v>0</v>
      </c>
      <c r="AX82" s="43">
        <f t="shared" si="56"/>
        <v>0.9</v>
      </c>
      <c r="AY82" s="42">
        <f t="shared" si="57"/>
        <v>1.36</v>
      </c>
      <c r="AZ82" s="42">
        <f t="shared" si="58"/>
        <v>1.1000000000000001</v>
      </c>
      <c r="BA82" s="42">
        <f t="shared" si="59"/>
        <v>0.98199999999999998</v>
      </c>
      <c r="BB82" s="42">
        <f t="shared" si="60"/>
        <v>0.5</v>
      </c>
      <c r="BC82" s="42">
        <f t="shared" si="60"/>
        <v>0.45</v>
      </c>
      <c r="BD82" s="42">
        <f t="shared" si="60"/>
        <v>0.05</v>
      </c>
    </row>
    <row r="83" spans="1:56" x14ac:dyDescent="0.25">
      <c r="A83" s="34">
        <v>68</v>
      </c>
      <c r="B83" s="34">
        <f t="shared" si="43"/>
        <v>161.55610719999999</v>
      </c>
      <c r="C83" s="40">
        <f t="shared" si="44"/>
        <v>157.04378727228172</v>
      </c>
      <c r="D83" s="41">
        <f t="shared" si="45"/>
        <v>0.53598562208969869</v>
      </c>
      <c r="E83" s="41">
        <f t="shared" si="46"/>
        <v>0.65610000000000013</v>
      </c>
      <c r="F83" s="41">
        <f t="shared" si="47"/>
        <v>1.2241</v>
      </c>
      <c r="G83" s="43">
        <f t="shared" si="61"/>
        <v>0.62</v>
      </c>
      <c r="H83" s="43">
        <f t="shared" si="51"/>
        <v>0.88</v>
      </c>
      <c r="I83" s="43">
        <f t="shared" si="51"/>
        <v>1</v>
      </c>
      <c r="J83" s="43">
        <f t="shared" si="51"/>
        <v>0.9</v>
      </c>
      <c r="K83" s="43">
        <f t="shared" si="51"/>
        <v>0</v>
      </c>
      <c r="L83" s="43">
        <f t="shared" si="51"/>
        <v>0.1</v>
      </c>
      <c r="M83" s="43">
        <f t="shared" si="51"/>
        <v>0.62</v>
      </c>
      <c r="N83" s="43">
        <f t="shared" si="51"/>
        <v>0.88</v>
      </c>
      <c r="O83" s="43">
        <f t="shared" si="51"/>
        <v>1</v>
      </c>
      <c r="P83" s="43">
        <f t="shared" si="51"/>
        <v>1</v>
      </c>
      <c r="Q83" s="43">
        <f t="shared" si="51"/>
        <v>0</v>
      </c>
      <c r="R83" s="43">
        <f t="shared" si="51"/>
        <v>0</v>
      </c>
      <c r="S83" s="43">
        <f t="shared" si="51"/>
        <v>0.62</v>
      </c>
      <c r="T83" s="43">
        <f t="shared" si="51"/>
        <v>0.88</v>
      </c>
      <c r="U83" s="43">
        <f t="shared" si="51"/>
        <v>1</v>
      </c>
      <c r="V83" s="43">
        <f t="shared" si="51"/>
        <v>0.1</v>
      </c>
      <c r="W83" s="43">
        <f t="shared" si="51"/>
        <v>0</v>
      </c>
      <c r="X83" s="43">
        <f t="shared" si="51"/>
        <v>0.9</v>
      </c>
      <c r="Y83" s="42">
        <f t="shared" si="52"/>
        <v>0.65800000000000003</v>
      </c>
      <c r="Z83" s="42">
        <f t="shared" si="53"/>
        <v>0.62</v>
      </c>
      <c r="AA83" s="42">
        <f t="shared" si="54"/>
        <v>0.96199999999999997</v>
      </c>
      <c r="AB83" s="42">
        <f t="shared" si="55"/>
        <v>0.5</v>
      </c>
      <c r="AC83" s="42">
        <f t="shared" si="55"/>
        <v>0.45</v>
      </c>
      <c r="AD83" s="42">
        <f t="shared" si="55"/>
        <v>0.05</v>
      </c>
      <c r="AG83" s="43">
        <f t="shared" si="62"/>
        <v>1.4</v>
      </c>
      <c r="AH83" s="42">
        <v>2.1</v>
      </c>
      <c r="AI83" s="43">
        <f t="shared" si="56"/>
        <v>1</v>
      </c>
      <c r="AJ83" s="43">
        <f t="shared" si="56"/>
        <v>0.9</v>
      </c>
      <c r="AK83" s="43">
        <f t="shared" si="56"/>
        <v>0</v>
      </c>
      <c r="AL83" s="43">
        <f t="shared" si="56"/>
        <v>0.1</v>
      </c>
      <c r="AM83" s="43">
        <v>1.1000000000000001</v>
      </c>
      <c r="AN83" s="43">
        <f t="shared" si="56"/>
        <v>1.1000000000000001</v>
      </c>
      <c r="AO83" s="43">
        <f t="shared" si="56"/>
        <v>1</v>
      </c>
      <c r="AP83" s="43">
        <f t="shared" si="56"/>
        <v>1</v>
      </c>
      <c r="AQ83" s="43">
        <f t="shared" si="56"/>
        <v>0</v>
      </c>
      <c r="AR83" s="43">
        <f t="shared" si="56"/>
        <v>0</v>
      </c>
      <c r="AS83" s="43">
        <f t="shared" si="56"/>
        <v>0.82</v>
      </c>
      <c r="AT83" s="43">
        <f t="shared" si="56"/>
        <v>1.1000000000000001</v>
      </c>
      <c r="AU83" s="43">
        <f t="shared" si="56"/>
        <v>1</v>
      </c>
      <c r="AV83" s="43">
        <f t="shared" si="56"/>
        <v>0.1</v>
      </c>
      <c r="AW83" s="43">
        <f t="shared" si="56"/>
        <v>0</v>
      </c>
      <c r="AX83" s="43">
        <f t="shared" si="56"/>
        <v>0.9</v>
      </c>
      <c r="AY83" s="42">
        <f t="shared" si="57"/>
        <v>1.36</v>
      </c>
      <c r="AZ83" s="42">
        <f t="shared" si="58"/>
        <v>1.1000000000000001</v>
      </c>
      <c r="BA83" s="42">
        <f t="shared" si="59"/>
        <v>0.98199999999999998</v>
      </c>
      <c r="BB83" s="42">
        <f t="shared" si="60"/>
        <v>0.5</v>
      </c>
      <c r="BC83" s="42">
        <f t="shared" si="60"/>
        <v>0.45</v>
      </c>
      <c r="BD83" s="42">
        <f t="shared" si="60"/>
        <v>0.05</v>
      </c>
    </row>
    <row r="84" spans="1:56" x14ac:dyDescent="0.25">
      <c r="A84" s="34">
        <v>69</v>
      </c>
      <c r="B84" s="34">
        <f t="shared" si="43"/>
        <v>160.43918370000006</v>
      </c>
      <c r="C84" s="40">
        <f t="shared" si="44"/>
        <v>157.04378727228172</v>
      </c>
      <c r="D84" s="41">
        <f t="shared" si="45"/>
        <v>0.53598562208969869</v>
      </c>
      <c r="E84" s="41">
        <f t="shared" si="46"/>
        <v>0.65610000000000013</v>
      </c>
      <c r="F84" s="41">
        <f t="shared" si="47"/>
        <v>1.2241</v>
      </c>
      <c r="G84" s="43">
        <f t="shared" si="61"/>
        <v>0.62</v>
      </c>
      <c r="H84" s="43">
        <f t="shared" si="51"/>
        <v>0.88</v>
      </c>
      <c r="I84" s="43">
        <f t="shared" si="51"/>
        <v>1</v>
      </c>
      <c r="J84" s="43">
        <f t="shared" si="51"/>
        <v>0.9</v>
      </c>
      <c r="K84" s="43">
        <f t="shared" si="51"/>
        <v>0</v>
      </c>
      <c r="L84" s="43">
        <f t="shared" si="51"/>
        <v>0.1</v>
      </c>
      <c r="M84" s="43">
        <f t="shared" si="51"/>
        <v>0.62</v>
      </c>
      <c r="N84" s="43">
        <f t="shared" si="51"/>
        <v>0.88</v>
      </c>
      <c r="O84" s="43">
        <f t="shared" si="51"/>
        <v>1</v>
      </c>
      <c r="P84" s="43">
        <f t="shared" si="51"/>
        <v>1</v>
      </c>
      <c r="Q84" s="43">
        <f t="shared" si="51"/>
        <v>0</v>
      </c>
      <c r="R84" s="43">
        <f t="shared" si="51"/>
        <v>0</v>
      </c>
      <c r="S84" s="43">
        <f t="shared" si="51"/>
        <v>0.62</v>
      </c>
      <c r="T84" s="43">
        <f t="shared" si="51"/>
        <v>0.88</v>
      </c>
      <c r="U84" s="43">
        <f t="shared" si="51"/>
        <v>1</v>
      </c>
      <c r="V84" s="43">
        <f t="shared" si="51"/>
        <v>0.1</v>
      </c>
      <c r="W84" s="43">
        <f t="shared" si="51"/>
        <v>0</v>
      </c>
      <c r="X84" s="43">
        <f t="shared" si="51"/>
        <v>0.9</v>
      </c>
      <c r="Y84" s="42">
        <f t="shared" si="52"/>
        <v>0.65800000000000003</v>
      </c>
      <c r="Z84" s="42">
        <f t="shared" si="53"/>
        <v>0.62</v>
      </c>
      <c r="AA84" s="42">
        <f t="shared" si="54"/>
        <v>0.96199999999999997</v>
      </c>
      <c r="AB84" s="42">
        <f t="shared" si="55"/>
        <v>0.5</v>
      </c>
      <c r="AC84" s="42">
        <f t="shared" si="55"/>
        <v>0.45</v>
      </c>
      <c r="AD84" s="42">
        <f t="shared" si="55"/>
        <v>0.05</v>
      </c>
      <c r="AG84" s="43">
        <f t="shared" si="62"/>
        <v>1.4</v>
      </c>
      <c r="AH84" s="42">
        <v>2.1</v>
      </c>
      <c r="AI84" s="43">
        <f t="shared" si="56"/>
        <v>1</v>
      </c>
      <c r="AJ84" s="43">
        <f t="shared" si="56"/>
        <v>0.9</v>
      </c>
      <c r="AK84" s="43">
        <f t="shared" si="56"/>
        <v>0</v>
      </c>
      <c r="AL84" s="43">
        <f t="shared" si="56"/>
        <v>0.1</v>
      </c>
      <c r="AM84" s="43">
        <v>1.1000000000000001</v>
      </c>
      <c r="AN84" s="43">
        <f t="shared" si="56"/>
        <v>1.1000000000000001</v>
      </c>
      <c r="AO84" s="43">
        <f t="shared" si="56"/>
        <v>1</v>
      </c>
      <c r="AP84" s="43">
        <f t="shared" si="56"/>
        <v>1</v>
      </c>
      <c r="AQ84" s="43">
        <f t="shared" si="56"/>
        <v>0</v>
      </c>
      <c r="AR84" s="43">
        <f t="shared" si="56"/>
        <v>0</v>
      </c>
      <c r="AS84" s="43">
        <f t="shared" si="56"/>
        <v>0.82</v>
      </c>
      <c r="AT84" s="43">
        <f t="shared" si="56"/>
        <v>1.1000000000000001</v>
      </c>
      <c r="AU84" s="43">
        <f t="shared" si="56"/>
        <v>1</v>
      </c>
      <c r="AV84" s="43">
        <f t="shared" si="56"/>
        <v>0.1</v>
      </c>
      <c r="AW84" s="43">
        <f t="shared" si="56"/>
        <v>0</v>
      </c>
      <c r="AX84" s="43">
        <f t="shared" si="56"/>
        <v>0.9</v>
      </c>
      <c r="AY84" s="42">
        <f t="shared" si="57"/>
        <v>1.36</v>
      </c>
      <c r="AZ84" s="42">
        <f t="shared" si="58"/>
        <v>1.1000000000000001</v>
      </c>
      <c r="BA84" s="42">
        <f t="shared" si="59"/>
        <v>0.98199999999999998</v>
      </c>
      <c r="BB84" s="42">
        <f t="shared" si="60"/>
        <v>0.5</v>
      </c>
      <c r="BC84" s="42">
        <f t="shared" si="60"/>
        <v>0.45</v>
      </c>
      <c r="BD84" s="42">
        <f t="shared" si="60"/>
        <v>0.05</v>
      </c>
    </row>
    <row r="85" spans="1:56" x14ac:dyDescent="0.25">
      <c r="A85" s="34">
        <v>70</v>
      </c>
      <c r="B85" s="34">
        <f t="shared" si="43"/>
        <v>159.32300000000004</v>
      </c>
      <c r="C85" s="40">
        <f t="shared" si="44"/>
        <v>157.04378727228172</v>
      </c>
      <c r="D85" s="41">
        <f t="shared" si="45"/>
        <v>0.53598562208969869</v>
      </c>
      <c r="E85" s="41">
        <f t="shared" si="46"/>
        <v>0.65610000000000013</v>
      </c>
      <c r="F85" s="41">
        <f t="shared" si="47"/>
        <v>1.2241</v>
      </c>
      <c r="G85" s="43">
        <f t="shared" si="61"/>
        <v>0.62</v>
      </c>
      <c r="H85" s="43">
        <f t="shared" si="51"/>
        <v>0.88</v>
      </c>
      <c r="I85" s="43">
        <f t="shared" si="51"/>
        <v>1</v>
      </c>
      <c r="J85" s="43">
        <f t="shared" si="51"/>
        <v>0.9</v>
      </c>
      <c r="K85" s="43">
        <f t="shared" si="51"/>
        <v>0</v>
      </c>
      <c r="L85" s="43">
        <f t="shared" si="51"/>
        <v>0.1</v>
      </c>
      <c r="M85" s="43">
        <f t="shared" si="51"/>
        <v>0.62</v>
      </c>
      <c r="N85" s="43">
        <f t="shared" si="51"/>
        <v>0.88</v>
      </c>
      <c r="O85" s="43">
        <f t="shared" si="51"/>
        <v>1</v>
      </c>
      <c r="P85" s="43">
        <f t="shared" si="51"/>
        <v>1</v>
      </c>
      <c r="Q85" s="43">
        <f t="shared" si="51"/>
        <v>0</v>
      </c>
      <c r="R85" s="43">
        <f t="shared" si="51"/>
        <v>0</v>
      </c>
      <c r="S85" s="43">
        <f t="shared" si="51"/>
        <v>0.62</v>
      </c>
      <c r="T85" s="43">
        <f t="shared" si="51"/>
        <v>0.88</v>
      </c>
      <c r="U85" s="43">
        <f t="shared" si="51"/>
        <v>1</v>
      </c>
      <c r="V85" s="43">
        <f t="shared" si="51"/>
        <v>0.1</v>
      </c>
      <c r="W85" s="43">
        <f t="shared" si="51"/>
        <v>0</v>
      </c>
      <c r="X85" s="43">
        <f t="shared" si="51"/>
        <v>0.9</v>
      </c>
      <c r="Y85" s="42">
        <f t="shared" si="52"/>
        <v>0.65800000000000003</v>
      </c>
      <c r="Z85" s="42">
        <f t="shared" si="53"/>
        <v>0.62</v>
      </c>
      <c r="AA85" s="42">
        <f t="shared" si="54"/>
        <v>0.96199999999999997</v>
      </c>
      <c r="AB85" s="42">
        <f t="shared" si="55"/>
        <v>0.5</v>
      </c>
      <c r="AC85" s="42">
        <f t="shared" si="55"/>
        <v>0.45</v>
      </c>
      <c r="AD85" s="42">
        <f t="shared" si="55"/>
        <v>0.05</v>
      </c>
      <c r="AG85" s="43">
        <f t="shared" si="62"/>
        <v>1.4</v>
      </c>
      <c r="AH85" s="42">
        <v>2.1</v>
      </c>
      <c r="AI85" s="43">
        <f t="shared" si="56"/>
        <v>1</v>
      </c>
      <c r="AJ85" s="43">
        <f t="shared" si="56"/>
        <v>0.9</v>
      </c>
      <c r="AK85" s="43">
        <f t="shared" si="56"/>
        <v>0</v>
      </c>
      <c r="AL85" s="43">
        <f t="shared" si="56"/>
        <v>0.1</v>
      </c>
      <c r="AM85" s="43">
        <v>1.1000000000000001</v>
      </c>
      <c r="AN85" s="43">
        <f t="shared" si="56"/>
        <v>1.1000000000000001</v>
      </c>
      <c r="AO85" s="43">
        <f t="shared" si="56"/>
        <v>1</v>
      </c>
      <c r="AP85" s="43">
        <f t="shared" si="56"/>
        <v>1</v>
      </c>
      <c r="AQ85" s="43">
        <f t="shared" si="56"/>
        <v>0</v>
      </c>
      <c r="AR85" s="43">
        <f t="shared" si="56"/>
        <v>0</v>
      </c>
      <c r="AS85" s="43">
        <f t="shared" si="56"/>
        <v>0.82</v>
      </c>
      <c r="AT85" s="43">
        <f t="shared" si="56"/>
        <v>1.1000000000000001</v>
      </c>
      <c r="AU85" s="43">
        <f t="shared" si="56"/>
        <v>1</v>
      </c>
      <c r="AV85" s="43">
        <f t="shared" si="56"/>
        <v>0.1</v>
      </c>
      <c r="AW85" s="43">
        <f t="shared" si="56"/>
        <v>0</v>
      </c>
      <c r="AX85" s="43">
        <f t="shared" si="56"/>
        <v>0.9</v>
      </c>
      <c r="AY85" s="42">
        <f t="shared" si="57"/>
        <v>1.36</v>
      </c>
      <c r="AZ85" s="42">
        <f t="shared" si="58"/>
        <v>1.1000000000000001</v>
      </c>
      <c r="BA85" s="42">
        <f t="shared" si="59"/>
        <v>0.98199999999999998</v>
      </c>
      <c r="BB85" s="42">
        <f t="shared" si="60"/>
        <v>0.5</v>
      </c>
      <c r="BC85" s="42">
        <f t="shared" si="60"/>
        <v>0.45</v>
      </c>
      <c r="BD85" s="42">
        <f t="shared" si="60"/>
        <v>0.05</v>
      </c>
    </row>
    <row r="86" spans="1:56" x14ac:dyDescent="0.25">
      <c r="A86" s="34">
        <v>71</v>
      </c>
      <c r="B86" s="34">
        <f t="shared" si="43"/>
        <v>158.21941570000001</v>
      </c>
      <c r="C86" s="40">
        <f t="shared" si="44"/>
        <v>157.04378727228172</v>
      </c>
      <c r="D86" s="41">
        <f t="shared" si="45"/>
        <v>0.53598562208969869</v>
      </c>
      <c r="E86" s="41">
        <f t="shared" si="46"/>
        <v>0.65610000000000013</v>
      </c>
      <c r="F86" s="41">
        <f t="shared" si="47"/>
        <v>1.2241</v>
      </c>
      <c r="G86" s="43">
        <f t="shared" si="61"/>
        <v>0.62</v>
      </c>
      <c r="H86" s="43">
        <f t="shared" si="51"/>
        <v>0.88</v>
      </c>
      <c r="I86" s="43">
        <f t="shared" si="51"/>
        <v>1</v>
      </c>
      <c r="J86" s="43">
        <f t="shared" si="51"/>
        <v>0.9</v>
      </c>
      <c r="K86" s="43">
        <f t="shared" si="51"/>
        <v>0</v>
      </c>
      <c r="L86" s="43">
        <f t="shared" si="51"/>
        <v>0.1</v>
      </c>
      <c r="M86" s="43">
        <f t="shared" si="51"/>
        <v>0.62</v>
      </c>
      <c r="N86" s="43">
        <f t="shared" si="51"/>
        <v>0.88</v>
      </c>
      <c r="O86" s="43">
        <f t="shared" si="51"/>
        <v>1</v>
      </c>
      <c r="P86" s="43">
        <f t="shared" si="51"/>
        <v>1</v>
      </c>
      <c r="Q86" s="43">
        <f t="shared" si="51"/>
        <v>0</v>
      </c>
      <c r="R86" s="43">
        <f t="shared" si="51"/>
        <v>0</v>
      </c>
      <c r="S86" s="43">
        <f t="shared" si="51"/>
        <v>0.62</v>
      </c>
      <c r="T86" s="43">
        <f t="shared" si="51"/>
        <v>0.88</v>
      </c>
      <c r="U86" s="43">
        <f t="shared" si="51"/>
        <v>1</v>
      </c>
      <c r="V86" s="43">
        <f t="shared" si="51"/>
        <v>0.1</v>
      </c>
      <c r="W86" s="43">
        <f t="shared" si="51"/>
        <v>0</v>
      </c>
      <c r="X86" s="43">
        <f t="shared" si="51"/>
        <v>0.9</v>
      </c>
      <c r="Y86" s="42">
        <f t="shared" si="52"/>
        <v>0.65800000000000003</v>
      </c>
      <c r="Z86" s="42">
        <f t="shared" si="53"/>
        <v>0.62</v>
      </c>
      <c r="AA86" s="42">
        <f t="shared" si="54"/>
        <v>0.96199999999999997</v>
      </c>
      <c r="AB86" s="42">
        <f t="shared" si="55"/>
        <v>0.5</v>
      </c>
      <c r="AC86" s="42">
        <f t="shared" si="55"/>
        <v>0.45</v>
      </c>
      <c r="AD86" s="42">
        <f t="shared" si="55"/>
        <v>0.05</v>
      </c>
      <c r="AG86" s="43">
        <f t="shared" si="62"/>
        <v>1.4</v>
      </c>
      <c r="AH86" s="42">
        <v>2.1</v>
      </c>
      <c r="AI86" s="43">
        <f t="shared" si="56"/>
        <v>1</v>
      </c>
      <c r="AJ86" s="43">
        <f t="shared" si="56"/>
        <v>0.9</v>
      </c>
      <c r="AK86" s="43">
        <f t="shared" si="56"/>
        <v>0</v>
      </c>
      <c r="AL86" s="43">
        <f t="shared" si="56"/>
        <v>0.1</v>
      </c>
      <c r="AM86" s="43">
        <v>1.1000000000000001</v>
      </c>
      <c r="AN86" s="43">
        <f t="shared" si="56"/>
        <v>1.1000000000000001</v>
      </c>
      <c r="AO86" s="43">
        <f t="shared" si="56"/>
        <v>1</v>
      </c>
      <c r="AP86" s="43">
        <f t="shared" si="56"/>
        <v>1</v>
      </c>
      <c r="AQ86" s="43">
        <f t="shared" si="56"/>
        <v>0</v>
      </c>
      <c r="AR86" s="43">
        <f t="shared" si="56"/>
        <v>0</v>
      </c>
      <c r="AS86" s="43">
        <f t="shared" si="56"/>
        <v>0.82</v>
      </c>
      <c r="AT86" s="43">
        <f t="shared" si="56"/>
        <v>1.1000000000000001</v>
      </c>
      <c r="AU86" s="43">
        <f t="shared" si="56"/>
        <v>1</v>
      </c>
      <c r="AV86" s="43">
        <f t="shared" si="56"/>
        <v>0.1</v>
      </c>
      <c r="AW86" s="43">
        <f t="shared" si="56"/>
        <v>0</v>
      </c>
      <c r="AX86" s="43">
        <f t="shared" si="56"/>
        <v>0.9</v>
      </c>
      <c r="AY86" s="42">
        <f t="shared" si="57"/>
        <v>1.36</v>
      </c>
      <c r="AZ86" s="42">
        <f t="shared" si="58"/>
        <v>1.1000000000000001</v>
      </c>
      <c r="BA86" s="42">
        <f t="shared" si="59"/>
        <v>0.98199999999999998</v>
      </c>
      <c r="BB86" s="42">
        <f t="shared" si="60"/>
        <v>0.5</v>
      </c>
      <c r="BC86" s="42">
        <f t="shared" si="60"/>
        <v>0.45</v>
      </c>
      <c r="BD86" s="42">
        <f t="shared" si="60"/>
        <v>0.05</v>
      </c>
    </row>
    <row r="87" spans="1:56" x14ac:dyDescent="0.25">
      <c r="A87" s="34">
        <v>72</v>
      </c>
      <c r="B87" s="34">
        <f t="shared" si="43"/>
        <v>157.14076319999998</v>
      </c>
      <c r="C87" s="40">
        <f t="shared" si="44"/>
        <v>157.04378727228172</v>
      </c>
      <c r="D87" s="41">
        <f t="shared" si="45"/>
        <v>0.53598562208969869</v>
      </c>
      <c r="E87" s="41">
        <f t="shared" si="46"/>
        <v>0.65610000000000013</v>
      </c>
      <c r="F87" s="41">
        <f t="shared" si="47"/>
        <v>1.2241</v>
      </c>
      <c r="G87" s="43">
        <f t="shared" si="61"/>
        <v>0.62</v>
      </c>
      <c r="H87" s="43">
        <f t="shared" si="51"/>
        <v>0.88</v>
      </c>
      <c r="I87" s="43">
        <f t="shared" si="51"/>
        <v>1</v>
      </c>
      <c r="J87" s="43">
        <f t="shared" si="51"/>
        <v>0.9</v>
      </c>
      <c r="K87" s="43">
        <f t="shared" si="51"/>
        <v>0</v>
      </c>
      <c r="L87" s="43">
        <f t="shared" si="51"/>
        <v>0.1</v>
      </c>
      <c r="M87" s="43">
        <f t="shared" si="51"/>
        <v>0.62</v>
      </c>
      <c r="N87" s="43">
        <f t="shared" si="51"/>
        <v>0.88</v>
      </c>
      <c r="O87" s="43">
        <f t="shared" si="51"/>
        <v>1</v>
      </c>
      <c r="P87" s="43">
        <f t="shared" si="51"/>
        <v>1</v>
      </c>
      <c r="Q87" s="43">
        <f t="shared" si="51"/>
        <v>0</v>
      </c>
      <c r="R87" s="43">
        <f t="shared" si="51"/>
        <v>0</v>
      </c>
      <c r="S87" s="43">
        <f t="shared" si="51"/>
        <v>0.62</v>
      </c>
      <c r="T87" s="43">
        <f t="shared" si="51"/>
        <v>0.88</v>
      </c>
      <c r="U87" s="43">
        <f t="shared" si="51"/>
        <v>1</v>
      </c>
      <c r="V87" s="43">
        <f t="shared" si="51"/>
        <v>0.1</v>
      </c>
      <c r="W87" s="43">
        <f t="shared" si="51"/>
        <v>0</v>
      </c>
      <c r="X87" s="43">
        <f t="shared" si="51"/>
        <v>0.9</v>
      </c>
      <c r="Y87" s="42">
        <f t="shared" si="52"/>
        <v>0.65800000000000003</v>
      </c>
      <c r="Z87" s="42">
        <f t="shared" si="53"/>
        <v>0.62</v>
      </c>
      <c r="AA87" s="42">
        <f t="shared" si="54"/>
        <v>0.96199999999999997</v>
      </c>
      <c r="AB87" s="42">
        <f t="shared" si="55"/>
        <v>0.5</v>
      </c>
      <c r="AC87" s="42">
        <f t="shared" si="55"/>
        <v>0.45</v>
      </c>
      <c r="AD87" s="42">
        <f t="shared" si="55"/>
        <v>0.05</v>
      </c>
      <c r="AG87" s="43">
        <f t="shared" si="62"/>
        <v>1.4</v>
      </c>
      <c r="AH87" s="42">
        <v>2.1</v>
      </c>
      <c r="AI87" s="43">
        <f t="shared" si="56"/>
        <v>1</v>
      </c>
      <c r="AJ87" s="43">
        <f t="shared" si="56"/>
        <v>0.9</v>
      </c>
      <c r="AK87" s="43">
        <f t="shared" si="56"/>
        <v>0</v>
      </c>
      <c r="AL87" s="43">
        <f t="shared" si="56"/>
        <v>0.1</v>
      </c>
      <c r="AM87" s="43">
        <v>1.1000000000000001</v>
      </c>
      <c r="AN87" s="43">
        <f t="shared" si="56"/>
        <v>1.1000000000000001</v>
      </c>
      <c r="AO87" s="43">
        <f t="shared" si="56"/>
        <v>1</v>
      </c>
      <c r="AP87" s="43">
        <f t="shared" si="56"/>
        <v>1</v>
      </c>
      <c r="AQ87" s="43">
        <f t="shared" si="56"/>
        <v>0</v>
      </c>
      <c r="AR87" s="43">
        <f t="shared" si="56"/>
        <v>0</v>
      </c>
      <c r="AS87" s="43">
        <f t="shared" si="56"/>
        <v>0.82</v>
      </c>
      <c r="AT87" s="43">
        <f t="shared" si="56"/>
        <v>1.1000000000000001</v>
      </c>
      <c r="AU87" s="43">
        <f t="shared" si="56"/>
        <v>1</v>
      </c>
      <c r="AV87" s="43">
        <f t="shared" si="56"/>
        <v>0.1</v>
      </c>
      <c r="AW87" s="43">
        <f t="shared" si="56"/>
        <v>0</v>
      </c>
      <c r="AX87" s="43">
        <f t="shared" si="56"/>
        <v>0.9</v>
      </c>
      <c r="AY87" s="42">
        <f t="shared" si="57"/>
        <v>1.36</v>
      </c>
      <c r="AZ87" s="42">
        <f t="shared" si="58"/>
        <v>1.1000000000000001</v>
      </c>
      <c r="BA87" s="42">
        <f t="shared" si="59"/>
        <v>0.98199999999999998</v>
      </c>
      <c r="BB87" s="42">
        <f t="shared" si="60"/>
        <v>0.5</v>
      </c>
      <c r="BC87" s="42">
        <f t="shared" si="60"/>
        <v>0.45</v>
      </c>
      <c r="BD87" s="42">
        <f t="shared" si="60"/>
        <v>0.05</v>
      </c>
    </row>
    <row r="88" spans="1:56" x14ac:dyDescent="0.25">
      <c r="A88" s="34">
        <v>73</v>
      </c>
      <c r="B88" s="45">
        <f t="shared" ref="B88:B104" si="63">C88</f>
        <v>157.04378727228172</v>
      </c>
      <c r="C88" s="40">
        <f t="shared" si="44"/>
        <v>157.04378727228172</v>
      </c>
      <c r="D88" s="41">
        <f t="shared" si="45"/>
        <v>0.53598562208969869</v>
      </c>
      <c r="E88" s="41">
        <f t="shared" si="46"/>
        <v>0.65610000000000013</v>
      </c>
      <c r="F88" s="41">
        <f t="shared" si="47"/>
        <v>1.2241</v>
      </c>
      <c r="G88" s="43">
        <f t="shared" si="61"/>
        <v>0.62</v>
      </c>
      <c r="H88" s="43">
        <f t="shared" si="51"/>
        <v>0.88</v>
      </c>
      <c r="I88" s="43">
        <f t="shared" si="51"/>
        <v>1</v>
      </c>
      <c r="J88" s="43">
        <f t="shared" si="51"/>
        <v>0.9</v>
      </c>
      <c r="K88" s="43">
        <f t="shared" si="51"/>
        <v>0</v>
      </c>
      <c r="L88" s="43">
        <f t="shared" si="51"/>
        <v>0.1</v>
      </c>
      <c r="M88" s="43">
        <f t="shared" si="51"/>
        <v>0.62</v>
      </c>
      <c r="N88" s="43">
        <f t="shared" si="51"/>
        <v>0.88</v>
      </c>
      <c r="O88" s="43">
        <f t="shared" si="51"/>
        <v>1</v>
      </c>
      <c r="P88" s="43">
        <f t="shared" si="51"/>
        <v>1</v>
      </c>
      <c r="Q88" s="43">
        <f t="shared" si="51"/>
        <v>0</v>
      </c>
      <c r="R88" s="43">
        <f t="shared" si="51"/>
        <v>0</v>
      </c>
      <c r="S88" s="43">
        <f t="shared" si="51"/>
        <v>0.62</v>
      </c>
      <c r="T88" s="43">
        <f t="shared" si="51"/>
        <v>0.88</v>
      </c>
      <c r="U88" s="43">
        <f t="shared" si="51"/>
        <v>1</v>
      </c>
      <c r="V88" s="43">
        <f t="shared" si="51"/>
        <v>0.1</v>
      </c>
      <c r="W88" s="43">
        <f t="shared" si="51"/>
        <v>0</v>
      </c>
      <c r="X88" s="43">
        <f t="shared" si="51"/>
        <v>0.9</v>
      </c>
      <c r="Y88" s="42">
        <f t="shared" si="52"/>
        <v>0.65800000000000003</v>
      </c>
      <c r="Z88" s="42">
        <f t="shared" si="53"/>
        <v>0.62</v>
      </c>
      <c r="AA88" s="42">
        <f t="shared" si="54"/>
        <v>0.96199999999999997</v>
      </c>
      <c r="AB88" s="42">
        <f t="shared" si="55"/>
        <v>0.5</v>
      </c>
      <c r="AC88" s="42">
        <f t="shared" si="55"/>
        <v>0.45</v>
      </c>
      <c r="AD88" s="42">
        <f t="shared" si="55"/>
        <v>0.05</v>
      </c>
      <c r="AG88" s="43">
        <f t="shared" si="62"/>
        <v>1.4</v>
      </c>
      <c r="AH88" s="42">
        <v>2.1</v>
      </c>
      <c r="AI88" s="43">
        <f t="shared" si="56"/>
        <v>1</v>
      </c>
      <c r="AJ88" s="43">
        <f t="shared" si="56"/>
        <v>0.9</v>
      </c>
      <c r="AK88" s="43">
        <f t="shared" si="56"/>
        <v>0</v>
      </c>
      <c r="AL88" s="43">
        <f t="shared" si="56"/>
        <v>0.1</v>
      </c>
      <c r="AM88" s="43">
        <v>1.1000000000000001</v>
      </c>
      <c r="AN88" s="43">
        <f t="shared" si="56"/>
        <v>1.1000000000000001</v>
      </c>
      <c r="AO88" s="43">
        <f t="shared" si="56"/>
        <v>1</v>
      </c>
      <c r="AP88" s="43">
        <f t="shared" si="56"/>
        <v>1</v>
      </c>
      <c r="AQ88" s="43">
        <f t="shared" si="56"/>
        <v>0</v>
      </c>
      <c r="AR88" s="43">
        <f t="shared" si="56"/>
        <v>0</v>
      </c>
      <c r="AS88" s="43">
        <f t="shared" si="56"/>
        <v>0.82</v>
      </c>
      <c r="AT88" s="43">
        <f t="shared" si="56"/>
        <v>1.1000000000000001</v>
      </c>
      <c r="AU88" s="43">
        <f t="shared" si="56"/>
        <v>1</v>
      </c>
      <c r="AV88" s="43">
        <f t="shared" si="56"/>
        <v>0.1</v>
      </c>
      <c r="AW88" s="43">
        <f t="shared" si="56"/>
        <v>0</v>
      </c>
      <c r="AX88" s="43">
        <f t="shared" si="56"/>
        <v>0.9</v>
      </c>
      <c r="AY88" s="42">
        <f t="shared" si="57"/>
        <v>1.36</v>
      </c>
      <c r="AZ88" s="42">
        <f t="shared" si="58"/>
        <v>1.1000000000000001</v>
      </c>
      <c r="BA88" s="42">
        <f t="shared" si="59"/>
        <v>0.98199999999999998</v>
      </c>
      <c r="BB88" s="42">
        <f t="shared" si="60"/>
        <v>0.5</v>
      </c>
      <c r="BC88" s="42">
        <f t="shared" si="60"/>
        <v>0.45</v>
      </c>
      <c r="BD88" s="42">
        <f t="shared" si="60"/>
        <v>0.05</v>
      </c>
    </row>
    <row r="89" spans="1:56" x14ac:dyDescent="0.25">
      <c r="A89" s="34">
        <v>74</v>
      </c>
      <c r="B89" s="45">
        <f t="shared" si="63"/>
        <v>157.04378727228172</v>
      </c>
      <c r="C89" s="40">
        <f t="shared" si="44"/>
        <v>157.04378727228172</v>
      </c>
      <c r="D89" s="41">
        <f t="shared" si="45"/>
        <v>0.53598562208969869</v>
      </c>
      <c r="E89" s="41">
        <f t="shared" si="46"/>
        <v>0.65610000000000013</v>
      </c>
      <c r="F89" s="41">
        <f t="shared" si="47"/>
        <v>1.2241</v>
      </c>
      <c r="G89" s="43">
        <f t="shared" si="61"/>
        <v>0.62</v>
      </c>
      <c r="H89" s="43">
        <f t="shared" si="51"/>
        <v>0.88</v>
      </c>
      <c r="I89" s="43">
        <f t="shared" si="51"/>
        <v>1</v>
      </c>
      <c r="J89" s="43">
        <f t="shared" si="51"/>
        <v>0.9</v>
      </c>
      <c r="K89" s="43">
        <f t="shared" si="51"/>
        <v>0</v>
      </c>
      <c r="L89" s="43">
        <f t="shared" si="51"/>
        <v>0.1</v>
      </c>
      <c r="M89" s="43">
        <f t="shared" si="51"/>
        <v>0.62</v>
      </c>
      <c r="N89" s="43">
        <f t="shared" si="51"/>
        <v>0.88</v>
      </c>
      <c r="O89" s="43">
        <f t="shared" si="51"/>
        <v>1</v>
      </c>
      <c r="P89" s="43">
        <f t="shared" si="51"/>
        <v>1</v>
      </c>
      <c r="Q89" s="43">
        <f t="shared" si="51"/>
        <v>0</v>
      </c>
      <c r="R89" s="43">
        <f t="shared" si="51"/>
        <v>0</v>
      </c>
      <c r="S89" s="43">
        <f t="shared" si="51"/>
        <v>0.62</v>
      </c>
      <c r="T89" s="43">
        <f t="shared" si="51"/>
        <v>0.88</v>
      </c>
      <c r="U89" s="43">
        <f t="shared" si="51"/>
        <v>1</v>
      </c>
      <c r="V89" s="43">
        <f t="shared" si="51"/>
        <v>0.1</v>
      </c>
      <c r="W89" s="43">
        <f t="shared" si="51"/>
        <v>0</v>
      </c>
      <c r="X89" s="43">
        <f t="shared" si="51"/>
        <v>0.9</v>
      </c>
      <c r="Y89" s="42">
        <f t="shared" si="52"/>
        <v>0.65800000000000003</v>
      </c>
      <c r="Z89" s="42">
        <f t="shared" si="53"/>
        <v>0.62</v>
      </c>
      <c r="AA89" s="42">
        <f t="shared" si="54"/>
        <v>0.96199999999999997</v>
      </c>
      <c r="AB89" s="42">
        <f t="shared" si="55"/>
        <v>0.5</v>
      </c>
      <c r="AC89" s="42">
        <f t="shared" si="55"/>
        <v>0.45</v>
      </c>
      <c r="AD89" s="42">
        <f t="shared" si="55"/>
        <v>0.05</v>
      </c>
      <c r="AG89" s="43">
        <f t="shared" si="62"/>
        <v>1.4</v>
      </c>
      <c r="AH89" s="42">
        <v>2.1</v>
      </c>
      <c r="AI89" s="43">
        <f t="shared" si="56"/>
        <v>1</v>
      </c>
      <c r="AJ89" s="43">
        <f t="shared" si="56"/>
        <v>0.9</v>
      </c>
      <c r="AK89" s="43">
        <f t="shared" si="56"/>
        <v>0</v>
      </c>
      <c r="AL89" s="43">
        <f t="shared" si="56"/>
        <v>0.1</v>
      </c>
      <c r="AM89" s="43">
        <v>1.1000000000000001</v>
      </c>
      <c r="AN89" s="43">
        <f t="shared" si="56"/>
        <v>1.1000000000000001</v>
      </c>
      <c r="AO89" s="43">
        <f t="shared" si="56"/>
        <v>1</v>
      </c>
      <c r="AP89" s="43">
        <f t="shared" si="56"/>
        <v>1</v>
      </c>
      <c r="AQ89" s="43">
        <f t="shared" si="56"/>
        <v>0</v>
      </c>
      <c r="AR89" s="43">
        <f t="shared" si="56"/>
        <v>0</v>
      </c>
      <c r="AS89" s="43">
        <f t="shared" si="56"/>
        <v>0.82</v>
      </c>
      <c r="AT89" s="43">
        <f t="shared" si="56"/>
        <v>1.1000000000000001</v>
      </c>
      <c r="AU89" s="43">
        <f t="shared" si="56"/>
        <v>1</v>
      </c>
      <c r="AV89" s="43">
        <f t="shared" si="56"/>
        <v>0.1</v>
      </c>
      <c r="AW89" s="43">
        <f t="shared" si="56"/>
        <v>0</v>
      </c>
      <c r="AX89" s="43">
        <f t="shared" si="56"/>
        <v>0.9</v>
      </c>
      <c r="AY89" s="42">
        <f t="shared" si="57"/>
        <v>1.36</v>
      </c>
      <c r="AZ89" s="42">
        <f t="shared" si="58"/>
        <v>1.1000000000000001</v>
      </c>
      <c r="BA89" s="42">
        <f t="shared" si="59"/>
        <v>0.98199999999999998</v>
      </c>
      <c r="BB89" s="42">
        <f t="shared" si="60"/>
        <v>0.5</v>
      </c>
      <c r="BC89" s="42">
        <f t="shared" si="60"/>
        <v>0.45</v>
      </c>
      <c r="BD89" s="42">
        <f t="shared" si="60"/>
        <v>0.05</v>
      </c>
    </row>
    <row r="90" spans="1:56" x14ac:dyDescent="0.25">
      <c r="A90" s="34">
        <v>75</v>
      </c>
      <c r="B90" s="45">
        <f t="shared" si="63"/>
        <v>157.04378727228172</v>
      </c>
      <c r="C90" s="40">
        <f t="shared" si="44"/>
        <v>157.04378727228172</v>
      </c>
      <c r="D90" s="41">
        <f t="shared" si="45"/>
        <v>0.53598562208969869</v>
      </c>
      <c r="E90" s="41">
        <f t="shared" si="46"/>
        <v>0.65610000000000013</v>
      </c>
      <c r="F90" s="41">
        <f t="shared" si="47"/>
        <v>1.2241</v>
      </c>
      <c r="G90" s="43">
        <f t="shared" si="61"/>
        <v>0.62</v>
      </c>
      <c r="H90" s="43">
        <f t="shared" si="51"/>
        <v>0.88</v>
      </c>
      <c r="I90" s="43">
        <f t="shared" si="51"/>
        <v>1</v>
      </c>
      <c r="J90" s="43">
        <f t="shared" si="51"/>
        <v>0.9</v>
      </c>
      <c r="K90" s="43">
        <f t="shared" si="51"/>
        <v>0</v>
      </c>
      <c r="L90" s="43">
        <f t="shared" si="51"/>
        <v>0.1</v>
      </c>
      <c r="M90" s="43">
        <f t="shared" si="51"/>
        <v>0.62</v>
      </c>
      <c r="N90" s="43">
        <f t="shared" si="51"/>
        <v>0.88</v>
      </c>
      <c r="O90" s="43">
        <f t="shared" si="51"/>
        <v>1</v>
      </c>
      <c r="P90" s="43">
        <f t="shared" si="51"/>
        <v>1</v>
      </c>
      <c r="Q90" s="43">
        <f t="shared" si="51"/>
        <v>0</v>
      </c>
      <c r="R90" s="43">
        <f t="shared" si="51"/>
        <v>0</v>
      </c>
      <c r="S90" s="43">
        <f t="shared" si="51"/>
        <v>0.62</v>
      </c>
      <c r="T90" s="43">
        <f t="shared" si="51"/>
        <v>0.88</v>
      </c>
      <c r="U90" s="43">
        <f t="shared" si="51"/>
        <v>1</v>
      </c>
      <c r="V90" s="43">
        <f t="shared" si="51"/>
        <v>0.1</v>
      </c>
      <c r="W90" s="43">
        <f t="shared" si="51"/>
        <v>0</v>
      </c>
      <c r="X90" s="43">
        <f t="shared" si="51"/>
        <v>0.9</v>
      </c>
      <c r="Y90" s="42">
        <f t="shared" si="52"/>
        <v>0.65800000000000003</v>
      </c>
      <c r="Z90" s="42">
        <f t="shared" si="53"/>
        <v>0.62</v>
      </c>
      <c r="AA90" s="42">
        <f t="shared" si="54"/>
        <v>0.96199999999999997</v>
      </c>
      <c r="AB90" s="42">
        <f t="shared" si="55"/>
        <v>0.5</v>
      </c>
      <c r="AC90" s="42">
        <f t="shared" si="55"/>
        <v>0.45</v>
      </c>
      <c r="AD90" s="42">
        <f t="shared" si="55"/>
        <v>0.05</v>
      </c>
      <c r="AG90" s="43">
        <f t="shared" si="62"/>
        <v>1.4</v>
      </c>
      <c r="AH90" s="42">
        <v>2.1</v>
      </c>
      <c r="AI90" s="43">
        <f t="shared" si="56"/>
        <v>1</v>
      </c>
      <c r="AJ90" s="43">
        <f t="shared" si="56"/>
        <v>0.9</v>
      </c>
      <c r="AK90" s="43">
        <f t="shared" si="56"/>
        <v>0</v>
      </c>
      <c r="AL90" s="43">
        <f t="shared" si="56"/>
        <v>0.1</v>
      </c>
      <c r="AM90" s="43">
        <v>1.1000000000000001</v>
      </c>
      <c r="AN90" s="43">
        <f t="shared" si="56"/>
        <v>1.1000000000000001</v>
      </c>
      <c r="AO90" s="43">
        <f t="shared" si="56"/>
        <v>1</v>
      </c>
      <c r="AP90" s="43">
        <f t="shared" si="56"/>
        <v>1</v>
      </c>
      <c r="AQ90" s="43">
        <f t="shared" si="56"/>
        <v>0</v>
      </c>
      <c r="AR90" s="43">
        <f t="shared" si="56"/>
        <v>0</v>
      </c>
      <c r="AS90" s="43">
        <f t="shared" si="56"/>
        <v>0.82</v>
      </c>
      <c r="AT90" s="43">
        <f t="shared" si="56"/>
        <v>1.1000000000000001</v>
      </c>
      <c r="AU90" s="43">
        <f t="shared" si="56"/>
        <v>1</v>
      </c>
      <c r="AV90" s="43">
        <f t="shared" si="56"/>
        <v>0.1</v>
      </c>
      <c r="AW90" s="43">
        <f t="shared" si="56"/>
        <v>0</v>
      </c>
      <c r="AX90" s="43">
        <f t="shared" si="56"/>
        <v>0.9</v>
      </c>
      <c r="AY90" s="42">
        <f t="shared" si="57"/>
        <v>1.36</v>
      </c>
      <c r="AZ90" s="42">
        <f t="shared" si="58"/>
        <v>1.1000000000000001</v>
      </c>
      <c r="BA90" s="42">
        <f t="shared" si="59"/>
        <v>0.98199999999999998</v>
      </c>
      <c r="BB90" s="42">
        <f t="shared" si="60"/>
        <v>0.5</v>
      </c>
      <c r="BC90" s="42">
        <f t="shared" si="60"/>
        <v>0.45</v>
      </c>
      <c r="BD90" s="42">
        <f t="shared" si="60"/>
        <v>0.05</v>
      </c>
    </row>
    <row r="91" spans="1:56" x14ac:dyDescent="0.25">
      <c r="A91" s="34">
        <v>76</v>
      </c>
      <c r="B91" s="45">
        <f t="shared" si="63"/>
        <v>157.04378727228172</v>
      </c>
      <c r="C91" s="40">
        <f t="shared" si="44"/>
        <v>157.04378727228172</v>
      </c>
      <c r="D91" s="41">
        <f t="shared" si="45"/>
        <v>0.53598562208969869</v>
      </c>
      <c r="E91" s="41">
        <f t="shared" si="46"/>
        <v>0.65610000000000013</v>
      </c>
      <c r="F91" s="41">
        <f t="shared" si="47"/>
        <v>1.2241</v>
      </c>
      <c r="G91" s="43">
        <f t="shared" si="61"/>
        <v>0.62</v>
      </c>
      <c r="H91" s="43">
        <f t="shared" si="51"/>
        <v>0.88</v>
      </c>
      <c r="I91" s="43">
        <f t="shared" si="51"/>
        <v>1</v>
      </c>
      <c r="J91" s="43">
        <f t="shared" si="51"/>
        <v>0.9</v>
      </c>
      <c r="K91" s="43">
        <f t="shared" si="51"/>
        <v>0</v>
      </c>
      <c r="L91" s="43">
        <f t="shared" si="51"/>
        <v>0.1</v>
      </c>
      <c r="M91" s="43">
        <f t="shared" si="51"/>
        <v>0.62</v>
      </c>
      <c r="N91" s="43">
        <f t="shared" si="51"/>
        <v>0.88</v>
      </c>
      <c r="O91" s="43">
        <f t="shared" si="51"/>
        <v>1</v>
      </c>
      <c r="P91" s="43">
        <f t="shared" si="51"/>
        <v>1</v>
      </c>
      <c r="Q91" s="43">
        <f t="shared" si="51"/>
        <v>0</v>
      </c>
      <c r="R91" s="43">
        <f t="shared" si="51"/>
        <v>0</v>
      </c>
      <c r="S91" s="43">
        <f t="shared" si="51"/>
        <v>0.62</v>
      </c>
      <c r="T91" s="43">
        <f t="shared" si="51"/>
        <v>0.88</v>
      </c>
      <c r="U91" s="43">
        <f t="shared" si="51"/>
        <v>1</v>
      </c>
      <c r="V91" s="43">
        <f t="shared" si="51"/>
        <v>0.1</v>
      </c>
      <c r="W91" s="43">
        <f t="shared" si="51"/>
        <v>0</v>
      </c>
      <c r="X91" s="43">
        <f t="shared" si="51"/>
        <v>0.9</v>
      </c>
      <c r="Y91" s="42">
        <f t="shared" si="52"/>
        <v>0.65800000000000003</v>
      </c>
      <c r="Z91" s="42">
        <f t="shared" si="53"/>
        <v>0.62</v>
      </c>
      <c r="AA91" s="42">
        <f t="shared" si="54"/>
        <v>0.96199999999999997</v>
      </c>
      <c r="AB91" s="42">
        <f t="shared" si="55"/>
        <v>0.5</v>
      </c>
      <c r="AC91" s="42">
        <f t="shared" si="55"/>
        <v>0.45</v>
      </c>
      <c r="AD91" s="42">
        <f t="shared" si="55"/>
        <v>0.05</v>
      </c>
      <c r="AG91" s="43">
        <f t="shared" si="62"/>
        <v>1.4</v>
      </c>
      <c r="AH91" s="42">
        <v>2.1</v>
      </c>
      <c r="AI91" s="43">
        <f t="shared" si="56"/>
        <v>1</v>
      </c>
      <c r="AJ91" s="43">
        <f t="shared" si="56"/>
        <v>0.9</v>
      </c>
      <c r="AK91" s="43">
        <f t="shared" si="56"/>
        <v>0</v>
      </c>
      <c r="AL91" s="43">
        <f t="shared" si="56"/>
        <v>0.1</v>
      </c>
      <c r="AM91" s="43">
        <v>1.1000000000000001</v>
      </c>
      <c r="AN91" s="43">
        <f t="shared" si="56"/>
        <v>1.1000000000000001</v>
      </c>
      <c r="AO91" s="43">
        <f t="shared" si="56"/>
        <v>1</v>
      </c>
      <c r="AP91" s="43">
        <f t="shared" si="56"/>
        <v>1</v>
      </c>
      <c r="AQ91" s="43">
        <f t="shared" si="56"/>
        <v>0</v>
      </c>
      <c r="AR91" s="43">
        <f t="shared" si="56"/>
        <v>0</v>
      </c>
      <c r="AS91" s="43">
        <f t="shared" si="56"/>
        <v>0.82</v>
      </c>
      <c r="AT91" s="43">
        <f t="shared" si="56"/>
        <v>1.1000000000000001</v>
      </c>
      <c r="AU91" s="43">
        <f t="shared" si="56"/>
        <v>1</v>
      </c>
      <c r="AV91" s="43">
        <f t="shared" si="56"/>
        <v>0.1</v>
      </c>
      <c r="AW91" s="43">
        <f t="shared" si="56"/>
        <v>0</v>
      </c>
      <c r="AX91" s="43">
        <f t="shared" si="56"/>
        <v>0.9</v>
      </c>
      <c r="AY91" s="42">
        <f t="shared" si="57"/>
        <v>1.36</v>
      </c>
      <c r="AZ91" s="42">
        <f t="shared" si="58"/>
        <v>1.1000000000000001</v>
      </c>
      <c r="BA91" s="42">
        <f t="shared" si="59"/>
        <v>0.98199999999999998</v>
      </c>
      <c r="BB91" s="42">
        <f t="shared" si="60"/>
        <v>0.5</v>
      </c>
      <c r="BC91" s="42">
        <f t="shared" si="60"/>
        <v>0.45</v>
      </c>
      <c r="BD91" s="42">
        <f t="shared" si="60"/>
        <v>0.05</v>
      </c>
    </row>
    <row r="92" spans="1:56" x14ac:dyDescent="0.25">
      <c r="A92" s="34">
        <v>77</v>
      </c>
      <c r="B92" s="45">
        <f t="shared" si="63"/>
        <v>157.04378727228172</v>
      </c>
      <c r="C92" s="40">
        <f t="shared" si="44"/>
        <v>157.04378727228172</v>
      </c>
      <c r="D92" s="41">
        <f t="shared" si="45"/>
        <v>0.53598562208969869</v>
      </c>
      <c r="E92" s="41">
        <f t="shared" si="46"/>
        <v>0.65610000000000013</v>
      </c>
      <c r="F92" s="41">
        <f t="shared" si="47"/>
        <v>1.2241</v>
      </c>
      <c r="G92" s="43">
        <f t="shared" si="61"/>
        <v>0.62</v>
      </c>
      <c r="H92" s="43">
        <f t="shared" si="51"/>
        <v>0.88</v>
      </c>
      <c r="I92" s="43">
        <f t="shared" si="51"/>
        <v>1</v>
      </c>
      <c r="J92" s="43">
        <f t="shared" si="51"/>
        <v>0.9</v>
      </c>
      <c r="K92" s="43">
        <f t="shared" si="51"/>
        <v>0</v>
      </c>
      <c r="L92" s="43">
        <f t="shared" si="51"/>
        <v>0.1</v>
      </c>
      <c r="M92" s="43">
        <f t="shared" si="51"/>
        <v>0.62</v>
      </c>
      <c r="N92" s="43">
        <f t="shared" si="51"/>
        <v>0.88</v>
      </c>
      <c r="O92" s="43">
        <f t="shared" si="51"/>
        <v>1</v>
      </c>
      <c r="P92" s="43">
        <f t="shared" si="51"/>
        <v>1</v>
      </c>
      <c r="Q92" s="43">
        <f t="shared" si="51"/>
        <v>0</v>
      </c>
      <c r="R92" s="43">
        <f t="shared" si="51"/>
        <v>0</v>
      </c>
      <c r="S92" s="43">
        <f t="shared" si="51"/>
        <v>0.62</v>
      </c>
      <c r="T92" s="43">
        <f t="shared" si="51"/>
        <v>0.88</v>
      </c>
      <c r="U92" s="43">
        <f t="shared" si="51"/>
        <v>1</v>
      </c>
      <c r="V92" s="43">
        <f t="shared" si="51"/>
        <v>0.1</v>
      </c>
      <c r="W92" s="43">
        <f t="shared" si="51"/>
        <v>0</v>
      </c>
      <c r="X92" s="43">
        <f t="shared" si="51"/>
        <v>0.9</v>
      </c>
      <c r="Y92" s="42">
        <f t="shared" si="52"/>
        <v>0.65800000000000003</v>
      </c>
      <c r="Z92" s="42">
        <f t="shared" si="53"/>
        <v>0.62</v>
      </c>
      <c r="AA92" s="42">
        <f t="shared" si="54"/>
        <v>0.96199999999999997</v>
      </c>
      <c r="AB92" s="42">
        <f t="shared" si="55"/>
        <v>0.5</v>
      </c>
      <c r="AC92" s="42">
        <f t="shared" si="55"/>
        <v>0.45</v>
      </c>
      <c r="AD92" s="42">
        <f t="shared" si="55"/>
        <v>0.05</v>
      </c>
      <c r="AG92" s="43">
        <f t="shared" si="62"/>
        <v>1.4</v>
      </c>
      <c r="AH92" s="42">
        <v>2.1</v>
      </c>
      <c r="AI92" s="43">
        <f t="shared" si="56"/>
        <v>1</v>
      </c>
      <c r="AJ92" s="43">
        <f t="shared" si="56"/>
        <v>0.9</v>
      </c>
      <c r="AK92" s="43">
        <f t="shared" si="56"/>
        <v>0</v>
      </c>
      <c r="AL92" s="43">
        <f t="shared" si="56"/>
        <v>0.1</v>
      </c>
      <c r="AM92" s="43">
        <v>1.1000000000000001</v>
      </c>
      <c r="AN92" s="43">
        <f t="shared" si="56"/>
        <v>1.1000000000000001</v>
      </c>
      <c r="AO92" s="43">
        <f t="shared" si="56"/>
        <v>1</v>
      </c>
      <c r="AP92" s="43">
        <f t="shared" si="56"/>
        <v>1</v>
      </c>
      <c r="AQ92" s="43">
        <f t="shared" si="56"/>
        <v>0</v>
      </c>
      <c r="AR92" s="43">
        <f t="shared" si="56"/>
        <v>0</v>
      </c>
      <c r="AS92" s="43">
        <f t="shared" si="56"/>
        <v>0.82</v>
      </c>
      <c r="AT92" s="43">
        <f t="shared" si="56"/>
        <v>1.1000000000000001</v>
      </c>
      <c r="AU92" s="43">
        <f t="shared" si="56"/>
        <v>1</v>
      </c>
      <c r="AV92" s="43">
        <f t="shared" si="56"/>
        <v>0.1</v>
      </c>
      <c r="AW92" s="43">
        <f t="shared" si="56"/>
        <v>0</v>
      </c>
      <c r="AX92" s="43">
        <f t="shared" si="56"/>
        <v>0.9</v>
      </c>
      <c r="AY92" s="42">
        <f t="shared" si="57"/>
        <v>1.36</v>
      </c>
      <c r="AZ92" s="42">
        <f t="shared" si="58"/>
        <v>1.1000000000000001</v>
      </c>
      <c r="BA92" s="42">
        <f t="shared" si="59"/>
        <v>0.98199999999999998</v>
      </c>
      <c r="BB92" s="42">
        <f t="shared" si="60"/>
        <v>0.5</v>
      </c>
      <c r="BC92" s="42">
        <f t="shared" si="60"/>
        <v>0.45</v>
      </c>
      <c r="BD92" s="42">
        <f t="shared" si="60"/>
        <v>0.05</v>
      </c>
    </row>
    <row r="93" spans="1:56" x14ac:dyDescent="0.25">
      <c r="A93" s="34">
        <v>78</v>
      </c>
      <c r="B93" s="45">
        <f t="shared" si="63"/>
        <v>157.04378727228172</v>
      </c>
      <c r="C93" s="40">
        <f t="shared" si="44"/>
        <v>157.04378727228172</v>
      </c>
      <c r="D93" s="41">
        <f t="shared" si="45"/>
        <v>0.53598562208969869</v>
      </c>
      <c r="E93" s="41">
        <f t="shared" si="46"/>
        <v>0.65610000000000013</v>
      </c>
      <c r="F93" s="41">
        <f t="shared" si="47"/>
        <v>1.2241</v>
      </c>
      <c r="G93" s="43">
        <f t="shared" si="61"/>
        <v>0.62</v>
      </c>
      <c r="H93" s="43">
        <f t="shared" si="51"/>
        <v>0.88</v>
      </c>
      <c r="I93" s="43">
        <f t="shared" si="51"/>
        <v>1</v>
      </c>
      <c r="J93" s="43">
        <f t="shared" si="51"/>
        <v>0.9</v>
      </c>
      <c r="K93" s="43">
        <f t="shared" si="51"/>
        <v>0</v>
      </c>
      <c r="L93" s="43">
        <f t="shared" si="51"/>
        <v>0.1</v>
      </c>
      <c r="M93" s="43">
        <f t="shared" si="51"/>
        <v>0.62</v>
      </c>
      <c r="N93" s="43">
        <f t="shared" si="51"/>
        <v>0.88</v>
      </c>
      <c r="O93" s="43">
        <f t="shared" si="51"/>
        <v>1</v>
      </c>
      <c r="P93" s="43">
        <f t="shared" si="51"/>
        <v>1</v>
      </c>
      <c r="Q93" s="43">
        <f t="shared" si="51"/>
        <v>0</v>
      </c>
      <c r="R93" s="43">
        <f t="shared" si="51"/>
        <v>0</v>
      </c>
      <c r="S93" s="43">
        <f t="shared" si="51"/>
        <v>0.62</v>
      </c>
      <c r="T93" s="43">
        <f t="shared" si="51"/>
        <v>0.88</v>
      </c>
      <c r="U93" s="43">
        <f t="shared" si="51"/>
        <v>1</v>
      </c>
      <c r="V93" s="43">
        <f t="shared" si="51"/>
        <v>0.1</v>
      </c>
      <c r="W93" s="43">
        <f t="shared" si="51"/>
        <v>0</v>
      </c>
      <c r="X93" s="43">
        <f t="shared" si="51"/>
        <v>0.9</v>
      </c>
      <c r="Y93" s="42">
        <f t="shared" si="52"/>
        <v>0.65800000000000003</v>
      </c>
      <c r="Z93" s="42">
        <f t="shared" si="53"/>
        <v>0.62</v>
      </c>
      <c r="AA93" s="42">
        <f t="shared" si="54"/>
        <v>0.96199999999999997</v>
      </c>
      <c r="AB93" s="42">
        <f t="shared" si="55"/>
        <v>0.5</v>
      </c>
      <c r="AC93" s="42">
        <f t="shared" si="55"/>
        <v>0.45</v>
      </c>
      <c r="AD93" s="42">
        <f t="shared" si="55"/>
        <v>0.05</v>
      </c>
      <c r="AG93" s="43">
        <f t="shared" si="62"/>
        <v>1.4</v>
      </c>
      <c r="AH93" s="42">
        <v>2.1</v>
      </c>
      <c r="AI93" s="43">
        <f t="shared" si="56"/>
        <v>1</v>
      </c>
      <c r="AJ93" s="43">
        <f t="shared" si="56"/>
        <v>0.9</v>
      </c>
      <c r="AK93" s="43">
        <f t="shared" si="56"/>
        <v>0</v>
      </c>
      <c r="AL93" s="43">
        <f t="shared" si="56"/>
        <v>0.1</v>
      </c>
      <c r="AM93" s="43">
        <v>1.1000000000000001</v>
      </c>
      <c r="AN93" s="43">
        <f t="shared" si="56"/>
        <v>1.1000000000000001</v>
      </c>
      <c r="AO93" s="43">
        <f t="shared" si="56"/>
        <v>1</v>
      </c>
      <c r="AP93" s="43">
        <f t="shared" si="56"/>
        <v>1</v>
      </c>
      <c r="AQ93" s="43">
        <f t="shared" si="56"/>
        <v>0</v>
      </c>
      <c r="AR93" s="43">
        <f t="shared" si="56"/>
        <v>0</v>
      </c>
      <c r="AS93" s="43">
        <f t="shared" si="56"/>
        <v>0.82</v>
      </c>
      <c r="AT93" s="43">
        <f t="shared" si="56"/>
        <v>1.1000000000000001</v>
      </c>
      <c r="AU93" s="43">
        <f t="shared" si="56"/>
        <v>1</v>
      </c>
      <c r="AV93" s="43">
        <f t="shared" si="56"/>
        <v>0.1</v>
      </c>
      <c r="AW93" s="43">
        <f t="shared" si="56"/>
        <v>0</v>
      </c>
      <c r="AX93" s="43">
        <f t="shared" si="56"/>
        <v>0.9</v>
      </c>
      <c r="AY93" s="42">
        <f t="shared" si="57"/>
        <v>1.36</v>
      </c>
      <c r="AZ93" s="42">
        <f t="shared" si="58"/>
        <v>1.1000000000000001</v>
      </c>
      <c r="BA93" s="42">
        <f t="shared" si="59"/>
        <v>0.98199999999999998</v>
      </c>
      <c r="BB93" s="42">
        <f t="shared" si="60"/>
        <v>0.5</v>
      </c>
      <c r="BC93" s="42">
        <f t="shared" si="60"/>
        <v>0.45</v>
      </c>
      <c r="BD93" s="42">
        <f t="shared" si="60"/>
        <v>0.05</v>
      </c>
    </row>
    <row r="94" spans="1:56" x14ac:dyDescent="0.25">
      <c r="A94" s="34">
        <v>79</v>
      </c>
      <c r="B94" s="45">
        <f t="shared" si="63"/>
        <v>157.04378727228172</v>
      </c>
      <c r="C94" s="40">
        <f t="shared" si="44"/>
        <v>157.04378727228172</v>
      </c>
      <c r="D94" s="41">
        <f t="shared" si="45"/>
        <v>0.53598562208969869</v>
      </c>
      <c r="E94" s="41">
        <f t="shared" si="46"/>
        <v>0.65610000000000013</v>
      </c>
      <c r="F94" s="41">
        <f t="shared" si="47"/>
        <v>1.2241</v>
      </c>
      <c r="G94" s="43">
        <f t="shared" si="61"/>
        <v>0.62</v>
      </c>
      <c r="H94" s="43">
        <f t="shared" si="51"/>
        <v>0.88</v>
      </c>
      <c r="I94" s="43">
        <f t="shared" si="51"/>
        <v>1</v>
      </c>
      <c r="J94" s="43">
        <f t="shared" si="51"/>
        <v>0.9</v>
      </c>
      <c r="K94" s="43">
        <f t="shared" si="51"/>
        <v>0</v>
      </c>
      <c r="L94" s="43">
        <f t="shared" si="51"/>
        <v>0.1</v>
      </c>
      <c r="M94" s="43">
        <f t="shared" si="51"/>
        <v>0.62</v>
      </c>
      <c r="N94" s="43">
        <f t="shared" si="51"/>
        <v>0.88</v>
      </c>
      <c r="O94" s="43">
        <f t="shared" si="51"/>
        <v>1</v>
      </c>
      <c r="P94" s="43">
        <f t="shared" si="51"/>
        <v>1</v>
      </c>
      <c r="Q94" s="43">
        <f t="shared" si="51"/>
        <v>0</v>
      </c>
      <c r="R94" s="43">
        <f t="shared" si="51"/>
        <v>0</v>
      </c>
      <c r="S94" s="43">
        <f t="shared" si="51"/>
        <v>0.62</v>
      </c>
      <c r="T94" s="43">
        <f t="shared" si="51"/>
        <v>0.88</v>
      </c>
      <c r="U94" s="43">
        <f t="shared" si="51"/>
        <v>1</v>
      </c>
      <c r="V94" s="43">
        <f t="shared" si="51"/>
        <v>0.1</v>
      </c>
      <c r="W94" s="43">
        <f t="shared" si="51"/>
        <v>0</v>
      </c>
      <c r="X94" s="43">
        <f t="shared" si="51"/>
        <v>0.9</v>
      </c>
      <c r="Y94" s="42">
        <f t="shared" si="52"/>
        <v>0.65800000000000003</v>
      </c>
      <c r="Z94" s="42">
        <f t="shared" si="53"/>
        <v>0.62</v>
      </c>
      <c r="AA94" s="42">
        <f t="shared" si="54"/>
        <v>0.96199999999999997</v>
      </c>
      <c r="AB94" s="42">
        <f t="shared" si="55"/>
        <v>0.5</v>
      </c>
      <c r="AC94" s="42">
        <f t="shared" si="55"/>
        <v>0.45</v>
      </c>
      <c r="AD94" s="42">
        <f t="shared" si="55"/>
        <v>0.05</v>
      </c>
      <c r="AG94" s="43">
        <f t="shared" si="62"/>
        <v>1.4</v>
      </c>
      <c r="AH94" s="42">
        <v>2.1</v>
      </c>
      <c r="AI94" s="43">
        <f t="shared" si="56"/>
        <v>1</v>
      </c>
      <c r="AJ94" s="43">
        <f t="shared" si="56"/>
        <v>0.9</v>
      </c>
      <c r="AK94" s="43">
        <f t="shared" si="56"/>
        <v>0</v>
      </c>
      <c r="AL94" s="43">
        <f t="shared" si="56"/>
        <v>0.1</v>
      </c>
      <c r="AM94" s="43">
        <v>1.1000000000000001</v>
      </c>
      <c r="AN94" s="43">
        <f t="shared" si="56"/>
        <v>1.1000000000000001</v>
      </c>
      <c r="AO94" s="43">
        <f t="shared" si="56"/>
        <v>1</v>
      </c>
      <c r="AP94" s="43">
        <f t="shared" si="56"/>
        <v>1</v>
      </c>
      <c r="AQ94" s="43">
        <f t="shared" si="56"/>
        <v>0</v>
      </c>
      <c r="AR94" s="43">
        <f t="shared" si="56"/>
        <v>0</v>
      </c>
      <c r="AS94" s="43">
        <f t="shared" si="56"/>
        <v>0.82</v>
      </c>
      <c r="AT94" s="43">
        <f t="shared" si="56"/>
        <v>1.1000000000000001</v>
      </c>
      <c r="AU94" s="43">
        <f t="shared" si="56"/>
        <v>1</v>
      </c>
      <c r="AV94" s="43">
        <f t="shared" si="56"/>
        <v>0.1</v>
      </c>
      <c r="AW94" s="43">
        <f t="shared" si="56"/>
        <v>0</v>
      </c>
      <c r="AX94" s="43">
        <f t="shared" si="56"/>
        <v>0.9</v>
      </c>
      <c r="AY94" s="42">
        <f t="shared" si="57"/>
        <v>1.36</v>
      </c>
      <c r="AZ94" s="42">
        <f t="shared" si="58"/>
        <v>1.1000000000000001</v>
      </c>
      <c r="BA94" s="42">
        <f t="shared" si="59"/>
        <v>0.98199999999999998</v>
      </c>
      <c r="BB94" s="42">
        <f t="shared" si="60"/>
        <v>0.5</v>
      </c>
      <c r="BC94" s="42">
        <f t="shared" si="60"/>
        <v>0.45</v>
      </c>
      <c r="BD94" s="42">
        <f t="shared" si="60"/>
        <v>0.05</v>
      </c>
    </row>
    <row r="95" spans="1:56" x14ac:dyDescent="0.25">
      <c r="A95" s="34">
        <v>80</v>
      </c>
      <c r="B95" s="45">
        <f t="shared" si="63"/>
        <v>157.04378727228172</v>
      </c>
      <c r="C95" s="40">
        <f t="shared" si="44"/>
        <v>157.04378727228172</v>
      </c>
      <c r="D95" s="41">
        <f t="shared" si="45"/>
        <v>0.53598562208969869</v>
      </c>
      <c r="E95" s="41">
        <f t="shared" si="46"/>
        <v>0.65610000000000013</v>
      </c>
      <c r="F95" s="41">
        <f t="shared" si="47"/>
        <v>1.2241</v>
      </c>
      <c r="G95" s="43">
        <f t="shared" si="61"/>
        <v>0.62</v>
      </c>
      <c r="H95" s="43">
        <f t="shared" si="51"/>
        <v>0.88</v>
      </c>
      <c r="I95" s="43">
        <f t="shared" si="51"/>
        <v>1</v>
      </c>
      <c r="J95" s="43">
        <f t="shared" si="51"/>
        <v>0.9</v>
      </c>
      <c r="K95" s="43">
        <f t="shared" si="51"/>
        <v>0</v>
      </c>
      <c r="L95" s="43">
        <f t="shared" si="51"/>
        <v>0.1</v>
      </c>
      <c r="M95" s="43">
        <f t="shared" si="51"/>
        <v>0.62</v>
      </c>
      <c r="N95" s="43">
        <f t="shared" si="51"/>
        <v>0.88</v>
      </c>
      <c r="O95" s="43">
        <f t="shared" si="51"/>
        <v>1</v>
      </c>
      <c r="P95" s="43">
        <f t="shared" si="51"/>
        <v>1</v>
      </c>
      <c r="Q95" s="43">
        <f t="shared" si="51"/>
        <v>0</v>
      </c>
      <c r="R95" s="43">
        <f t="shared" si="51"/>
        <v>0</v>
      </c>
      <c r="S95" s="43">
        <f t="shared" si="51"/>
        <v>0.62</v>
      </c>
      <c r="T95" s="43">
        <f t="shared" si="51"/>
        <v>0.88</v>
      </c>
      <c r="U95" s="43">
        <f t="shared" si="51"/>
        <v>1</v>
      </c>
      <c r="V95" s="43">
        <f t="shared" si="51"/>
        <v>0.1</v>
      </c>
      <c r="W95" s="43">
        <f t="shared" si="51"/>
        <v>0</v>
      </c>
      <c r="X95" s="43">
        <f t="shared" si="51"/>
        <v>0.9</v>
      </c>
      <c r="Y95" s="42">
        <f t="shared" si="52"/>
        <v>0.65800000000000003</v>
      </c>
      <c r="Z95" s="42">
        <f t="shared" si="53"/>
        <v>0.62</v>
      </c>
      <c r="AA95" s="42">
        <f t="shared" si="54"/>
        <v>0.96199999999999997</v>
      </c>
      <c r="AB95" s="42">
        <f t="shared" si="55"/>
        <v>0.5</v>
      </c>
      <c r="AC95" s="42">
        <f t="shared" si="55"/>
        <v>0.45</v>
      </c>
      <c r="AD95" s="42">
        <f t="shared" si="55"/>
        <v>0.05</v>
      </c>
      <c r="AG95" s="43">
        <f t="shared" si="62"/>
        <v>1.4</v>
      </c>
      <c r="AH95" s="42">
        <v>2.1</v>
      </c>
      <c r="AI95" s="43">
        <f t="shared" si="56"/>
        <v>1</v>
      </c>
      <c r="AJ95" s="43">
        <f t="shared" si="56"/>
        <v>0.9</v>
      </c>
      <c r="AK95" s="43">
        <f t="shared" si="56"/>
        <v>0</v>
      </c>
      <c r="AL95" s="43">
        <f t="shared" si="56"/>
        <v>0.1</v>
      </c>
      <c r="AM95" s="43">
        <v>1.1000000000000001</v>
      </c>
      <c r="AN95" s="43">
        <f t="shared" si="56"/>
        <v>1.1000000000000001</v>
      </c>
      <c r="AO95" s="43">
        <f t="shared" si="56"/>
        <v>1</v>
      </c>
      <c r="AP95" s="43">
        <f t="shared" si="56"/>
        <v>1</v>
      </c>
      <c r="AQ95" s="43">
        <f t="shared" si="56"/>
        <v>0</v>
      </c>
      <c r="AR95" s="43">
        <f t="shared" si="56"/>
        <v>0</v>
      </c>
      <c r="AS95" s="43">
        <f t="shared" si="56"/>
        <v>0.82</v>
      </c>
      <c r="AT95" s="43">
        <f t="shared" si="56"/>
        <v>1.1000000000000001</v>
      </c>
      <c r="AU95" s="43">
        <f t="shared" si="56"/>
        <v>1</v>
      </c>
      <c r="AV95" s="43">
        <f t="shared" si="56"/>
        <v>0.1</v>
      </c>
      <c r="AW95" s="43">
        <f t="shared" si="56"/>
        <v>0</v>
      </c>
      <c r="AX95" s="43">
        <f t="shared" si="56"/>
        <v>0.9</v>
      </c>
      <c r="AY95" s="42">
        <f t="shared" si="57"/>
        <v>1.36</v>
      </c>
      <c r="AZ95" s="42">
        <f t="shared" si="58"/>
        <v>1.1000000000000001</v>
      </c>
      <c r="BA95" s="42">
        <f t="shared" si="59"/>
        <v>0.98199999999999998</v>
      </c>
      <c r="BB95" s="42">
        <f t="shared" si="60"/>
        <v>0.5</v>
      </c>
      <c r="BC95" s="42">
        <f t="shared" si="60"/>
        <v>0.45</v>
      </c>
      <c r="BD95" s="42">
        <f t="shared" si="60"/>
        <v>0.05</v>
      </c>
    </row>
    <row r="96" spans="1:56" x14ac:dyDescent="0.25">
      <c r="A96" s="34">
        <v>81</v>
      </c>
      <c r="B96" s="45">
        <f t="shared" si="63"/>
        <v>157.04378727228172</v>
      </c>
      <c r="C96" s="40">
        <f t="shared" si="44"/>
        <v>157.04378727228172</v>
      </c>
      <c r="D96" s="41">
        <f t="shared" si="45"/>
        <v>0.53598562208969869</v>
      </c>
      <c r="E96" s="41">
        <f t="shared" si="46"/>
        <v>0.65610000000000013</v>
      </c>
      <c r="F96" s="41">
        <f t="shared" si="47"/>
        <v>1.2241</v>
      </c>
      <c r="G96" s="43">
        <f t="shared" si="61"/>
        <v>0.62</v>
      </c>
      <c r="H96" s="43">
        <f t="shared" si="61"/>
        <v>0.88</v>
      </c>
      <c r="I96" s="43">
        <f t="shared" si="61"/>
        <v>1</v>
      </c>
      <c r="J96" s="43">
        <f t="shared" si="61"/>
        <v>0.9</v>
      </c>
      <c r="K96" s="43">
        <f t="shared" si="61"/>
        <v>0</v>
      </c>
      <c r="L96" s="43">
        <f t="shared" si="61"/>
        <v>0.1</v>
      </c>
      <c r="M96" s="43">
        <f t="shared" si="61"/>
        <v>0.62</v>
      </c>
      <c r="N96" s="43">
        <f t="shared" si="61"/>
        <v>0.88</v>
      </c>
      <c r="O96" s="43">
        <f t="shared" si="61"/>
        <v>1</v>
      </c>
      <c r="P96" s="43">
        <f t="shared" si="61"/>
        <v>1</v>
      </c>
      <c r="Q96" s="43">
        <f t="shared" si="61"/>
        <v>0</v>
      </c>
      <c r="R96" s="43">
        <f t="shared" si="61"/>
        <v>0</v>
      </c>
      <c r="S96" s="43">
        <f t="shared" si="61"/>
        <v>0.62</v>
      </c>
      <c r="T96" s="43">
        <f t="shared" si="61"/>
        <v>0.88</v>
      </c>
      <c r="U96" s="43">
        <f t="shared" si="61"/>
        <v>1</v>
      </c>
      <c r="V96" s="43">
        <f t="shared" si="61"/>
        <v>0.1</v>
      </c>
      <c r="W96" s="43">
        <f t="shared" ref="W96:X105" si="64">W95</f>
        <v>0</v>
      </c>
      <c r="X96" s="43">
        <f t="shared" si="64"/>
        <v>0.9</v>
      </c>
      <c r="Y96" s="42">
        <f t="shared" si="52"/>
        <v>0.65800000000000003</v>
      </c>
      <c r="Z96" s="42">
        <f t="shared" si="53"/>
        <v>0.62</v>
      </c>
      <c r="AA96" s="42">
        <f t="shared" si="54"/>
        <v>0.96199999999999997</v>
      </c>
      <c r="AB96" s="42">
        <f t="shared" si="55"/>
        <v>0.5</v>
      </c>
      <c r="AC96" s="42">
        <f t="shared" si="55"/>
        <v>0.45</v>
      </c>
      <c r="AD96" s="42">
        <f t="shared" si="55"/>
        <v>0.05</v>
      </c>
      <c r="AG96" s="43">
        <f t="shared" si="62"/>
        <v>1.4</v>
      </c>
      <c r="AH96" s="42">
        <v>2.1</v>
      </c>
      <c r="AI96" s="43">
        <f t="shared" si="62"/>
        <v>1</v>
      </c>
      <c r="AJ96" s="43">
        <f t="shared" si="62"/>
        <v>0.9</v>
      </c>
      <c r="AK96" s="43">
        <f t="shared" si="62"/>
        <v>0</v>
      </c>
      <c r="AL96" s="43">
        <f t="shared" si="62"/>
        <v>0.1</v>
      </c>
      <c r="AM96" s="43">
        <v>1.1000000000000001</v>
      </c>
      <c r="AN96" s="43">
        <f t="shared" si="62"/>
        <v>1.1000000000000001</v>
      </c>
      <c r="AO96" s="43">
        <f t="shared" si="62"/>
        <v>1</v>
      </c>
      <c r="AP96" s="43">
        <f t="shared" si="62"/>
        <v>1</v>
      </c>
      <c r="AQ96" s="43">
        <f t="shared" si="62"/>
        <v>0</v>
      </c>
      <c r="AR96" s="43">
        <f t="shared" si="62"/>
        <v>0</v>
      </c>
      <c r="AS96" s="43">
        <f t="shared" si="62"/>
        <v>0.82</v>
      </c>
      <c r="AT96" s="43">
        <f t="shared" si="62"/>
        <v>1.1000000000000001</v>
      </c>
      <c r="AU96" s="43">
        <f t="shared" si="62"/>
        <v>1</v>
      </c>
      <c r="AV96" s="43">
        <f t="shared" si="62"/>
        <v>0.1</v>
      </c>
      <c r="AW96" s="43">
        <f t="shared" si="56"/>
        <v>0</v>
      </c>
      <c r="AX96" s="43">
        <f t="shared" si="56"/>
        <v>0.9</v>
      </c>
      <c r="AY96" s="42">
        <f t="shared" si="57"/>
        <v>1.36</v>
      </c>
      <c r="AZ96" s="42">
        <f t="shared" si="58"/>
        <v>1.1000000000000001</v>
      </c>
      <c r="BA96" s="42">
        <f t="shared" si="59"/>
        <v>0.98199999999999998</v>
      </c>
      <c r="BB96" s="42">
        <f t="shared" si="60"/>
        <v>0.5</v>
      </c>
      <c r="BC96" s="42">
        <f t="shared" si="60"/>
        <v>0.45</v>
      </c>
      <c r="BD96" s="42">
        <f t="shared" si="60"/>
        <v>0.05</v>
      </c>
    </row>
    <row r="97" spans="1:56" x14ac:dyDescent="0.25">
      <c r="A97" s="34">
        <v>82</v>
      </c>
      <c r="B97" s="45">
        <f t="shared" si="63"/>
        <v>157.04378727228172</v>
      </c>
      <c r="C97" s="40">
        <f t="shared" si="44"/>
        <v>157.04378727228172</v>
      </c>
      <c r="D97" s="41">
        <f t="shared" si="45"/>
        <v>0.53598562208969869</v>
      </c>
      <c r="E97" s="41">
        <f t="shared" si="46"/>
        <v>0.65610000000000013</v>
      </c>
      <c r="F97" s="41">
        <f t="shared" si="47"/>
        <v>1.2241</v>
      </c>
      <c r="G97" s="43">
        <f t="shared" si="61"/>
        <v>0.62</v>
      </c>
      <c r="H97" s="43">
        <f t="shared" si="61"/>
        <v>0.88</v>
      </c>
      <c r="I97" s="43">
        <f t="shared" si="61"/>
        <v>1</v>
      </c>
      <c r="J97" s="43">
        <f t="shared" si="61"/>
        <v>0.9</v>
      </c>
      <c r="K97" s="43">
        <f t="shared" si="61"/>
        <v>0</v>
      </c>
      <c r="L97" s="43">
        <f t="shared" si="61"/>
        <v>0.1</v>
      </c>
      <c r="M97" s="43">
        <f t="shared" si="61"/>
        <v>0.62</v>
      </c>
      <c r="N97" s="43">
        <f t="shared" si="61"/>
        <v>0.88</v>
      </c>
      <c r="O97" s="43">
        <f t="shared" si="61"/>
        <v>1</v>
      </c>
      <c r="P97" s="43">
        <f t="shared" si="61"/>
        <v>1</v>
      </c>
      <c r="Q97" s="43">
        <f t="shared" si="61"/>
        <v>0</v>
      </c>
      <c r="R97" s="43">
        <f t="shared" si="61"/>
        <v>0</v>
      </c>
      <c r="S97" s="43">
        <f t="shared" si="61"/>
        <v>0.62</v>
      </c>
      <c r="T97" s="43">
        <f t="shared" si="61"/>
        <v>0.88</v>
      </c>
      <c r="U97" s="43">
        <f t="shared" si="61"/>
        <v>1</v>
      </c>
      <c r="V97" s="43">
        <f t="shared" si="61"/>
        <v>0.1</v>
      </c>
      <c r="W97" s="43">
        <f t="shared" si="64"/>
        <v>0</v>
      </c>
      <c r="X97" s="43">
        <f t="shared" si="64"/>
        <v>0.9</v>
      </c>
      <c r="Y97" s="42">
        <f t="shared" si="52"/>
        <v>0.65800000000000003</v>
      </c>
      <c r="Z97" s="42">
        <f t="shared" si="53"/>
        <v>0.62</v>
      </c>
      <c r="AA97" s="42">
        <f t="shared" si="54"/>
        <v>0.96199999999999997</v>
      </c>
      <c r="AB97" s="42">
        <f t="shared" ref="AB97:AD105" si="65">AB96</f>
        <v>0.5</v>
      </c>
      <c r="AC97" s="42">
        <f t="shared" si="65"/>
        <v>0.45</v>
      </c>
      <c r="AD97" s="42">
        <f t="shared" si="65"/>
        <v>0.05</v>
      </c>
      <c r="AG97" s="43">
        <f t="shared" si="62"/>
        <v>1.4</v>
      </c>
      <c r="AH97" s="42">
        <v>2.1</v>
      </c>
      <c r="AI97" s="43">
        <f t="shared" si="62"/>
        <v>1</v>
      </c>
      <c r="AJ97" s="43">
        <f t="shared" si="62"/>
        <v>0.9</v>
      </c>
      <c r="AK97" s="43">
        <f t="shared" si="62"/>
        <v>0</v>
      </c>
      <c r="AL97" s="43">
        <f t="shared" si="62"/>
        <v>0.1</v>
      </c>
      <c r="AM97" s="43">
        <v>1.1000000000000001</v>
      </c>
      <c r="AN97" s="43">
        <f t="shared" si="62"/>
        <v>1.1000000000000001</v>
      </c>
      <c r="AO97" s="43">
        <f t="shared" si="62"/>
        <v>1</v>
      </c>
      <c r="AP97" s="43">
        <f t="shared" si="62"/>
        <v>1</v>
      </c>
      <c r="AQ97" s="43">
        <f t="shared" si="62"/>
        <v>0</v>
      </c>
      <c r="AR97" s="43">
        <f t="shared" si="62"/>
        <v>0</v>
      </c>
      <c r="AS97" s="43">
        <f t="shared" si="62"/>
        <v>0.82</v>
      </c>
      <c r="AT97" s="43">
        <f t="shared" si="62"/>
        <v>1.1000000000000001</v>
      </c>
      <c r="AU97" s="43">
        <f t="shared" si="62"/>
        <v>1</v>
      </c>
      <c r="AV97" s="43">
        <f t="shared" si="62"/>
        <v>0.1</v>
      </c>
      <c r="AW97" s="43">
        <f t="shared" ref="AW97:AX105" si="66">AW96</f>
        <v>0</v>
      </c>
      <c r="AX97" s="43">
        <f t="shared" si="66"/>
        <v>0.9</v>
      </c>
      <c r="AY97" s="42">
        <f t="shared" si="57"/>
        <v>1.36</v>
      </c>
      <c r="AZ97" s="42">
        <f t="shared" si="58"/>
        <v>1.1000000000000001</v>
      </c>
      <c r="BA97" s="42">
        <f t="shared" si="59"/>
        <v>0.98199999999999998</v>
      </c>
      <c r="BB97" s="42">
        <f t="shared" ref="BB97:BD105" si="67">BB96</f>
        <v>0.5</v>
      </c>
      <c r="BC97" s="42">
        <f t="shared" si="67"/>
        <v>0.45</v>
      </c>
      <c r="BD97" s="42">
        <f t="shared" si="67"/>
        <v>0.05</v>
      </c>
    </row>
    <row r="98" spans="1:56" x14ac:dyDescent="0.25">
      <c r="A98" s="34">
        <v>83</v>
      </c>
      <c r="B98" s="45">
        <f t="shared" si="63"/>
        <v>157.04378727228172</v>
      </c>
      <c r="C98" s="40">
        <f t="shared" si="44"/>
        <v>157.04378727228172</v>
      </c>
      <c r="D98" s="41">
        <f t="shared" si="45"/>
        <v>0.53598562208969869</v>
      </c>
      <c r="E98" s="41">
        <f t="shared" si="46"/>
        <v>0.65610000000000013</v>
      </c>
      <c r="F98" s="41">
        <f t="shared" si="47"/>
        <v>1.2241</v>
      </c>
      <c r="G98" s="43">
        <f t="shared" ref="G98:V105" si="68">G97</f>
        <v>0.62</v>
      </c>
      <c r="H98" s="43">
        <f t="shared" si="68"/>
        <v>0.88</v>
      </c>
      <c r="I98" s="43">
        <f t="shared" si="68"/>
        <v>1</v>
      </c>
      <c r="J98" s="43">
        <f t="shared" si="68"/>
        <v>0.9</v>
      </c>
      <c r="K98" s="43">
        <f t="shared" si="68"/>
        <v>0</v>
      </c>
      <c r="L98" s="43">
        <f t="shared" si="68"/>
        <v>0.1</v>
      </c>
      <c r="M98" s="43">
        <f t="shared" si="68"/>
        <v>0.62</v>
      </c>
      <c r="N98" s="43">
        <f t="shared" si="68"/>
        <v>0.88</v>
      </c>
      <c r="O98" s="43">
        <f t="shared" si="68"/>
        <v>1</v>
      </c>
      <c r="P98" s="43">
        <f t="shared" si="68"/>
        <v>1</v>
      </c>
      <c r="Q98" s="43">
        <f t="shared" si="68"/>
        <v>0</v>
      </c>
      <c r="R98" s="43">
        <f t="shared" si="68"/>
        <v>0</v>
      </c>
      <c r="S98" s="43">
        <f t="shared" si="68"/>
        <v>0.62</v>
      </c>
      <c r="T98" s="43">
        <f t="shared" si="68"/>
        <v>0.88</v>
      </c>
      <c r="U98" s="43">
        <f t="shared" si="68"/>
        <v>1</v>
      </c>
      <c r="V98" s="43">
        <f t="shared" si="68"/>
        <v>0.1</v>
      </c>
      <c r="W98" s="43">
        <f t="shared" si="64"/>
        <v>0</v>
      </c>
      <c r="X98" s="43">
        <f t="shared" si="64"/>
        <v>0.9</v>
      </c>
      <c r="Y98" s="42">
        <f t="shared" si="52"/>
        <v>0.65800000000000003</v>
      </c>
      <c r="Z98" s="42">
        <f t="shared" si="53"/>
        <v>0.62</v>
      </c>
      <c r="AA98" s="42">
        <f t="shared" si="54"/>
        <v>0.96199999999999997</v>
      </c>
      <c r="AB98" s="42">
        <f t="shared" si="65"/>
        <v>0.5</v>
      </c>
      <c r="AC98" s="42">
        <f t="shared" si="65"/>
        <v>0.45</v>
      </c>
      <c r="AD98" s="42">
        <f t="shared" si="65"/>
        <v>0.05</v>
      </c>
      <c r="AG98" s="43">
        <f t="shared" ref="AG98:AV105" si="69">AG97</f>
        <v>1.4</v>
      </c>
      <c r="AH98" s="42">
        <v>2.1</v>
      </c>
      <c r="AI98" s="43">
        <f t="shared" si="69"/>
        <v>1</v>
      </c>
      <c r="AJ98" s="43">
        <f t="shared" si="69"/>
        <v>0.9</v>
      </c>
      <c r="AK98" s="43">
        <f t="shared" si="69"/>
        <v>0</v>
      </c>
      <c r="AL98" s="43">
        <f t="shared" si="69"/>
        <v>0.1</v>
      </c>
      <c r="AM98" s="43">
        <v>1.1000000000000001</v>
      </c>
      <c r="AN98" s="43">
        <f t="shared" si="69"/>
        <v>1.1000000000000001</v>
      </c>
      <c r="AO98" s="43">
        <f t="shared" si="69"/>
        <v>1</v>
      </c>
      <c r="AP98" s="43">
        <f t="shared" si="69"/>
        <v>1</v>
      </c>
      <c r="AQ98" s="43">
        <f t="shared" si="69"/>
        <v>0</v>
      </c>
      <c r="AR98" s="43">
        <f t="shared" si="69"/>
        <v>0</v>
      </c>
      <c r="AS98" s="43">
        <f t="shared" si="69"/>
        <v>0.82</v>
      </c>
      <c r="AT98" s="43">
        <f t="shared" si="69"/>
        <v>1.1000000000000001</v>
      </c>
      <c r="AU98" s="43">
        <f t="shared" si="69"/>
        <v>1</v>
      </c>
      <c r="AV98" s="43">
        <f t="shared" si="69"/>
        <v>0.1</v>
      </c>
      <c r="AW98" s="43">
        <f t="shared" si="66"/>
        <v>0</v>
      </c>
      <c r="AX98" s="43">
        <f t="shared" si="66"/>
        <v>0.9</v>
      </c>
      <c r="AY98" s="42">
        <f t="shared" si="57"/>
        <v>1.36</v>
      </c>
      <c r="AZ98" s="42">
        <f t="shared" si="58"/>
        <v>1.1000000000000001</v>
      </c>
      <c r="BA98" s="42">
        <f t="shared" si="59"/>
        <v>0.98199999999999998</v>
      </c>
      <c r="BB98" s="42">
        <f t="shared" si="67"/>
        <v>0.5</v>
      </c>
      <c r="BC98" s="42">
        <f t="shared" si="67"/>
        <v>0.45</v>
      </c>
      <c r="BD98" s="42">
        <f t="shared" si="67"/>
        <v>0.05</v>
      </c>
    </row>
    <row r="99" spans="1:56" x14ac:dyDescent="0.25">
      <c r="A99" s="34">
        <v>84</v>
      </c>
      <c r="B99" s="45">
        <f t="shared" si="63"/>
        <v>157.04378727228172</v>
      </c>
      <c r="C99" s="40">
        <f t="shared" si="44"/>
        <v>157.04378727228172</v>
      </c>
      <c r="D99" s="41">
        <f t="shared" si="45"/>
        <v>0.53598562208969869</v>
      </c>
      <c r="E99" s="41">
        <f t="shared" si="46"/>
        <v>0.65610000000000013</v>
      </c>
      <c r="F99" s="41">
        <f t="shared" si="47"/>
        <v>1.2241</v>
      </c>
      <c r="G99" s="43">
        <f t="shared" si="68"/>
        <v>0.62</v>
      </c>
      <c r="H99" s="43">
        <f t="shared" si="68"/>
        <v>0.88</v>
      </c>
      <c r="I99" s="43">
        <f t="shared" si="68"/>
        <v>1</v>
      </c>
      <c r="J99" s="43">
        <f t="shared" si="68"/>
        <v>0.9</v>
      </c>
      <c r="K99" s="43">
        <f t="shared" si="68"/>
        <v>0</v>
      </c>
      <c r="L99" s="43">
        <f t="shared" si="68"/>
        <v>0.1</v>
      </c>
      <c r="M99" s="43">
        <f t="shared" si="68"/>
        <v>0.62</v>
      </c>
      <c r="N99" s="43">
        <f t="shared" si="68"/>
        <v>0.88</v>
      </c>
      <c r="O99" s="43">
        <f t="shared" si="68"/>
        <v>1</v>
      </c>
      <c r="P99" s="43">
        <f t="shared" si="68"/>
        <v>1</v>
      </c>
      <c r="Q99" s="43">
        <f t="shared" si="68"/>
        <v>0</v>
      </c>
      <c r="R99" s="43">
        <f t="shared" si="68"/>
        <v>0</v>
      </c>
      <c r="S99" s="43">
        <f t="shared" si="68"/>
        <v>0.62</v>
      </c>
      <c r="T99" s="43">
        <f t="shared" si="68"/>
        <v>0.88</v>
      </c>
      <c r="U99" s="43">
        <f t="shared" si="68"/>
        <v>1</v>
      </c>
      <c r="V99" s="43">
        <f t="shared" si="68"/>
        <v>0.1</v>
      </c>
      <c r="W99" s="43">
        <f t="shared" si="64"/>
        <v>0</v>
      </c>
      <c r="X99" s="43">
        <f t="shared" si="64"/>
        <v>0.9</v>
      </c>
      <c r="Y99" s="42">
        <f t="shared" si="52"/>
        <v>0.65800000000000003</v>
      </c>
      <c r="Z99" s="42">
        <f t="shared" si="53"/>
        <v>0.62</v>
      </c>
      <c r="AA99" s="42">
        <f t="shared" si="54"/>
        <v>0.96199999999999997</v>
      </c>
      <c r="AB99" s="42">
        <f t="shared" si="65"/>
        <v>0.5</v>
      </c>
      <c r="AC99" s="42">
        <f t="shared" si="65"/>
        <v>0.45</v>
      </c>
      <c r="AD99" s="42">
        <f t="shared" si="65"/>
        <v>0.05</v>
      </c>
      <c r="AG99" s="43">
        <f t="shared" si="69"/>
        <v>1.4</v>
      </c>
      <c r="AH99" s="42">
        <v>2.1</v>
      </c>
      <c r="AI99" s="43">
        <f t="shared" si="69"/>
        <v>1</v>
      </c>
      <c r="AJ99" s="43">
        <f t="shared" si="69"/>
        <v>0.9</v>
      </c>
      <c r="AK99" s="43">
        <f t="shared" si="69"/>
        <v>0</v>
      </c>
      <c r="AL99" s="43">
        <f t="shared" si="69"/>
        <v>0.1</v>
      </c>
      <c r="AM99" s="43">
        <v>1.1000000000000001</v>
      </c>
      <c r="AN99" s="43">
        <f t="shared" si="69"/>
        <v>1.1000000000000001</v>
      </c>
      <c r="AO99" s="43">
        <f t="shared" si="69"/>
        <v>1</v>
      </c>
      <c r="AP99" s="43">
        <f t="shared" si="69"/>
        <v>1</v>
      </c>
      <c r="AQ99" s="43">
        <f t="shared" si="69"/>
        <v>0</v>
      </c>
      <c r="AR99" s="43">
        <f t="shared" si="69"/>
        <v>0</v>
      </c>
      <c r="AS99" s="43">
        <f t="shared" si="69"/>
        <v>0.82</v>
      </c>
      <c r="AT99" s="43">
        <f t="shared" si="69"/>
        <v>1.1000000000000001</v>
      </c>
      <c r="AU99" s="43">
        <f t="shared" si="69"/>
        <v>1</v>
      </c>
      <c r="AV99" s="43">
        <f t="shared" si="69"/>
        <v>0.1</v>
      </c>
      <c r="AW99" s="43">
        <f t="shared" si="66"/>
        <v>0</v>
      </c>
      <c r="AX99" s="43">
        <f t="shared" si="66"/>
        <v>0.9</v>
      </c>
      <c r="AY99" s="42">
        <f t="shared" si="57"/>
        <v>1.36</v>
      </c>
      <c r="AZ99" s="42">
        <f t="shared" si="58"/>
        <v>1.1000000000000001</v>
      </c>
      <c r="BA99" s="42">
        <f t="shared" si="59"/>
        <v>0.98199999999999998</v>
      </c>
      <c r="BB99" s="42">
        <f t="shared" si="67"/>
        <v>0.5</v>
      </c>
      <c r="BC99" s="42">
        <f t="shared" si="67"/>
        <v>0.45</v>
      </c>
      <c r="BD99" s="42">
        <f t="shared" si="67"/>
        <v>0.05</v>
      </c>
    </row>
    <row r="100" spans="1:56" x14ac:dyDescent="0.25">
      <c r="A100" s="34">
        <v>85</v>
      </c>
      <c r="B100" s="45">
        <f t="shared" si="63"/>
        <v>157.04378727228172</v>
      </c>
      <c r="C100" s="40">
        <f t="shared" si="44"/>
        <v>157.04378727228172</v>
      </c>
      <c r="D100" s="41">
        <f t="shared" si="45"/>
        <v>0.53598562208969869</v>
      </c>
      <c r="E100" s="41">
        <f t="shared" si="46"/>
        <v>0.65610000000000013</v>
      </c>
      <c r="F100" s="41">
        <f t="shared" si="47"/>
        <v>1.2241</v>
      </c>
      <c r="G100" s="43">
        <f t="shared" si="68"/>
        <v>0.62</v>
      </c>
      <c r="H100" s="43">
        <f t="shared" si="68"/>
        <v>0.88</v>
      </c>
      <c r="I100" s="43">
        <f t="shared" si="68"/>
        <v>1</v>
      </c>
      <c r="J100" s="43">
        <f t="shared" si="68"/>
        <v>0.9</v>
      </c>
      <c r="K100" s="43">
        <f t="shared" si="68"/>
        <v>0</v>
      </c>
      <c r="L100" s="43">
        <f t="shared" si="68"/>
        <v>0.1</v>
      </c>
      <c r="M100" s="43">
        <f t="shared" si="68"/>
        <v>0.62</v>
      </c>
      <c r="N100" s="43">
        <f t="shared" si="68"/>
        <v>0.88</v>
      </c>
      <c r="O100" s="43">
        <f t="shared" si="68"/>
        <v>1</v>
      </c>
      <c r="P100" s="43">
        <f t="shared" si="68"/>
        <v>1</v>
      </c>
      <c r="Q100" s="43">
        <f t="shared" si="68"/>
        <v>0</v>
      </c>
      <c r="R100" s="43">
        <f t="shared" si="68"/>
        <v>0</v>
      </c>
      <c r="S100" s="43">
        <f t="shared" si="68"/>
        <v>0.62</v>
      </c>
      <c r="T100" s="43">
        <f t="shared" si="68"/>
        <v>0.88</v>
      </c>
      <c r="U100" s="43">
        <f t="shared" si="68"/>
        <v>1</v>
      </c>
      <c r="V100" s="43">
        <f t="shared" si="68"/>
        <v>0.1</v>
      </c>
      <c r="W100" s="43">
        <f t="shared" si="64"/>
        <v>0</v>
      </c>
      <c r="X100" s="43">
        <f t="shared" si="64"/>
        <v>0.9</v>
      </c>
      <c r="Y100" s="42">
        <f t="shared" si="52"/>
        <v>0.65800000000000003</v>
      </c>
      <c r="Z100" s="42">
        <f t="shared" si="53"/>
        <v>0.62</v>
      </c>
      <c r="AA100" s="42">
        <f t="shared" si="54"/>
        <v>0.96199999999999997</v>
      </c>
      <c r="AB100" s="42">
        <f t="shared" si="65"/>
        <v>0.5</v>
      </c>
      <c r="AC100" s="42">
        <f t="shared" si="65"/>
        <v>0.45</v>
      </c>
      <c r="AD100" s="42">
        <f t="shared" si="65"/>
        <v>0.05</v>
      </c>
      <c r="AG100" s="43">
        <f t="shared" si="69"/>
        <v>1.4</v>
      </c>
      <c r="AH100" s="42">
        <v>2.1</v>
      </c>
      <c r="AI100" s="43">
        <f t="shared" si="69"/>
        <v>1</v>
      </c>
      <c r="AJ100" s="43">
        <f t="shared" si="69"/>
        <v>0.9</v>
      </c>
      <c r="AK100" s="43">
        <f t="shared" si="69"/>
        <v>0</v>
      </c>
      <c r="AL100" s="43">
        <f t="shared" si="69"/>
        <v>0.1</v>
      </c>
      <c r="AM100" s="43">
        <v>1.1000000000000001</v>
      </c>
      <c r="AN100" s="43">
        <f t="shared" si="69"/>
        <v>1.1000000000000001</v>
      </c>
      <c r="AO100" s="43">
        <f t="shared" si="69"/>
        <v>1</v>
      </c>
      <c r="AP100" s="43">
        <f t="shared" si="69"/>
        <v>1</v>
      </c>
      <c r="AQ100" s="43">
        <f t="shared" si="69"/>
        <v>0</v>
      </c>
      <c r="AR100" s="43">
        <f t="shared" si="69"/>
        <v>0</v>
      </c>
      <c r="AS100" s="43">
        <f t="shared" si="69"/>
        <v>0.82</v>
      </c>
      <c r="AT100" s="43">
        <f t="shared" si="69"/>
        <v>1.1000000000000001</v>
      </c>
      <c r="AU100" s="43">
        <f t="shared" si="69"/>
        <v>1</v>
      </c>
      <c r="AV100" s="43">
        <f t="shared" si="69"/>
        <v>0.1</v>
      </c>
      <c r="AW100" s="43">
        <f t="shared" si="66"/>
        <v>0</v>
      </c>
      <c r="AX100" s="43">
        <f t="shared" si="66"/>
        <v>0.9</v>
      </c>
      <c r="AY100" s="42">
        <f t="shared" si="57"/>
        <v>1.36</v>
      </c>
      <c r="AZ100" s="42">
        <f t="shared" si="58"/>
        <v>1.1000000000000001</v>
      </c>
      <c r="BA100" s="42">
        <f t="shared" si="59"/>
        <v>0.98199999999999998</v>
      </c>
      <c r="BB100" s="42">
        <f t="shared" si="67"/>
        <v>0.5</v>
      </c>
      <c r="BC100" s="42">
        <f t="shared" si="67"/>
        <v>0.45</v>
      </c>
      <c r="BD100" s="42">
        <f t="shared" si="67"/>
        <v>0.05</v>
      </c>
    </row>
    <row r="101" spans="1:56" x14ac:dyDescent="0.25">
      <c r="A101" s="34">
        <v>86</v>
      </c>
      <c r="B101" s="45">
        <f t="shared" si="63"/>
        <v>157.04378727228172</v>
      </c>
      <c r="C101" s="40">
        <f t="shared" si="44"/>
        <v>157.04378727228172</v>
      </c>
      <c r="D101" s="41">
        <f t="shared" si="45"/>
        <v>0.53598562208969869</v>
      </c>
      <c r="E101" s="41">
        <f t="shared" si="46"/>
        <v>0.65610000000000013</v>
      </c>
      <c r="F101" s="41">
        <f t="shared" si="47"/>
        <v>1.2241</v>
      </c>
      <c r="G101" s="43">
        <f t="shared" si="68"/>
        <v>0.62</v>
      </c>
      <c r="H101" s="43">
        <f t="shared" si="68"/>
        <v>0.88</v>
      </c>
      <c r="I101" s="43">
        <f t="shared" si="68"/>
        <v>1</v>
      </c>
      <c r="J101" s="43">
        <f t="shared" si="68"/>
        <v>0.9</v>
      </c>
      <c r="K101" s="43">
        <f t="shared" si="68"/>
        <v>0</v>
      </c>
      <c r="L101" s="43">
        <f t="shared" si="68"/>
        <v>0.1</v>
      </c>
      <c r="M101" s="43">
        <f t="shared" si="68"/>
        <v>0.62</v>
      </c>
      <c r="N101" s="43">
        <f t="shared" si="68"/>
        <v>0.88</v>
      </c>
      <c r="O101" s="43">
        <f t="shared" si="68"/>
        <v>1</v>
      </c>
      <c r="P101" s="43">
        <f t="shared" si="68"/>
        <v>1</v>
      </c>
      <c r="Q101" s="43">
        <f t="shared" si="68"/>
        <v>0</v>
      </c>
      <c r="R101" s="43">
        <f t="shared" si="68"/>
        <v>0</v>
      </c>
      <c r="S101" s="43">
        <f t="shared" si="68"/>
        <v>0.62</v>
      </c>
      <c r="T101" s="43">
        <f t="shared" si="68"/>
        <v>0.88</v>
      </c>
      <c r="U101" s="43">
        <f t="shared" si="68"/>
        <v>1</v>
      </c>
      <c r="V101" s="43">
        <f t="shared" si="68"/>
        <v>0.1</v>
      </c>
      <c r="W101" s="43">
        <f t="shared" si="64"/>
        <v>0</v>
      </c>
      <c r="X101" s="43">
        <f t="shared" si="64"/>
        <v>0.9</v>
      </c>
      <c r="Y101" s="42">
        <f t="shared" si="52"/>
        <v>0.65800000000000003</v>
      </c>
      <c r="Z101" s="42">
        <f t="shared" si="53"/>
        <v>0.62</v>
      </c>
      <c r="AA101" s="42">
        <f t="shared" si="54"/>
        <v>0.96199999999999997</v>
      </c>
      <c r="AB101" s="42">
        <f t="shared" si="65"/>
        <v>0.5</v>
      </c>
      <c r="AC101" s="42">
        <f t="shared" si="65"/>
        <v>0.45</v>
      </c>
      <c r="AD101" s="42">
        <f t="shared" si="65"/>
        <v>0.05</v>
      </c>
      <c r="AG101" s="43">
        <f t="shared" si="69"/>
        <v>1.4</v>
      </c>
      <c r="AH101" s="42">
        <v>2.1</v>
      </c>
      <c r="AI101" s="43">
        <f t="shared" si="69"/>
        <v>1</v>
      </c>
      <c r="AJ101" s="43">
        <f t="shared" si="69"/>
        <v>0.9</v>
      </c>
      <c r="AK101" s="43">
        <f t="shared" si="69"/>
        <v>0</v>
      </c>
      <c r="AL101" s="43">
        <f t="shared" si="69"/>
        <v>0.1</v>
      </c>
      <c r="AM101" s="43">
        <v>1.1000000000000001</v>
      </c>
      <c r="AN101" s="43">
        <f t="shared" si="69"/>
        <v>1.1000000000000001</v>
      </c>
      <c r="AO101" s="43">
        <f t="shared" si="69"/>
        <v>1</v>
      </c>
      <c r="AP101" s="43">
        <f t="shared" si="69"/>
        <v>1</v>
      </c>
      <c r="AQ101" s="43">
        <f t="shared" si="69"/>
        <v>0</v>
      </c>
      <c r="AR101" s="43">
        <f t="shared" si="69"/>
        <v>0</v>
      </c>
      <c r="AS101" s="43">
        <f t="shared" si="69"/>
        <v>0.82</v>
      </c>
      <c r="AT101" s="43">
        <f t="shared" si="69"/>
        <v>1.1000000000000001</v>
      </c>
      <c r="AU101" s="43">
        <f t="shared" si="69"/>
        <v>1</v>
      </c>
      <c r="AV101" s="43">
        <f t="shared" si="69"/>
        <v>0.1</v>
      </c>
      <c r="AW101" s="43">
        <f t="shared" si="66"/>
        <v>0</v>
      </c>
      <c r="AX101" s="43">
        <f t="shared" si="66"/>
        <v>0.9</v>
      </c>
      <c r="AY101" s="42">
        <f t="shared" si="57"/>
        <v>1.36</v>
      </c>
      <c r="AZ101" s="42">
        <f t="shared" si="58"/>
        <v>1.1000000000000001</v>
      </c>
      <c r="BA101" s="42">
        <f t="shared" si="59"/>
        <v>0.98199999999999998</v>
      </c>
      <c r="BB101" s="42">
        <f t="shared" si="67"/>
        <v>0.5</v>
      </c>
      <c r="BC101" s="42">
        <f t="shared" si="67"/>
        <v>0.45</v>
      </c>
      <c r="BD101" s="42">
        <f t="shared" si="67"/>
        <v>0.05</v>
      </c>
    </row>
    <row r="102" spans="1:56" x14ac:dyDescent="0.25">
      <c r="A102" s="34">
        <v>87</v>
      </c>
      <c r="B102" s="45">
        <f t="shared" si="63"/>
        <v>157.04378727228172</v>
      </c>
      <c r="C102" s="40">
        <f t="shared" si="44"/>
        <v>157.04378727228172</v>
      </c>
      <c r="D102" s="41">
        <f t="shared" si="45"/>
        <v>0.53598562208969869</v>
      </c>
      <c r="E102" s="41">
        <f t="shared" si="46"/>
        <v>0.65610000000000013</v>
      </c>
      <c r="F102" s="41">
        <f t="shared" si="47"/>
        <v>1.2241</v>
      </c>
      <c r="G102" s="43">
        <f t="shared" si="68"/>
        <v>0.62</v>
      </c>
      <c r="H102" s="43">
        <f t="shared" si="68"/>
        <v>0.88</v>
      </c>
      <c r="I102" s="43">
        <f t="shared" si="68"/>
        <v>1</v>
      </c>
      <c r="J102" s="43">
        <f t="shared" si="68"/>
        <v>0.9</v>
      </c>
      <c r="K102" s="43">
        <f t="shared" si="68"/>
        <v>0</v>
      </c>
      <c r="L102" s="43">
        <f t="shared" si="68"/>
        <v>0.1</v>
      </c>
      <c r="M102" s="43">
        <f t="shared" si="68"/>
        <v>0.62</v>
      </c>
      <c r="N102" s="43">
        <f t="shared" si="68"/>
        <v>0.88</v>
      </c>
      <c r="O102" s="43">
        <f t="shared" si="68"/>
        <v>1</v>
      </c>
      <c r="P102" s="43">
        <f t="shared" si="68"/>
        <v>1</v>
      </c>
      <c r="Q102" s="43">
        <f t="shared" si="68"/>
        <v>0</v>
      </c>
      <c r="R102" s="43">
        <f t="shared" si="68"/>
        <v>0</v>
      </c>
      <c r="S102" s="43">
        <f t="shared" si="68"/>
        <v>0.62</v>
      </c>
      <c r="T102" s="43">
        <f t="shared" si="68"/>
        <v>0.88</v>
      </c>
      <c r="U102" s="43">
        <f t="shared" si="68"/>
        <v>1</v>
      </c>
      <c r="V102" s="43">
        <f t="shared" si="68"/>
        <v>0.1</v>
      </c>
      <c r="W102" s="43">
        <f t="shared" si="64"/>
        <v>0</v>
      </c>
      <c r="X102" s="43">
        <f t="shared" si="64"/>
        <v>0.9</v>
      </c>
      <c r="Y102" s="42">
        <f t="shared" si="52"/>
        <v>0.65800000000000003</v>
      </c>
      <c r="Z102" s="42">
        <f t="shared" si="53"/>
        <v>0.62</v>
      </c>
      <c r="AA102" s="42">
        <f t="shared" si="54"/>
        <v>0.96199999999999997</v>
      </c>
      <c r="AB102" s="42">
        <f t="shared" si="65"/>
        <v>0.5</v>
      </c>
      <c r="AC102" s="42">
        <f t="shared" si="65"/>
        <v>0.45</v>
      </c>
      <c r="AD102" s="42">
        <f t="shared" si="65"/>
        <v>0.05</v>
      </c>
      <c r="AG102" s="43">
        <f t="shared" si="69"/>
        <v>1.4</v>
      </c>
      <c r="AH102" s="42">
        <v>2.1</v>
      </c>
      <c r="AI102" s="43">
        <f t="shared" si="69"/>
        <v>1</v>
      </c>
      <c r="AJ102" s="43">
        <f t="shared" si="69"/>
        <v>0.9</v>
      </c>
      <c r="AK102" s="43">
        <f t="shared" si="69"/>
        <v>0</v>
      </c>
      <c r="AL102" s="43">
        <f t="shared" si="69"/>
        <v>0.1</v>
      </c>
      <c r="AM102" s="43">
        <v>1.1000000000000001</v>
      </c>
      <c r="AN102" s="43">
        <f t="shared" si="69"/>
        <v>1.1000000000000001</v>
      </c>
      <c r="AO102" s="43">
        <f t="shared" si="69"/>
        <v>1</v>
      </c>
      <c r="AP102" s="43">
        <f t="shared" si="69"/>
        <v>1</v>
      </c>
      <c r="AQ102" s="43">
        <f t="shared" si="69"/>
        <v>0</v>
      </c>
      <c r="AR102" s="43">
        <f t="shared" si="69"/>
        <v>0</v>
      </c>
      <c r="AS102" s="43">
        <f t="shared" si="69"/>
        <v>0.82</v>
      </c>
      <c r="AT102" s="43">
        <f t="shared" si="69"/>
        <v>1.1000000000000001</v>
      </c>
      <c r="AU102" s="43">
        <f t="shared" si="69"/>
        <v>1</v>
      </c>
      <c r="AV102" s="43">
        <f t="shared" si="69"/>
        <v>0.1</v>
      </c>
      <c r="AW102" s="43">
        <f t="shared" si="66"/>
        <v>0</v>
      </c>
      <c r="AX102" s="43">
        <f t="shared" si="66"/>
        <v>0.9</v>
      </c>
      <c r="AY102" s="42">
        <f t="shared" si="57"/>
        <v>1.36</v>
      </c>
      <c r="AZ102" s="42">
        <f t="shared" si="58"/>
        <v>1.1000000000000001</v>
      </c>
      <c r="BA102" s="42">
        <f t="shared" si="59"/>
        <v>0.98199999999999998</v>
      </c>
      <c r="BB102" s="42">
        <f t="shared" si="67"/>
        <v>0.5</v>
      </c>
      <c r="BC102" s="42">
        <f t="shared" si="67"/>
        <v>0.45</v>
      </c>
      <c r="BD102" s="42">
        <f t="shared" si="67"/>
        <v>0.05</v>
      </c>
    </row>
    <row r="103" spans="1:56" x14ac:dyDescent="0.25">
      <c r="A103" s="34">
        <v>88</v>
      </c>
      <c r="B103" s="45">
        <f t="shared" si="63"/>
        <v>157.04378727228172</v>
      </c>
      <c r="C103" s="40">
        <f t="shared" si="44"/>
        <v>157.04378727228172</v>
      </c>
      <c r="D103" s="41">
        <f t="shared" si="45"/>
        <v>0.53598562208969869</v>
      </c>
      <c r="E103" s="41">
        <f t="shared" si="46"/>
        <v>0.65610000000000013</v>
      </c>
      <c r="F103" s="41">
        <f t="shared" si="47"/>
        <v>1.2241</v>
      </c>
      <c r="G103" s="43">
        <f t="shared" si="68"/>
        <v>0.62</v>
      </c>
      <c r="H103" s="43">
        <f t="shared" si="68"/>
        <v>0.88</v>
      </c>
      <c r="I103" s="43">
        <f t="shared" si="68"/>
        <v>1</v>
      </c>
      <c r="J103" s="43">
        <f t="shared" si="68"/>
        <v>0.9</v>
      </c>
      <c r="K103" s="43">
        <f t="shared" si="68"/>
        <v>0</v>
      </c>
      <c r="L103" s="43">
        <f t="shared" si="68"/>
        <v>0.1</v>
      </c>
      <c r="M103" s="43">
        <f t="shared" si="68"/>
        <v>0.62</v>
      </c>
      <c r="N103" s="43">
        <f t="shared" si="68"/>
        <v>0.88</v>
      </c>
      <c r="O103" s="43">
        <f t="shared" si="68"/>
        <v>1</v>
      </c>
      <c r="P103" s="43">
        <f t="shared" si="68"/>
        <v>1</v>
      </c>
      <c r="Q103" s="43">
        <f t="shared" si="68"/>
        <v>0</v>
      </c>
      <c r="R103" s="43">
        <f t="shared" si="68"/>
        <v>0</v>
      </c>
      <c r="S103" s="43">
        <f t="shared" si="68"/>
        <v>0.62</v>
      </c>
      <c r="T103" s="43">
        <f t="shared" si="68"/>
        <v>0.88</v>
      </c>
      <c r="U103" s="43">
        <f t="shared" si="68"/>
        <v>1</v>
      </c>
      <c r="V103" s="43">
        <f t="shared" si="68"/>
        <v>0.1</v>
      </c>
      <c r="W103" s="43">
        <f t="shared" si="64"/>
        <v>0</v>
      </c>
      <c r="X103" s="43">
        <f t="shared" si="64"/>
        <v>0.9</v>
      </c>
      <c r="Y103" s="42">
        <f t="shared" si="52"/>
        <v>0.65800000000000003</v>
      </c>
      <c r="Z103" s="42">
        <f t="shared" si="53"/>
        <v>0.62</v>
      </c>
      <c r="AA103" s="42">
        <f t="shared" si="54"/>
        <v>0.96199999999999997</v>
      </c>
      <c r="AB103" s="42">
        <f t="shared" si="65"/>
        <v>0.5</v>
      </c>
      <c r="AC103" s="42">
        <f t="shared" si="65"/>
        <v>0.45</v>
      </c>
      <c r="AD103" s="42">
        <f t="shared" si="65"/>
        <v>0.05</v>
      </c>
      <c r="AG103" s="43">
        <f t="shared" si="69"/>
        <v>1.4</v>
      </c>
      <c r="AH103" s="42">
        <v>2.1</v>
      </c>
      <c r="AI103" s="43">
        <f t="shared" si="69"/>
        <v>1</v>
      </c>
      <c r="AJ103" s="43">
        <f t="shared" si="69"/>
        <v>0.9</v>
      </c>
      <c r="AK103" s="43">
        <f t="shared" si="69"/>
        <v>0</v>
      </c>
      <c r="AL103" s="43">
        <f t="shared" si="69"/>
        <v>0.1</v>
      </c>
      <c r="AM103" s="43">
        <v>1.1000000000000001</v>
      </c>
      <c r="AN103" s="43">
        <f t="shared" si="69"/>
        <v>1.1000000000000001</v>
      </c>
      <c r="AO103" s="43">
        <f t="shared" si="69"/>
        <v>1</v>
      </c>
      <c r="AP103" s="43">
        <f t="shared" si="69"/>
        <v>1</v>
      </c>
      <c r="AQ103" s="43">
        <f t="shared" si="69"/>
        <v>0</v>
      </c>
      <c r="AR103" s="43">
        <f t="shared" si="69"/>
        <v>0</v>
      </c>
      <c r="AS103" s="43">
        <f t="shared" si="69"/>
        <v>0.82</v>
      </c>
      <c r="AT103" s="43">
        <f t="shared" si="69"/>
        <v>1.1000000000000001</v>
      </c>
      <c r="AU103" s="43">
        <f t="shared" si="69"/>
        <v>1</v>
      </c>
      <c r="AV103" s="43">
        <f t="shared" si="69"/>
        <v>0.1</v>
      </c>
      <c r="AW103" s="43">
        <f t="shared" si="66"/>
        <v>0</v>
      </c>
      <c r="AX103" s="43">
        <f t="shared" si="66"/>
        <v>0.9</v>
      </c>
      <c r="AY103" s="42">
        <f t="shared" si="57"/>
        <v>1.36</v>
      </c>
      <c r="AZ103" s="42">
        <f t="shared" si="58"/>
        <v>1.1000000000000001</v>
      </c>
      <c r="BA103" s="42">
        <f t="shared" si="59"/>
        <v>0.98199999999999998</v>
      </c>
      <c r="BB103" s="42">
        <f t="shared" si="67"/>
        <v>0.5</v>
      </c>
      <c r="BC103" s="42">
        <f t="shared" si="67"/>
        <v>0.45</v>
      </c>
      <c r="BD103" s="42">
        <f t="shared" si="67"/>
        <v>0.05</v>
      </c>
    </row>
    <row r="104" spans="1:56" x14ac:dyDescent="0.25">
      <c r="A104" s="34">
        <v>89</v>
      </c>
      <c r="B104" s="45">
        <f t="shared" si="63"/>
        <v>157.04378727228172</v>
      </c>
      <c r="C104" s="40">
        <f t="shared" si="44"/>
        <v>157.04378727228172</v>
      </c>
      <c r="D104" s="41">
        <f t="shared" si="45"/>
        <v>0.53598562208969869</v>
      </c>
      <c r="E104" s="41">
        <f t="shared" si="46"/>
        <v>0.65610000000000013</v>
      </c>
      <c r="F104" s="41">
        <f t="shared" si="47"/>
        <v>1.2241</v>
      </c>
      <c r="G104" s="43">
        <f t="shared" si="68"/>
        <v>0.62</v>
      </c>
      <c r="H104" s="43">
        <f t="shared" si="68"/>
        <v>0.88</v>
      </c>
      <c r="I104" s="43">
        <f t="shared" si="68"/>
        <v>1</v>
      </c>
      <c r="J104" s="43">
        <f t="shared" si="68"/>
        <v>0.9</v>
      </c>
      <c r="K104" s="43">
        <f t="shared" si="68"/>
        <v>0</v>
      </c>
      <c r="L104" s="43">
        <f t="shared" si="68"/>
        <v>0.1</v>
      </c>
      <c r="M104" s="43">
        <f t="shared" si="68"/>
        <v>0.62</v>
      </c>
      <c r="N104" s="43">
        <f t="shared" si="68"/>
        <v>0.88</v>
      </c>
      <c r="O104" s="43">
        <f t="shared" si="68"/>
        <v>1</v>
      </c>
      <c r="P104" s="43">
        <f t="shared" si="68"/>
        <v>1</v>
      </c>
      <c r="Q104" s="43">
        <f t="shared" si="68"/>
        <v>0</v>
      </c>
      <c r="R104" s="43">
        <f t="shared" si="68"/>
        <v>0</v>
      </c>
      <c r="S104" s="43">
        <f t="shared" si="68"/>
        <v>0.62</v>
      </c>
      <c r="T104" s="43">
        <f t="shared" si="68"/>
        <v>0.88</v>
      </c>
      <c r="U104" s="43">
        <f t="shared" si="68"/>
        <v>1</v>
      </c>
      <c r="V104" s="43">
        <f t="shared" si="68"/>
        <v>0.1</v>
      </c>
      <c r="W104" s="43">
        <f t="shared" si="64"/>
        <v>0</v>
      </c>
      <c r="X104" s="43">
        <f t="shared" si="64"/>
        <v>0.9</v>
      </c>
      <c r="Y104" s="42">
        <f t="shared" si="52"/>
        <v>0.65800000000000003</v>
      </c>
      <c r="Z104" s="42">
        <f t="shared" si="53"/>
        <v>0.62</v>
      </c>
      <c r="AA104" s="42">
        <f t="shared" si="54"/>
        <v>0.96199999999999997</v>
      </c>
      <c r="AB104" s="42">
        <f t="shared" si="65"/>
        <v>0.5</v>
      </c>
      <c r="AC104" s="42">
        <f t="shared" si="65"/>
        <v>0.45</v>
      </c>
      <c r="AD104" s="42">
        <f t="shared" si="65"/>
        <v>0.05</v>
      </c>
      <c r="AG104" s="43">
        <f t="shared" si="69"/>
        <v>1.4</v>
      </c>
      <c r="AH104" s="42">
        <v>2.1</v>
      </c>
      <c r="AI104" s="43">
        <f t="shared" si="69"/>
        <v>1</v>
      </c>
      <c r="AJ104" s="43">
        <f t="shared" si="69"/>
        <v>0.9</v>
      </c>
      <c r="AK104" s="43">
        <f t="shared" si="69"/>
        <v>0</v>
      </c>
      <c r="AL104" s="43">
        <f t="shared" si="69"/>
        <v>0.1</v>
      </c>
      <c r="AM104" s="43">
        <v>1.1000000000000001</v>
      </c>
      <c r="AN104" s="43">
        <f t="shared" si="69"/>
        <v>1.1000000000000001</v>
      </c>
      <c r="AO104" s="43">
        <f t="shared" si="69"/>
        <v>1</v>
      </c>
      <c r="AP104" s="43">
        <f t="shared" si="69"/>
        <v>1</v>
      </c>
      <c r="AQ104" s="43">
        <f t="shared" si="69"/>
        <v>0</v>
      </c>
      <c r="AR104" s="43">
        <f t="shared" si="69"/>
        <v>0</v>
      </c>
      <c r="AS104" s="43">
        <f t="shared" si="69"/>
        <v>0.82</v>
      </c>
      <c r="AT104" s="43">
        <f t="shared" si="69"/>
        <v>1.1000000000000001</v>
      </c>
      <c r="AU104" s="43">
        <f t="shared" si="69"/>
        <v>1</v>
      </c>
      <c r="AV104" s="43">
        <f t="shared" si="69"/>
        <v>0.1</v>
      </c>
      <c r="AW104" s="43">
        <f t="shared" si="66"/>
        <v>0</v>
      </c>
      <c r="AX104" s="43">
        <f t="shared" si="66"/>
        <v>0.9</v>
      </c>
      <c r="AY104" s="42">
        <f t="shared" si="57"/>
        <v>1.36</v>
      </c>
      <c r="AZ104" s="42">
        <f t="shared" si="58"/>
        <v>1.1000000000000001</v>
      </c>
      <c r="BA104" s="42">
        <f t="shared" si="59"/>
        <v>0.98199999999999998</v>
      </c>
      <c r="BB104" s="42">
        <f t="shared" si="67"/>
        <v>0.5</v>
      </c>
      <c r="BC104" s="42">
        <f t="shared" si="67"/>
        <v>0.45</v>
      </c>
      <c r="BD104" s="42">
        <f t="shared" si="67"/>
        <v>0.05</v>
      </c>
    </row>
    <row r="105" spans="1:56" x14ac:dyDescent="0.25">
      <c r="A105" s="34">
        <v>90</v>
      </c>
      <c r="B105" s="45">
        <f>C105</f>
        <v>157.04378727228172</v>
      </c>
      <c r="C105" s="40">
        <f t="shared" si="44"/>
        <v>157.04378727228172</v>
      </c>
      <c r="D105" s="41">
        <f t="shared" si="45"/>
        <v>0.53598562208969869</v>
      </c>
      <c r="E105" s="41">
        <f t="shared" si="46"/>
        <v>0.65610000000000013</v>
      </c>
      <c r="F105" s="41">
        <f t="shared" si="47"/>
        <v>1.2241</v>
      </c>
      <c r="G105" s="43">
        <f t="shared" si="68"/>
        <v>0.62</v>
      </c>
      <c r="H105" s="43">
        <f t="shared" si="68"/>
        <v>0.88</v>
      </c>
      <c r="I105" s="43">
        <f t="shared" si="68"/>
        <v>1</v>
      </c>
      <c r="J105" s="43">
        <f t="shared" si="68"/>
        <v>0.9</v>
      </c>
      <c r="K105" s="43">
        <f t="shared" si="68"/>
        <v>0</v>
      </c>
      <c r="L105" s="43">
        <f t="shared" si="68"/>
        <v>0.1</v>
      </c>
      <c r="M105" s="43">
        <f t="shared" si="68"/>
        <v>0.62</v>
      </c>
      <c r="N105" s="43">
        <f t="shared" si="68"/>
        <v>0.88</v>
      </c>
      <c r="O105" s="43">
        <f t="shared" si="68"/>
        <v>1</v>
      </c>
      <c r="P105" s="43">
        <f t="shared" si="68"/>
        <v>1</v>
      </c>
      <c r="Q105" s="43">
        <f t="shared" si="68"/>
        <v>0</v>
      </c>
      <c r="R105" s="43">
        <f t="shared" si="68"/>
        <v>0</v>
      </c>
      <c r="S105" s="43">
        <f t="shared" si="68"/>
        <v>0.62</v>
      </c>
      <c r="T105" s="43">
        <f t="shared" si="68"/>
        <v>0.88</v>
      </c>
      <c r="U105" s="43">
        <f t="shared" si="68"/>
        <v>1</v>
      </c>
      <c r="V105" s="43">
        <f t="shared" si="68"/>
        <v>0.1</v>
      </c>
      <c r="W105" s="43">
        <f t="shared" si="64"/>
        <v>0</v>
      </c>
      <c r="X105" s="43">
        <f t="shared" si="64"/>
        <v>0.9</v>
      </c>
      <c r="Y105" s="42">
        <f t="shared" si="52"/>
        <v>0.65800000000000003</v>
      </c>
      <c r="Z105" s="42">
        <f t="shared" si="53"/>
        <v>0.62</v>
      </c>
      <c r="AA105" s="42">
        <f t="shared" si="54"/>
        <v>0.96199999999999997</v>
      </c>
      <c r="AB105" s="42">
        <f t="shared" si="65"/>
        <v>0.5</v>
      </c>
      <c r="AC105" s="42">
        <f t="shared" si="65"/>
        <v>0.45</v>
      </c>
      <c r="AD105" s="42">
        <f t="shared" si="65"/>
        <v>0.05</v>
      </c>
      <c r="AG105" s="43">
        <f t="shared" si="69"/>
        <v>1.4</v>
      </c>
      <c r="AH105" s="42">
        <v>2.1</v>
      </c>
      <c r="AI105" s="43">
        <f t="shared" si="69"/>
        <v>1</v>
      </c>
      <c r="AJ105" s="43">
        <f t="shared" si="69"/>
        <v>0.9</v>
      </c>
      <c r="AK105" s="43">
        <f t="shared" si="69"/>
        <v>0</v>
      </c>
      <c r="AL105" s="43">
        <f t="shared" si="69"/>
        <v>0.1</v>
      </c>
      <c r="AM105" s="43">
        <v>1.1000000000000001</v>
      </c>
      <c r="AN105" s="43">
        <f t="shared" si="69"/>
        <v>1.1000000000000001</v>
      </c>
      <c r="AO105" s="43">
        <f t="shared" si="69"/>
        <v>1</v>
      </c>
      <c r="AP105" s="43">
        <f t="shared" si="69"/>
        <v>1</v>
      </c>
      <c r="AQ105" s="43">
        <f t="shared" si="69"/>
        <v>0</v>
      </c>
      <c r="AR105" s="43">
        <f t="shared" si="69"/>
        <v>0</v>
      </c>
      <c r="AS105" s="43">
        <f t="shared" si="69"/>
        <v>0.82</v>
      </c>
      <c r="AT105" s="43">
        <f t="shared" si="69"/>
        <v>1.1000000000000001</v>
      </c>
      <c r="AU105" s="43">
        <f t="shared" si="69"/>
        <v>1</v>
      </c>
      <c r="AV105" s="43">
        <f t="shared" si="69"/>
        <v>0.1</v>
      </c>
      <c r="AW105" s="43">
        <f t="shared" si="66"/>
        <v>0</v>
      </c>
      <c r="AX105" s="43">
        <f t="shared" si="66"/>
        <v>0.9</v>
      </c>
      <c r="AY105" s="42">
        <f t="shared" si="57"/>
        <v>1.36</v>
      </c>
      <c r="AZ105" s="42">
        <f t="shared" si="58"/>
        <v>1.1000000000000001</v>
      </c>
      <c r="BA105" s="42">
        <f t="shared" si="59"/>
        <v>0.98199999999999998</v>
      </c>
      <c r="BB105" s="42">
        <f t="shared" si="67"/>
        <v>0.5</v>
      </c>
      <c r="BC105" s="42">
        <f t="shared" si="67"/>
        <v>0.45</v>
      </c>
      <c r="BD105" s="42">
        <f t="shared" si="67"/>
        <v>0.05</v>
      </c>
    </row>
  </sheetData>
  <mergeCells count="30">
    <mergeCell ref="G1:AD1"/>
    <mergeCell ref="AG1:BD1"/>
    <mergeCell ref="G2:I2"/>
    <mergeCell ref="J2:L2"/>
    <mergeCell ref="M2:O2"/>
    <mergeCell ref="P2:R2"/>
    <mergeCell ref="S2:U2"/>
    <mergeCell ref="V2:X2"/>
    <mergeCell ref="AG2:AI2"/>
    <mergeCell ref="AJ2:AL2"/>
    <mergeCell ref="AM2:AO2"/>
    <mergeCell ref="AP2:AR2"/>
    <mergeCell ref="AS2:AU2"/>
    <mergeCell ref="AV2:AX2"/>
    <mergeCell ref="G3:I3"/>
    <mergeCell ref="J3:L3"/>
    <mergeCell ref="M3:O3"/>
    <mergeCell ref="P3:R3"/>
    <mergeCell ref="S3:U3"/>
    <mergeCell ref="V3:X3"/>
    <mergeCell ref="AS3:AU3"/>
    <mergeCell ref="AV3:AX3"/>
    <mergeCell ref="AY3:BA3"/>
    <mergeCell ref="BB3:BD3"/>
    <mergeCell ref="Y3:AA3"/>
    <mergeCell ref="AB3:AD3"/>
    <mergeCell ref="AG3:AI3"/>
    <mergeCell ref="AJ3:AL3"/>
    <mergeCell ref="AM3:AO3"/>
    <mergeCell ref="AP3:AR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34238-C90F-4774-A04E-20B9716A7BA1}">
  <sheetPr>
    <tabColor rgb="FF0070C0"/>
  </sheetPr>
  <dimension ref="A1:Y313"/>
  <sheetViews>
    <sheetView zoomScale="85" zoomScaleNormal="85" workbookViewId="0">
      <pane xSplit="7" ySplit="1" topLeftCell="H2" activePane="bottomRight" state="frozen"/>
      <selection activeCell="J48" sqref="J48"/>
      <selection pane="topRight" activeCell="J48" sqref="J48"/>
      <selection pane="bottomLeft" activeCell="J48" sqref="J48"/>
      <selection pane="bottomRight" activeCell="I44" sqref="I44"/>
    </sheetView>
  </sheetViews>
  <sheetFormatPr defaultColWidth="13.42578125" defaultRowHeight="12.75" x14ac:dyDescent="0.2"/>
  <cols>
    <col min="1" max="1" width="8" style="14" customWidth="1"/>
    <col min="2" max="2" width="10.42578125" style="14" customWidth="1"/>
    <col min="3" max="3" width="4" style="14" customWidth="1"/>
    <col min="4" max="5" width="10.42578125" style="14" customWidth="1"/>
    <col min="6" max="6" width="5.85546875" style="14" bestFit="1" customWidth="1"/>
    <col min="7" max="7" width="10.42578125" style="14" customWidth="1"/>
    <col min="8" max="8" width="13.42578125" style="28"/>
    <col min="9" max="9" width="13.42578125" style="14"/>
    <col min="10" max="10" width="13.42578125" style="19"/>
    <col min="11" max="11" width="13.42578125" style="28"/>
    <col min="12" max="12" width="13.42578125" style="14"/>
    <col min="13" max="13" width="13.42578125" style="29"/>
    <col min="14" max="14" width="13.42578125" style="28"/>
    <col min="15" max="15" width="13.42578125" style="21"/>
    <col min="16" max="16" width="13.42578125" style="14"/>
    <col min="17" max="17" width="13.42578125" style="19"/>
    <col min="18" max="18" width="13.42578125" style="18"/>
    <col min="19" max="19" width="10" style="32" customWidth="1"/>
    <col min="20" max="20" width="12.140625" style="32" customWidth="1"/>
    <col min="21" max="21" width="13.42578125" style="14"/>
    <col min="22" max="22" width="13.42578125" style="25"/>
    <col min="23" max="23" width="12.7109375" style="14" bestFit="1" customWidth="1"/>
    <col min="24" max="16384" width="13.42578125" style="14"/>
  </cols>
  <sheetData>
    <row r="1" spans="1:25" s="8" customFormat="1" ht="38.25" x14ac:dyDescent="0.2">
      <c r="A1" s="8" t="s">
        <v>39</v>
      </c>
      <c r="B1" s="8" t="s">
        <v>40</v>
      </c>
      <c r="D1" s="8" t="s">
        <v>41</v>
      </c>
      <c r="E1" s="8" t="s">
        <v>42</v>
      </c>
      <c r="F1" s="8" t="s">
        <v>32</v>
      </c>
      <c r="G1" s="8" t="s">
        <v>37</v>
      </c>
      <c r="H1" s="9" t="s">
        <v>43</v>
      </c>
      <c r="I1" s="8" t="s">
        <v>44</v>
      </c>
      <c r="J1" s="10" t="s">
        <v>45</v>
      </c>
      <c r="K1" s="9" t="s">
        <v>46</v>
      </c>
      <c r="L1" s="8" t="s">
        <v>47</v>
      </c>
      <c r="M1" s="11" t="s">
        <v>48</v>
      </c>
      <c r="N1" s="9" t="s">
        <v>49</v>
      </c>
      <c r="O1" s="12" t="s">
        <v>50</v>
      </c>
      <c r="P1" s="8" t="s">
        <v>51</v>
      </c>
      <c r="Q1" s="10" t="s">
        <v>52</v>
      </c>
      <c r="R1" s="13"/>
      <c r="S1" s="30" t="s">
        <v>33</v>
      </c>
      <c r="T1" s="30" t="s">
        <v>53</v>
      </c>
      <c r="V1" s="10" t="s">
        <v>38</v>
      </c>
      <c r="W1" s="10" t="s">
        <v>54</v>
      </c>
    </row>
    <row r="2" spans="1:25" x14ac:dyDescent="0.2">
      <c r="A2" s="14">
        <v>31</v>
      </c>
      <c r="B2" s="15">
        <v>29.425806451612907</v>
      </c>
      <c r="C2" s="15"/>
      <c r="E2" s="16">
        <f>DATE(F2,G2,1)</f>
        <v>43831</v>
      </c>
      <c r="F2" s="14">
        <v>2020</v>
      </c>
      <c r="G2" s="14">
        <v>1</v>
      </c>
      <c r="H2" s="17">
        <v>1943.5185265541029</v>
      </c>
      <c r="I2" s="18">
        <v>155673</v>
      </c>
      <c r="J2" s="19">
        <f>H2*1000/I2</f>
        <v>12.484621781260095</v>
      </c>
      <c r="K2" s="17">
        <v>1077.8300664424894</v>
      </c>
      <c r="L2" s="18">
        <v>15064</v>
      </c>
      <c r="M2" s="20">
        <f>K2*1000/L2</f>
        <v>71.550057517424946</v>
      </c>
      <c r="N2" s="17">
        <f>K2+H2</f>
        <v>3021.3485929965923</v>
      </c>
      <c r="O2" s="21">
        <v>0</v>
      </c>
      <c r="P2" s="18">
        <f>(J2*(I2*O2))+(M2*(L2*O2))</f>
        <v>0</v>
      </c>
      <c r="Q2" s="19">
        <f>N2-P2</f>
        <v>3021.3485929965923</v>
      </c>
      <c r="S2" s="31">
        <f>P2*VLOOKUP(B2,'Hybrid Conversion'!$A$5:$B$105,2)*0.9/1000*0.75</f>
        <v>0</v>
      </c>
      <c r="T2" s="31">
        <f t="shared" ref="T2:T65" si="0">S2*VLOOKUP(G2,$V$2:$W$13,2,FALSE)</f>
        <v>0</v>
      </c>
      <c r="U2" s="22"/>
      <c r="V2" s="23">
        <v>1</v>
      </c>
      <c r="W2" s="24">
        <v>1.5875584817918129</v>
      </c>
      <c r="X2" s="15" t="s">
        <v>55</v>
      </c>
      <c r="Y2" s="15"/>
    </row>
    <row r="3" spans="1:25" x14ac:dyDescent="0.2">
      <c r="A3" s="14">
        <v>29</v>
      </c>
      <c r="B3" s="15">
        <v>32.599735449735448</v>
      </c>
      <c r="C3" s="15"/>
      <c r="E3" s="16">
        <f t="shared" ref="E3:E66" si="1">DATE(F3,G3,1)</f>
        <v>43862</v>
      </c>
      <c r="F3" s="14">
        <v>2020</v>
      </c>
      <c r="G3" s="14">
        <v>2</v>
      </c>
      <c r="H3" s="17">
        <v>1872.7308297157281</v>
      </c>
      <c r="I3" s="18">
        <v>155515</v>
      </c>
      <c r="J3" s="19">
        <f t="shared" ref="J3:J66" si="2">H3*1000/I3</f>
        <v>12.042123458931473</v>
      </c>
      <c r="K3" s="17">
        <v>1086.1509692668919</v>
      </c>
      <c r="L3" s="18">
        <v>14935</v>
      </c>
      <c r="M3" s="20">
        <f t="shared" ref="M3:M66" si="3">K3*1000/L3</f>
        <v>72.725207182249207</v>
      </c>
      <c r="N3" s="17">
        <f t="shared" ref="N3:N66" si="4">K3+H3</f>
        <v>2958.8817989826202</v>
      </c>
      <c r="O3" s="21">
        <v>0</v>
      </c>
      <c r="P3" s="18">
        <f t="shared" ref="P3:P27" si="5">(J3*(I3*O3))+(M3*(L3*O3))</f>
        <v>0</v>
      </c>
      <c r="Q3" s="19">
        <f t="shared" ref="Q3:Q66" si="6">N3-P3</f>
        <v>2958.8817989826202</v>
      </c>
      <c r="S3" s="31">
        <f>P3*VLOOKUP(B3,'Hybrid Conversion'!$A$5:$B$105,2)*0.9/1000*0.75</f>
        <v>0</v>
      </c>
      <c r="T3" s="31">
        <f t="shared" si="0"/>
        <v>0</v>
      </c>
      <c r="U3" s="22"/>
      <c r="V3" s="23">
        <v>2</v>
      </c>
      <c r="W3" s="24">
        <v>1.7804431928936395</v>
      </c>
      <c r="X3" s="15"/>
      <c r="Y3" s="15"/>
    </row>
    <row r="4" spans="1:25" x14ac:dyDescent="0.2">
      <c r="A4" s="14">
        <v>31</v>
      </c>
      <c r="B4" s="15">
        <v>39.989247311828002</v>
      </c>
      <c r="C4" s="15"/>
      <c r="E4" s="16">
        <f t="shared" si="1"/>
        <v>43891</v>
      </c>
      <c r="F4" s="14">
        <v>2020</v>
      </c>
      <c r="G4" s="14">
        <v>3</v>
      </c>
      <c r="H4" s="17">
        <v>1320.3618254661569</v>
      </c>
      <c r="I4" s="18">
        <v>155696</v>
      </c>
      <c r="J4" s="19">
        <f t="shared" si="2"/>
        <v>8.4803837315419592</v>
      </c>
      <c r="K4" s="17">
        <v>750.91536056995403</v>
      </c>
      <c r="L4" s="18">
        <v>15017</v>
      </c>
      <c r="M4" s="20">
        <f t="shared" si="3"/>
        <v>50.004352438566563</v>
      </c>
      <c r="N4" s="17">
        <f t="shared" si="4"/>
        <v>2071.2771860361108</v>
      </c>
      <c r="O4" s="21">
        <v>0</v>
      </c>
      <c r="P4" s="18">
        <f t="shared" si="5"/>
        <v>0</v>
      </c>
      <c r="Q4" s="19">
        <f t="shared" si="6"/>
        <v>2071.2771860361108</v>
      </c>
      <c r="S4" s="31">
        <f>P4*VLOOKUP(B4,'Hybrid Conversion'!$A$5:$B$105,2)*0.9/1000*0.75</f>
        <v>0</v>
      </c>
      <c r="T4" s="31">
        <f t="shared" si="0"/>
        <v>0</v>
      </c>
      <c r="U4" s="22"/>
      <c r="V4" s="23">
        <v>3</v>
      </c>
      <c r="W4" s="24">
        <v>2.1637978411117755</v>
      </c>
      <c r="X4" s="15"/>
      <c r="Y4" s="15"/>
    </row>
    <row r="5" spans="1:25" x14ac:dyDescent="0.2">
      <c r="A5" s="14">
        <v>30</v>
      </c>
      <c r="B5" s="15">
        <v>46.898888888888891</v>
      </c>
      <c r="C5" s="15"/>
      <c r="E5" s="16">
        <f t="shared" si="1"/>
        <v>43922</v>
      </c>
      <c r="F5" s="14">
        <v>2020</v>
      </c>
      <c r="G5" s="14">
        <v>4</v>
      </c>
      <c r="H5" s="17">
        <v>866.26549243927047</v>
      </c>
      <c r="I5" s="18">
        <v>155821</v>
      </c>
      <c r="J5" s="19">
        <f t="shared" si="2"/>
        <v>5.5593629384952639</v>
      </c>
      <c r="K5" s="17">
        <v>502.68908143043473</v>
      </c>
      <c r="L5" s="18">
        <v>15032</v>
      </c>
      <c r="M5" s="20">
        <f t="shared" si="3"/>
        <v>33.441264065356222</v>
      </c>
      <c r="N5" s="17">
        <f t="shared" si="4"/>
        <v>1368.9545738697052</v>
      </c>
      <c r="O5" s="21">
        <v>0</v>
      </c>
      <c r="P5" s="18">
        <f t="shared" si="5"/>
        <v>0</v>
      </c>
      <c r="Q5" s="19">
        <f t="shared" si="6"/>
        <v>1368.9545738697052</v>
      </c>
      <c r="S5" s="31">
        <f>P5*VLOOKUP(B5,'Hybrid Conversion'!$A$5:$B$105,2)*0.9/1000*0.75</f>
        <v>0</v>
      </c>
      <c r="T5" s="31">
        <f t="shared" si="0"/>
        <v>0</v>
      </c>
      <c r="U5" s="22"/>
      <c r="V5" s="23">
        <v>4</v>
      </c>
      <c r="W5" s="24">
        <v>2.6860798879710757</v>
      </c>
      <c r="X5" s="15"/>
      <c r="Y5" s="15"/>
    </row>
    <row r="6" spans="1:25" x14ac:dyDescent="0.2">
      <c r="A6" s="14">
        <v>31</v>
      </c>
      <c r="B6" s="15">
        <v>55.859139784946244</v>
      </c>
      <c r="C6" s="15"/>
      <c r="E6" s="16">
        <f t="shared" si="1"/>
        <v>43952</v>
      </c>
      <c r="F6" s="14">
        <v>2020</v>
      </c>
      <c r="G6" s="14">
        <v>5</v>
      </c>
      <c r="H6" s="17">
        <v>429.29382932186115</v>
      </c>
      <c r="I6" s="18">
        <v>155314</v>
      </c>
      <c r="J6" s="19">
        <f t="shared" si="2"/>
        <v>2.7640382021058061</v>
      </c>
      <c r="K6" s="17">
        <v>269.9995965361598</v>
      </c>
      <c r="L6" s="18">
        <v>14858</v>
      </c>
      <c r="M6" s="20">
        <f t="shared" si="3"/>
        <v>18.172001382161785</v>
      </c>
      <c r="N6" s="17">
        <f t="shared" si="4"/>
        <v>699.29342585802101</v>
      </c>
      <c r="O6" s="21">
        <v>0</v>
      </c>
      <c r="P6" s="18">
        <f t="shared" si="5"/>
        <v>0</v>
      </c>
      <c r="Q6" s="19">
        <f t="shared" si="6"/>
        <v>699.29342585802101</v>
      </c>
      <c r="S6" s="31">
        <f>P6*VLOOKUP(B6,'Hybrid Conversion'!$A$5:$B$105,2)*0.9/1000*0.75</f>
        <v>0</v>
      </c>
      <c r="T6" s="31">
        <f t="shared" si="0"/>
        <v>0</v>
      </c>
      <c r="U6" s="22"/>
      <c r="V6" s="23">
        <v>5</v>
      </c>
      <c r="W6" s="24">
        <v>3.4795059604981744</v>
      </c>
      <c r="X6" s="15"/>
      <c r="Y6" s="15"/>
    </row>
    <row r="7" spans="1:25" x14ac:dyDescent="0.2">
      <c r="A7" s="14">
        <v>30</v>
      </c>
      <c r="B7" s="15">
        <v>62.166666666666679</v>
      </c>
      <c r="C7" s="15"/>
      <c r="E7" s="16">
        <f t="shared" si="1"/>
        <v>43983</v>
      </c>
      <c r="F7" s="14">
        <v>2020</v>
      </c>
      <c r="G7" s="14">
        <v>6</v>
      </c>
      <c r="H7" s="17">
        <v>253.66066396236459</v>
      </c>
      <c r="I7" s="18">
        <v>155433.50109999999</v>
      </c>
      <c r="J7" s="19">
        <f t="shared" si="2"/>
        <v>1.6319561881268376</v>
      </c>
      <c r="K7" s="17">
        <v>193.2730758190157</v>
      </c>
      <c r="L7" s="18">
        <v>14877</v>
      </c>
      <c r="M7" s="20">
        <f t="shared" si="3"/>
        <v>12.99140121119955</v>
      </c>
      <c r="N7" s="17">
        <f t="shared" si="4"/>
        <v>446.93373978138027</v>
      </c>
      <c r="O7" s="21">
        <v>0</v>
      </c>
      <c r="P7" s="18">
        <f t="shared" si="5"/>
        <v>0</v>
      </c>
      <c r="Q7" s="19">
        <f t="shared" si="6"/>
        <v>446.93373978138027</v>
      </c>
      <c r="S7" s="31">
        <f>P7*VLOOKUP(B7,'Hybrid Conversion'!$A$5:$B$105,2)*0.9/1000*0.75</f>
        <v>0</v>
      </c>
      <c r="T7" s="31">
        <f t="shared" si="0"/>
        <v>0</v>
      </c>
      <c r="U7" s="22"/>
      <c r="V7" s="23">
        <v>6</v>
      </c>
      <c r="W7" s="24">
        <v>2.3029282484665354</v>
      </c>
      <c r="X7" s="15"/>
      <c r="Y7" s="15"/>
    </row>
    <row r="8" spans="1:25" x14ac:dyDescent="0.2">
      <c r="A8" s="14">
        <v>31</v>
      </c>
      <c r="B8" s="15">
        <v>70.889247311827987</v>
      </c>
      <c r="C8" s="15"/>
      <c r="E8" s="16">
        <f t="shared" si="1"/>
        <v>44013</v>
      </c>
      <c r="F8" s="14">
        <v>2020</v>
      </c>
      <c r="G8" s="14">
        <v>7</v>
      </c>
      <c r="H8" s="17">
        <v>224.65956586599322</v>
      </c>
      <c r="I8" s="18">
        <v>155600.03760000001</v>
      </c>
      <c r="J8" s="19">
        <f t="shared" si="2"/>
        <v>1.443827195231945</v>
      </c>
      <c r="K8" s="17">
        <v>175.5290399193768</v>
      </c>
      <c r="L8" s="18">
        <v>14854</v>
      </c>
      <c r="M8" s="20">
        <f t="shared" si="3"/>
        <v>11.816954350301387</v>
      </c>
      <c r="N8" s="17">
        <f t="shared" si="4"/>
        <v>400.18860578536999</v>
      </c>
      <c r="O8" s="21">
        <v>0</v>
      </c>
      <c r="P8" s="18">
        <f t="shared" si="5"/>
        <v>0</v>
      </c>
      <c r="Q8" s="19">
        <f t="shared" si="6"/>
        <v>400.18860578536999</v>
      </c>
      <c r="S8" s="31">
        <f>P8*VLOOKUP(B8,'Hybrid Conversion'!$A$5:$B$105,2)*0.9/1000*0.75</f>
        <v>0</v>
      </c>
      <c r="T8" s="31">
        <f t="shared" si="0"/>
        <v>0</v>
      </c>
      <c r="U8" s="22"/>
      <c r="V8" s="23">
        <v>7</v>
      </c>
      <c r="W8" s="24">
        <v>1.712716218857939</v>
      </c>
      <c r="X8" s="15"/>
      <c r="Y8" s="15"/>
    </row>
    <row r="9" spans="1:25" x14ac:dyDescent="0.2">
      <c r="A9" s="14">
        <v>31</v>
      </c>
      <c r="B9" s="15">
        <v>70.05591397849463</v>
      </c>
      <c r="C9" s="15"/>
      <c r="E9" s="16">
        <f t="shared" si="1"/>
        <v>44044</v>
      </c>
      <c r="F9" s="14">
        <v>2020</v>
      </c>
      <c r="G9" s="14">
        <v>8</v>
      </c>
      <c r="H9" s="17">
        <v>224.61359584331521</v>
      </c>
      <c r="I9" s="18">
        <v>155568.2015</v>
      </c>
      <c r="J9" s="19">
        <f t="shared" si="2"/>
        <v>1.4438271682617301</v>
      </c>
      <c r="K9" s="17">
        <v>176.76982033252671</v>
      </c>
      <c r="L9" s="18">
        <v>14959</v>
      </c>
      <c r="M9" s="20">
        <f t="shared" si="3"/>
        <v>11.816954364096977</v>
      </c>
      <c r="N9" s="17">
        <f t="shared" si="4"/>
        <v>401.38341617584194</v>
      </c>
      <c r="O9" s="21">
        <v>0</v>
      </c>
      <c r="P9" s="18">
        <f t="shared" si="5"/>
        <v>0</v>
      </c>
      <c r="Q9" s="19">
        <f t="shared" si="6"/>
        <v>401.38341617584194</v>
      </c>
      <c r="S9" s="31">
        <f>P9*VLOOKUP(B9,'Hybrid Conversion'!$A$5:$B$105,2)*0.9/1000*0.75</f>
        <v>0</v>
      </c>
      <c r="T9" s="31">
        <f t="shared" si="0"/>
        <v>0</v>
      </c>
      <c r="U9" s="22"/>
      <c r="V9" s="23">
        <v>8</v>
      </c>
      <c r="W9" s="24">
        <v>1.7758046938420222</v>
      </c>
      <c r="X9" s="15"/>
      <c r="Y9" s="15"/>
    </row>
    <row r="10" spans="1:25" x14ac:dyDescent="0.2">
      <c r="A10" s="14">
        <v>30</v>
      </c>
      <c r="B10" s="15">
        <v>61.023524904214568</v>
      </c>
      <c r="C10" s="15"/>
      <c r="E10" s="16">
        <f t="shared" si="1"/>
        <v>44075</v>
      </c>
      <c r="F10" s="14">
        <v>2020</v>
      </c>
      <c r="G10" s="14">
        <v>9</v>
      </c>
      <c r="H10" s="17">
        <v>295.98553419113131</v>
      </c>
      <c r="I10" s="18">
        <v>155781.96660000001</v>
      </c>
      <c r="J10" s="19">
        <f t="shared" si="2"/>
        <v>1.8999987010764265</v>
      </c>
      <c r="K10" s="17">
        <v>229.75395083427438</v>
      </c>
      <c r="L10" s="18">
        <v>14958</v>
      </c>
      <c r="M10" s="20">
        <f t="shared" si="3"/>
        <v>15.359937881687015</v>
      </c>
      <c r="N10" s="17">
        <f t="shared" si="4"/>
        <v>525.73948502540566</v>
      </c>
      <c r="O10" s="21">
        <v>0</v>
      </c>
      <c r="P10" s="18">
        <f t="shared" si="5"/>
        <v>0</v>
      </c>
      <c r="Q10" s="19">
        <f t="shared" si="6"/>
        <v>525.73948502540566</v>
      </c>
      <c r="S10" s="31">
        <f>P10*VLOOKUP(B10,'Hybrid Conversion'!$A$5:$B$105,2)*0.9/1000*0.75</f>
        <v>0</v>
      </c>
      <c r="T10" s="31">
        <f t="shared" si="0"/>
        <v>0</v>
      </c>
      <c r="U10" s="22"/>
      <c r="V10" s="23">
        <v>9</v>
      </c>
      <c r="W10" s="24">
        <v>3.6060399251588975</v>
      </c>
      <c r="X10" s="15"/>
      <c r="Y10" s="15"/>
    </row>
    <row r="11" spans="1:25" x14ac:dyDescent="0.2">
      <c r="A11" s="14">
        <v>31</v>
      </c>
      <c r="B11" s="15">
        <v>47.658100358422942</v>
      </c>
      <c r="C11" s="15"/>
      <c r="E11" s="16">
        <f t="shared" si="1"/>
        <v>44105</v>
      </c>
      <c r="F11" s="14">
        <v>2020</v>
      </c>
      <c r="G11" s="14">
        <v>10</v>
      </c>
      <c r="H11" s="17">
        <v>842.5239784717561</v>
      </c>
      <c r="I11" s="18">
        <v>156075.05189999999</v>
      </c>
      <c r="J11" s="19">
        <f t="shared" si="2"/>
        <v>5.3981976505224933</v>
      </c>
      <c r="K11" s="17">
        <v>485.0251102447512</v>
      </c>
      <c r="L11" s="18">
        <v>14955</v>
      </c>
      <c r="M11" s="20">
        <f t="shared" si="3"/>
        <v>32.432304262437391</v>
      </c>
      <c r="N11" s="17">
        <f t="shared" si="4"/>
        <v>1327.5490887165074</v>
      </c>
      <c r="O11" s="21">
        <v>0</v>
      </c>
      <c r="P11" s="18">
        <f t="shared" si="5"/>
        <v>0</v>
      </c>
      <c r="Q11" s="19">
        <f t="shared" si="6"/>
        <v>1327.5490887165074</v>
      </c>
      <c r="S11" s="31">
        <f>P11*VLOOKUP(B11,'Hybrid Conversion'!$A$5:$B$105,2)*0.9/1000*0.75</f>
        <v>0</v>
      </c>
      <c r="T11" s="31">
        <f t="shared" si="0"/>
        <v>0</v>
      </c>
      <c r="U11" s="22"/>
      <c r="V11" s="23">
        <v>10</v>
      </c>
      <c r="W11" s="24">
        <v>2.5788989780117064</v>
      </c>
      <c r="X11" s="15"/>
      <c r="Y11" s="15"/>
    </row>
    <row r="12" spans="1:25" x14ac:dyDescent="0.2">
      <c r="A12" s="14">
        <v>30</v>
      </c>
      <c r="B12" s="15">
        <v>36.144444444444453</v>
      </c>
      <c r="C12" s="15"/>
      <c r="E12" s="16">
        <f t="shared" si="1"/>
        <v>44136</v>
      </c>
      <c r="F12" s="14">
        <v>2020</v>
      </c>
      <c r="G12" s="14">
        <v>11</v>
      </c>
      <c r="H12" s="17">
        <v>1472.603605985641</v>
      </c>
      <c r="I12" s="18">
        <v>156555.75049999999</v>
      </c>
      <c r="J12" s="19">
        <f t="shared" si="2"/>
        <v>9.4062568847360293</v>
      </c>
      <c r="K12" s="17">
        <v>838.93518519401562</v>
      </c>
      <c r="L12" s="18">
        <v>14974</v>
      </c>
      <c r="M12" s="20">
        <f t="shared" si="3"/>
        <v>56.02612429504579</v>
      </c>
      <c r="N12" s="17">
        <f t="shared" si="4"/>
        <v>2311.5387911796565</v>
      </c>
      <c r="O12" s="21">
        <v>0</v>
      </c>
      <c r="P12" s="18">
        <f t="shared" si="5"/>
        <v>0</v>
      </c>
      <c r="Q12" s="19">
        <f t="shared" si="6"/>
        <v>2311.5387911796565</v>
      </c>
      <c r="S12" s="31">
        <f>P12*VLOOKUP(B12,'Hybrid Conversion'!$A$5:$B$105,2)*0.9/1000*0.75</f>
        <v>0</v>
      </c>
      <c r="T12" s="31">
        <f t="shared" si="0"/>
        <v>0</v>
      </c>
      <c r="U12" s="22"/>
      <c r="V12" s="23">
        <v>11</v>
      </c>
      <c r="W12" s="24">
        <v>1.7907512665103433</v>
      </c>
      <c r="X12" s="15"/>
      <c r="Y12" s="15"/>
    </row>
    <row r="13" spans="1:25" x14ac:dyDescent="0.2">
      <c r="A13" s="14">
        <v>31</v>
      </c>
      <c r="B13" s="15">
        <v>28.584946236559134</v>
      </c>
      <c r="C13" s="15"/>
      <c r="E13" s="16">
        <f t="shared" si="1"/>
        <v>44166</v>
      </c>
      <c r="F13" s="14">
        <v>2020</v>
      </c>
      <c r="G13" s="14">
        <v>12</v>
      </c>
      <c r="H13" s="17">
        <v>2088.0652413368189</v>
      </c>
      <c r="I13" s="18">
        <v>156921.4921</v>
      </c>
      <c r="J13" s="19">
        <f t="shared" si="2"/>
        <v>13.306432493046749</v>
      </c>
      <c r="K13" s="17">
        <v>1167.6057889461515</v>
      </c>
      <c r="L13" s="18">
        <v>15048</v>
      </c>
      <c r="M13" s="20">
        <f t="shared" si="3"/>
        <v>77.592091237782526</v>
      </c>
      <c r="N13" s="17">
        <f t="shared" si="4"/>
        <v>3255.6710302829706</v>
      </c>
      <c r="O13" s="21">
        <v>0</v>
      </c>
      <c r="P13" s="18">
        <f t="shared" si="5"/>
        <v>0</v>
      </c>
      <c r="Q13" s="19">
        <f t="shared" si="6"/>
        <v>3255.6710302829706</v>
      </c>
      <c r="S13" s="31">
        <f>P13*VLOOKUP(B13,'Hybrid Conversion'!$A$5:$B$105,2)*0.9/1000*0.75</f>
        <v>0</v>
      </c>
      <c r="T13" s="31">
        <f t="shared" si="0"/>
        <v>0</v>
      </c>
      <c r="U13" s="22"/>
      <c r="V13" s="23">
        <v>12</v>
      </c>
      <c r="W13" s="24">
        <v>1.5636071205319673</v>
      </c>
      <c r="X13" s="15"/>
      <c r="Y13" s="15"/>
    </row>
    <row r="14" spans="1:25" x14ac:dyDescent="0.2">
      <c r="A14" s="14">
        <v>31</v>
      </c>
      <c r="B14" s="15">
        <v>29.425806451612907</v>
      </c>
      <c r="C14" s="15"/>
      <c r="E14" s="16">
        <f t="shared" si="1"/>
        <v>44197</v>
      </c>
      <c r="F14" s="14">
        <v>2021</v>
      </c>
      <c r="G14" s="14">
        <f>G2</f>
        <v>1</v>
      </c>
      <c r="H14" s="17">
        <v>1961.5181851387031</v>
      </c>
      <c r="I14" s="18">
        <v>157114.7457</v>
      </c>
      <c r="J14" s="19">
        <f t="shared" si="2"/>
        <v>12.484621837367765</v>
      </c>
      <c r="K14" s="17">
        <v>1077.4723775386806</v>
      </c>
      <c r="L14" s="18">
        <v>15059</v>
      </c>
      <c r="M14" s="20">
        <f t="shared" si="3"/>
        <v>71.550061593643704</v>
      </c>
      <c r="N14" s="17">
        <f t="shared" si="4"/>
        <v>3038.9905626773834</v>
      </c>
      <c r="O14" s="21">
        <v>0</v>
      </c>
      <c r="P14" s="18">
        <f t="shared" si="5"/>
        <v>0</v>
      </c>
      <c r="Q14" s="19">
        <f t="shared" si="6"/>
        <v>3038.9905626773834</v>
      </c>
      <c r="S14" s="31">
        <f>P14*VLOOKUP(B14,'Hybrid Conversion'!$A$5:$B$105,2)*0.9/1000*0.75</f>
        <v>0</v>
      </c>
      <c r="T14" s="31">
        <f t="shared" si="0"/>
        <v>0</v>
      </c>
      <c r="U14" s="22"/>
      <c r="X14" s="15"/>
      <c r="Y14" s="15"/>
    </row>
    <row r="15" spans="1:25" x14ac:dyDescent="0.2">
      <c r="A15" s="14">
        <v>28</v>
      </c>
      <c r="B15" s="15">
        <v>32.599735449735448</v>
      </c>
      <c r="C15" s="15"/>
      <c r="E15" s="16">
        <f t="shared" si="1"/>
        <v>44228</v>
      </c>
      <c r="F15" s="14">
        <v>2021</v>
      </c>
      <c r="G15" s="14">
        <f t="shared" ref="G15:G78" si="7">G3</f>
        <v>2</v>
      </c>
      <c r="H15" s="17">
        <v>1782.683084964754</v>
      </c>
      <c r="I15" s="18">
        <v>157077.82509999999</v>
      </c>
      <c r="J15" s="19">
        <f t="shared" si="2"/>
        <v>11.349043595617967</v>
      </c>
      <c r="K15" s="17">
        <v>1034.0942006111143</v>
      </c>
      <c r="L15" s="18">
        <v>15071</v>
      </c>
      <c r="M15" s="20">
        <f t="shared" si="3"/>
        <v>68.614836481395685</v>
      </c>
      <c r="N15" s="17">
        <f t="shared" si="4"/>
        <v>2816.7772855758685</v>
      </c>
      <c r="O15" s="21">
        <v>0</v>
      </c>
      <c r="P15" s="18">
        <f t="shared" si="5"/>
        <v>0</v>
      </c>
      <c r="Q15" s="19">
        <f t="shared" si="6"/>
        <v>2816.7772855758685</v>
      </c>
      <c r="S15" s="31">
        <f>P15*VLOOKUP(B15,'Hybrid Conversion'!$A$5:$B$105,2)*0.9/1000*0.75</f>
        <v>0</v>
      </c>
      <c r="T15" s="31">
        <f t="shared" si="0"/>
        <v>0</v>
      </c>
      <c r="U15" s="22"/>
      <c r="V15" s="23"/>
      <c r="W15" s="18"/>
      <c r="X15" s="15"/>
      <c r="Y15" s="15"/>
    </row>
    <row r="16" spans="1:25" x14ac:dyDescent="0.2">
      <c r="A16" s="14">
        <v>31</v>
      </c>
      <c r="B16" s="15">
        <v>39.989247311828002</v>
      </c>
      <c r="C16" s="15"/>
      <c r="E16" s="16">
        <f t="shared" si="1"/>
        <v>44256</v>
      </c>
      <c r="F16" s="14">
        <v>2021</v>
      </c>
      <c r="G16" s="14">
        <f t="shared" si="7"/>
        <v>3</v>
      </c>
      <c r="H16" s="17">
        <v>1332.060707569123</v>
      </c>
      <c r="I16" s="18">
        <v>157075.52299999999</v>
      </c>
      <c r="J16" s="19">
        <f t="shared" si="2"/>
        <v>8.4803837168769007</v>
      </c>
      <c r="K16" s="17">
        <v>753.71559190750111</v>
      </c>
      <c r="L16" s="18">
        <v>15073</v>
      </c>
      <c r="M16" s="20">
        <f t="shared" si="3"/>
        <v>50.004351615969021</v>
      </c>
      <c r="N16" s="17">
        <f t="shared" si="4"/>
        <v>2085.776299476624</v>
      </c>
      <c r="O16" s="21">
        <v>0</v>
      </c>
      <c r="P16" s="18">
        <f t="shared" si="5"/>
        <v>0</v>
      </c>
      <c r="Q16" s="19">
        <f t="shared" si="6"/>
        <v>2085.776299476624</v>
      </c>
      <c r="S16" s="31">
        <f>P16*VLOOKUP(B16,'Hybrid Conversion'!$A$5:$B$105,2)*0.9/1000*0.75</f>
        <v>0</v>
      </c>
      <c r="T16" s="31">
        <f t="shared" si="0"/>
        <v>0</v>
      </c>
      <c r="U16" s="22"/>
      <c r="V16" s="23"/>
      <c r="W16" s="18"/>
      <c r="X16" s="15"/>
      <c r="Y16" s="15"/>
    </row>
    <row r="17" spans="1:25" x14ac:dyDescent="0.2">
      <c r="A17" s="14">
        <v>30</v>
      </c>
      <c r="B17" s="15">
        <v>46.898888888888891</v>
      </c>
      <c r="C17" s="15"/>
      <c r="E17" s="16">
        <f t="shared" si="1"/>
        <v>44287</v>
      </c>
      <c r="F17" s="14">
        <v>2021</v>
      </c>
      <c r="G17" s="14">
        <f t="shared" si="7"/>
        <v>4</v>
      </c>
      <c r="H17" s="17">
        <v>871.88270330429077</v>
      </c>
      <c r="I17" s="18">
        <v>156831.40289999999</v>
      </c>
      <c r="J17" s="19">
        <f t="shared" si="2"/>
        <v>5.5593630305037003</v>
      </c>
      <c r="K17" s="17">
        <v>503.05695533752413</v>
      </c>
      <c r="L17" s="18">
        <v>15043</v>
      </c>
      <c r="M17" s="20">
        <f t="shared" si="3"/>
        <v>33.441265395035842</v>
      </c>
      <c r="N17" s="17">
        <f t="shared" si="4"/>
        <v>1374.939658641815</v>
      </c>
      <c r="O17" s="21">
        <v>0</v>
      </c>
      <c r="P17" s="18">
        <f t="shared" si="5"/>
        <v>0</v>
      </c>
      <c r="Q17" s="19">
        <f t="shared" si="6"/>
        <v>1374.939658641815</v>
      </c>
      <c r="S17" s="31">
        <f>P17*VLOOKUP(B17,'Hybrid Conversion'!$A$5:$B$105,2)*0.9/1000*0.75</f>
        <v>0</v>
      </c>
      <c r="T17" s="31">
        <f t="shared" si="0"/>
        <v>0</v>
      </c>
      <c r="U17" s="22"/>
      <c r="V17" s="23"/>
      <c r="W17" s="18"/>
      <c r="X17" s="15"/>
      <c r="Y17" s="15"/>
    </row>
    <row r="18" spans="1:25" x14ac:dyDescent="0.2">
      <c r="A18" s="14">
        <v>31</v>
      </c>
      <c r="B18" s="15">
        <v>55.859139784946244</v>
      </c>
      <c r="C18" s="15"/>
      <c r="E18" s="16">
        <f t="shared" si="1"/>
        <v>44317</v>
      </c>
      <c r="F18" s="14">
        <v>2021</v>
      </c>
      <c r="G18" s="14">
        <f t="shared" si="7"/>
        <v>5</v>
      </c>
      <c r="H18" s="17">
        <v>433.21087288856506</v>
      </c>
      <c r="I18" s="18">
        <v>156731.1335</v>
      </c>
      <c r="J18" s="19">
        <f t="shared" si="2"/>
        <v>2.7640384090539682</v>
      </c>
      <c r="K18" s="17">
        <v>272.99796581268271</v>
      </c>
      <c r="L18" s="18">
        <v>15023</v>
      </c>
      <c r="M18" s="20">
        <f t="shared" si="3"/>
        <v>18.172000653177307</v>
      </c>
      <c r="N18" s="17">
        <f t="shared" si="4"/>
        <v>706.20883870124771</v>
      </c>
      <c r="O18" s="21">
        <v>0</v>
      </c>
      <c r="P18" s="18">
        <f t="shared" si="5"/>
        <v>0</v>
      </c>
      <c r="Q18" s="19">
        <f t="shared" si="6"/>
        <v>706.20883870124771</v>
      </c>
      <c r="S18" s="31">
        <f>P18*VLOOKUP(B18,'Hybrid Conversion'!$A$5:$B$105,2)*0.9/1000*0.75</f>
        <v>0</v>
      </c>
      <c r="T18" s="31">
        <f t="shared" si="0"/>
        <v>0</v>
      </c>
      <c r="U18" s="22"/>
      <c r="V18" s="23"/>
      <c r="W18" s="18"/>
      <c r="X18" s="15"/>
      <c r="Y18" s="15"/>
    </row>
    <row r="19" spans="1:25" x14ac:dyDescent="0.2">
      <c r="A19" s="14">
        <v>30</v>
      </c>
      <c r="B19" s="15">
        <v>62.166666666666679</v>
      </c>
      <c r="C19" s="15"/>
      <c r="E19" s="16">
        <f t="shared" si="1"/>
        <v>44348</v>
      </c>
      <c r="F19" s="14">
        <v>2021</v>
      </c>
      <c r="G19" s="14">
        <f t="shared" si="7"/>
        <v>6</v>
      </c>
      <c r="H19" s="17">
        <v>255.50943911075561</v>
      </c>
      <c r="I19" s="18">
        <v>156566.37820000001</v>
      </c>
      <c r="J19" s="19">
        <f t="shared" si="2"/>
        <v>1.6319559923929798</v>
      </c>
      <c r="K19" s="17">
        <v>195.1697963476179</v>
      </c>
      <c r="L19" s="18">
        <v>15023</v>
      </c>
      <c r="M19" s="20">
        <f t="shared" si="3"/>
        <v>12.991399610438521</v>
      </c>
      <c r="N19" s="17">
        <f t="shared" si="4"/>
        <v>450.67923545837351</v>
      </c>
      <c r="O19" s="21">
        <v>0</v>
      </c>
      <c r="P19" s="18">
        <f t="shared" si="5"/>
        <v>0</v>
      </c>
      <c r="Q19" s="19">
        <f t="shared" si="6"/>
        <v>450.67923545837351</v>
      </c>
      <c r="S19" s="31">
        <f>P19*VLOOKUP(B19,'Hybrid Conversion'!$A$5:$B$105,2)*0.9/1000*0.75</f>
        <v>0</v>
      </c>
      <c r="T19" s="31">
        <f t="shared" si="0"/>
        <v>0</v>
      </c>
      <c r="U19" s="22"/>
      <c r="V19" s="23"/>
      <c r="W19" s="18"/>
      <c r="X19" s="15"/>
      <c r="Y19" s="15"/>
    </row>
    <row r="20" spans="1:25" x14ac:dyDescent="0.2">
      <c r="A20" s="14">
        <v>31</v>
      </c>
      <c r="B20" s="15">
        <v>70.889247311827987</v>
      </c>
      <c r="C20" s="15"/>
      <c r="E20" s="16">
        <f t="shared" si="1"/>
        <v>44378</v>
      </c>
      <c r="F20" s="14">
        <v>2021</v>
      </c>
      <c r="G20" s="14">
        <f t="shared" si="7"/>
        <v>7</v>
      </c>
      <c r="H20" s="17">
        <v>226.22721034288449</v>
      </c>
      <c r="I20" s="18">
        <v>156685.81210000001</v>
      </c>
      <c r="J20" s="19">
        <f t="shared" si="2"/>
        <v>1.4438270275454281</v>
      </c>
      <c r="K20" s="17">
        <v>177.3015992045398</v>
      </c>
      <c r="L20" s="18">
        <v>15004</v>
      </c>
      <c r="M20" s="20">
        <f t="shared" si="3"/>
        <v>11.816955425522513</v>
      </c>
      <c r="N20" s="17">
        <f t="shared" si="4"/>
        <v>403.52880954742432</v>
      </c>
      <c r="O20" s="21">
        <v>0</v>
      </c>
      <c r="P20" s="18">
        <f t="shared" si="5"/>
        <v>0</v>
      </c>
      <c r="Q20" s="19">
        <f t="shared" si="6"/>
        <v>403.52880954742432</v>
      </c>
      <c r="S20" s="31">
        <f>P20*VLOOKUP(B20,'Hybrid Conversion'!$A$5:$B$105,2)*0.9/1000*0.75</f>
        <v>0</v>
      </c>
      <c r="T20" s="31">
        <f t="shared" si="0"/>
        <v>0</v>
      </c>
      <c r="U20" s="22"/>
      <c r="V20" s="23"/>
      <c r="W20" s="18"/>
      <c r="X20" s="15"/>
      <c r="Y20" s="15"/>
    </row>
    <row r="21" spans="1:25" x14ac:dyDescent="0.2">
      <c r="A21" s="14">
        <v>31</v>
      </c>
      <c r="B21" s="15">
        <v>70.05591397849463</v>
      </c>
      <c r="C21" s="15"/>
      <c r="E21" s="16">
        <f t="shared" si="1"/>
        <v>44409</v>
      </c>
      <c r="F21" s="14">
        <v>2021</v>
      </c>
      <c r="G21" s="14">
        <f t="shared" si="7"/>
        <v>8</v>
      </c>
      <c r="H21" s="17">
        <v>226.4577256441116</v>
      </c>
      <c r="I21" s="18">
        <v>156845.46</v>
      </c>
      <c r="J21" s="19">
        <f t="shared" si="2"/>
        <v>1.4438270998989171</v>
      </c>
      <c r="K21" s="17">
        <v>177.33705186843832</v>
      </c>
      <c r="L21" s="18">
        <v>15007</v>
      </c>
      <c r="M21" s="20">
        <f t="shared" si="3"/>
        <v>11.816955545308078</v>
      </c>
      <c r="N21" s="17">
        <f t="shared" si="4"/>
        <v>403.7947775125499</v>
      </c>
      <c r="O21" s="21">
        <v>0</v>
      </c>
      <c r="P21" s="18">
        <f t="shared" si="5"/>
        <v>0</v>
      </c>
      <c r="Q21" s="19">
        <f t="shared" si="6"/>
        <v>403.7947775125499</v>
      </c>
      <c r="S21" s="31">
        <f>P21*VLOOKUP(B21,'Hybrid Conversion'!$A$5:$B$105,2)*0.9/1000*0.75</f>
        <v>0</v>
      </c>
      <c r="T21" s="31">
        <f t="shared" si="0"/>
        <v>0</v>
      </c>
      <c r="U21" s="22"/>
      <c r="V21" s="23"/>
      <c r="W21" s="18"/>
      <c r="X21" s="15"/>
      <c r="Y21" s="15"/>
    </row>
    <row r="22" spans="1:25" x14ac:dyDescent="0.2">
      <c r="A22" s="14">
        <v>30</v>
      </c>
      <c r="B22" s="15">
        <v>61.023524904214568</v>
      </c>
      <c r="C22" s="15"/>
      <c r="E22" s="16">
        <f t="shared" si="1"/>
        <v>44440</v>
      </c>
      <c r="F22" s="14">
        <v>2021</v>
      </c>
      <c r="G22" s="14">
        <f t="shared" si="7"/>
        <v>9</v>
      </c>
      <c r="H22" s="17">
        <v>298.42898011207598</v>
      </c>
      <c r="I22" s="18">
        <v>157068.00409999999</v>
      </c>
      <c r="J22" s="19">
        <f t="shared" si="2"/>
        <v>1.8999985504500085</v>
      </c>
      <c r="K22" s="17">
        <v>230.5219548940654</v>
      </c>
      <c r="L22" s="18">
        <v>15008</v>
      </c>
      <c r="M22" s="20">
        <f t="shared" si="3"/>
        <v>15.359938359146149</v>
      </c>
      <c r="N22" s="17">
        <f t="shared" si="4"/>
        <v>528.95093500614144</v>
      </c>
      <c r="O22" s="21">
        <v>0</v>
      </c>
      <c r="P22" s="18">
        <f t="shared" si="5"/>
        <v>0</v>
      </c>
      <c r="Q22" s="19">
        <f t="shared" si="6"/>
        <v>528.95093500614144</v>
      </c>
      <c r="S22" s="31">
        <f>P22*VLOOKUP(B22,'Hybrid Conversion'!$A$5:$B$105,2)*0.9/1000*0.75</f>
        <v>0</v>
      </c>
      <c r="T22" s="31">
        <f t="shared" si="0"/>
        <v>0</v>
      </c>
      <c r="U22" s="22"/>
      <c r="V22" s="23"/>
      <c r="W22" s="18"/>
      <c r="X22" s="15"/>
      <c r="Y22" s="15"/>
    </row>
    <row r="23" spans="1:25" x14ac:dyDescent="0.2">
      <c r="A23" s="14">
        <v>31</v>
      </c>
      <c r="B23" s="15">
        <v>47.658100358422942</v>
      </c>
      <c r="C23" s="15"/>
      <c r="E23" s="16">
        <f t="shared" si="1"/>
        <v>44470</v>
      </c>
      <c r="F23" s="14">
        <v>2021</v>
      </c>
      <c r="G23" s="14">
        <f t="shared" si="7"/>
        <v>10</v>
      </c>
      <c r="H23" s="17">
        <v>850.06268525123562</v>
      </c>
      <c r="I23" s="18">
        <v>157471.53520000001</v>
      </c>
      <c r="J23" s="19">
        <f t="shared" si="2"/>
        <v>5.3981990089294278</v>
      </c>
      <c r="K23" s="17">
        <v>486.67913305759464</v>
      </c>
      <c r="L23" s="18">
        <v>15006</v>
      </c>
      <c r="M23" s="20">
        <f t="shared" si="3"/>
        <v>32.432302616126528</v>
      </c>
      <c r="N23" s="17">
        <f t="shared" si="4"/>
        <v>1336.7418183088303</v>
      </c>
      <c r="O23" s="21">
        <v>0</v>
      </c>
      <c r="P23" s="18">
        <f t="shared" si="5"/>
        <v>0</v>
      </c>
      <c r="Q23" s="19">
        <f t="shared" si="6"/>
        <v>1336.7418183088303</v>
      </c>
      <c r="S23" s="31">
        <f>P23*VLOOKUP(B23,'Hybrid Conversion'!$A$5:$B$105,2)*0.9/1000*0.75</f>
        <v>0</v>
      </c>
      <c r="T23" s="31">
        <f t="shared" si="0"/>
        <v>0</v>
      </c>
      <c r="U23" s="22"/>
      <c r="V23" s="23"/>
      <c r="W23" s="18"/>
      <c r="X23" s="15"/>
      <c r="Y23" s="15"/>
    </row>
    <row r="24" spans="1:25" x14ac:dyDescent="0.2">
      <c r="A24" s="14">
        <v>30</v>
      </c>
      <c r="B24" s="15">
        <v>36.144444444444453</v>
      </c>
      <c r="C24" s="15"/>
      <c r="E24" s="16">
        <f t="shared" si="1"/>
        <v>44501</v>
      </c>
      <c r="F24" s="14">
        <v>2021</v>
      </c>
      <c r="G24" s="14">
        <f t="shared" si="7"/>
        <v>11</v>
      </c>
      <c r="H24" s="17">
        <v>1486.481858968735</v>
      </c>
      <c r="I24" s="18">
        <v>158031.17009999999</v>
      </c>
      <c r="J24" s="19">
        <f t="shared" si="2"/>
        <v>9.4062573733277386</v>
      </c>
      <c r="K24" s="17">
        <v>841.90456473827385</v>
      </c>
      <c r="L24" s="18">
        <v>15027</v>
      </c>
      <c r="M24" s="20">
        <f t="shared" si="3"/>
        <v>56.026123959424623</v>
      </c>
      <c r="N24" s="17">
        <f t="shared" si="4"/>
        <v>2328.3864237070088</v>
      </c>
      <c r="O24" s="21">
        <v>0</v>
      </c>
      <c r="P24" s="18">
        <f t="shared" si="5"/>
        <v>0</v>
      </c>
      <c r="Q24" s="19">
        <f t="shared" si="6"/>
        <v>2328.3864237070088</v>
      </c>
      <c r="S24" s="31">
        <f>P24*VLOOKUP(B24,'Hybrid Conversion'!$A$5:$B$105,2)*0.9/1000*0.75</f>
        <v>0</v>
      </c>
      <c r="T24" s="31">
        <f t="shared" si="0"/>
        <v>0</v>
      </c>
      <c r="U24" s="22"/>
      <c r="V24" s="23"/>
      <c r="W24" s="18"/>
      <c r="X24" s="15"/>
      <c r="Y24" s="15"/>
    </row>
    <row r="25" spans="1:25" x14ac:dyDescent="0.2">
      <c r="A25" s="14">
        <v>31</v>
      </c>
      <c r="B25" s="15">
        <v>28.584946236559134</v>
      </c>
      <c r="C25" s="15"/>
      <c r="E25" s="16">
        <f t="shared" si="1"/>
        <v>44531</v>
      </c>
      <c r="F25" s="14">
        <v>2021</v>
      </c>
      <c r="G25" s="14">
        <f t="shared" si="7"/>
        <v>12</v>
      </c>
      <c r="H25" s="17">
        <v>2108.3115758895829</v>
      </c>
      <c r="I25" s="18">
        <v>158443.0324</v>
      </c>
      <c r="J25" s="19">
        <f t="shared" si="2"/>
        <v>13.30643287971799</v>
      </c>
      <c r="K25" s="17">
        <v>1171.8733129501343</v>
      </c>
      <c r="L25" s="18">
        <v>15103</v>
      </c>
      <c r="M25" s="20">
        <f t="shared" si="3"/>
        <v>77.592088522156814</v>
      </c>
      <c r="N25" s="17">
        <f t="shared" si="4"/>
        <v>3280.1848888397171</v>
      </c>
      <c r="O25" s="21">
        <v>0</v>
      </c>
      <c r="P25" s="18">
        <f t="shared" si="5"/>
        <v>0</v>
      </c>
      <c r="Q25" s="19">
        <f t="shared" si="6"/>
        <v>3280.1848888397171</v>
      </c>
      <c r="S25" s="31">
        <f>P25*VLOOKUP(B25,'Hybrid Conversion'!$A$5:$B$105,2)*0.9/1000*0.75</f>
        <v>0</v>
      </c>
      <c r="T25" s="31">
        <f t="shared" si="0"/>
        <v>0</v>
      </c>
      <c r="U25" s="22"/>
      <c r="V25" s="23"/>
      <c r="W25" s="18"/>
      <c r="X25" s="15"/>
      <c r="Y25" s="15"/>
    </row>
    <row r="26" spans="1:25" x14ac:dyDescent="0.2">
      <c r="A26" s="14">
        <v>31</v>
      </c>
      <c r="B26" s="15">
        <v>29.425806451612907</v>
      </c>
      <c r="C26" s="15"/>
      <c r="E26" s="16">
        <f t="shared" si="1"/>
        <v>44562</v>
      </c>
      <c r="F26" s="14">
        <v>2022</v>
      </c>
      <c r="G26" s="14">
        <f t="shared" si="7"/>
        <v>1</v>
      </c>
      <c r="H26" s="17">
        <v>1981.844423294066</v>
      </c>
      <c r="I26" s="18">
        <v>158742.84289999999</v>
      </c>
      <c r="J26" s="19">
        <f t="shared" si="2"/>
        <v>12.484622217220391</v>
      </c>
      <c r="K26" s="17">
        <v>1081.5506892204289</v>
      </c>
      <c r="L26" s="18">
        <v>15116</v>
      </c>
      <c r="M26" s="20">
        <f t="shared" si="3"/>
        <v>71.550058826437478</v>
      </c>
      <c r="N26" s="17">
        <f t="shared" si="4"/>
        <v>3063.3951125144949</v>
      </c>
      <c r="O26" s="21">
        <v>0</v>
      </c>
      <c r="P26" s="18">
        <f t="shared" si="5"/>
        <v>0</v>
      </c>
      <c r="Q26" s="19">
        <f t="shared" si="6"/>
        <v>3063.3951125144949</v>
      </c>
      <c r="S26" s="31">
        <f>P26*VLOOKUP(B26,'Hybrid Conversion'!$A$5:$B$105,2)*0.9/1000*0.75</f>
        <v>0</v>
      </c>
      <c r="T26" s="31">
        <f t="shared" si="0"/>
        <v>0</v>
      </c>
      <c r="U26" s="22"/>
      <c r="V26" s="23"/>
      <c r="W26" s="18"/>
      <c r="X26" s="15"/>
      <c r="Y26" s="15"/>
    </row>
    <row r="27" spans="1:25" x14ac:dyDescent="0.2">
      <c r="A27" s="14">
        <v>28</v>
      </c>
      <c r="B27" s="15">
        <v>32.599735449735448</v>
      </c>
      <c r="C27" s="15"/>
      <c r="E27" s="16">
        <f t="shared" si="1"/>
        <v>44593</v>
      </c>
      <c r="F27" s="14">
        <v>2022</v>
      </c>
      <c r="G27" s="14">
        <f t="shared" si="7"/>
        <v>2</v>
      </c>
      <c r="H27" s="17">
        <v>1801.5779018402079</v>
      </c>
      <c r="I27" s="18">
        <v>158742.7035</v>
      </c>
      <c r="J27" s="19">
        <f>H27*1000/I27</f>
        <v>11.349043843392826</v>
      </c>
      <c r="K27" s="17">
        <v>1038.0738892555239</v>
      </c>
      <c r="L27" s="18">
        <v>15129</v>
      </c>
      <c r="M27" s="20">
        <f t="shared" si="3"/>
        <v>68.614838340638769</v>
      </c>
      <c r="N27" s="17">
        <f t="shared" si="4"/>
        <v>2839.6517910957318</v>
      </c>
      <c r="O27" s="21">
        <v>0</v>
      </c>
      <c r="P27" s="18">
        <f t="shared" si="5"/>
        <v>0</v>
      </c>
      <c r="Q27" s="19">
        <f t="shared" si="6"/>
        <v>2839.6517910957318</v>
      </c>
      <c r="S27" s="31">
        <f>P27*VLOOKUP(B27,'Hybrid Conversion'!$A$5:$B$105,2)*0.9/1000*0.75</f>
        <v>0</v>
      </c>
      <c r="T27" s="31">
        <f t="shared" si="0"/>
        <v>0</v>
      </c>
      <c r="U27" s="22"/>
      <c r="V27" s="23"/>
      <c r="W27" s="18"/>
      <c r="X27" s="15"/>
      <c r="Y27" s="15"/>
    </row>
    <row r="28" spans="1:25" x14ac:dyDescent="0.2">
      <c r="A28" s="14">
        <v>31</v>
      </c>
      <c r="B28" s="15">
        <v>39.989247311828002</v>
      </c>
      <c r="C28" s="15"/>
      <c r="D28" s="14">
        <v>1</v>
      </c>
      <c r="E28" s="16">
        <f t="shared" si="1"/>
        <v>44621</v>
      </c>
      <c r="F28" s="14">
        <v>2022</v>
      </c>
      <c r="G28" s="14">
        <f t="shared" si="7"/>
        <v>3</v>
      </c>
      <c r="H28" s="17">
        <v>1346.1828157901759</v>
      </c>
      <c r="I28" s="18">
        <v>158740.7905</v>
      </c>
      <c r="J28" s="19">
        <f>H28*1000/I28</f>
        <v>8.4803837221043441</v>
      </c>
      <c r="K28" s="17">
        <v>756.66588008403869</v>
      </c>
      <c r="L28" s="18">
        <v>15132</v>
      </c>
      <c r="M28" s="20">
        <f>K28*1000/L28</f>
        <v>50.004353693103269</v>
      </c>
      <c r="N28" s="17">
        <f>K28+H28</f>
        <v>2102.8486958742146</v>
      </c>
      <c r="O28" s="21">
        <v>5.0000000000000001E-3</v>
      </c>
      <c r="P28" s="18">
        <f>((J28*(I28*O28))+(M28*(L28*O28)))/1000</f>
        <v>10.514243479371073</v>
      </c>
      <c r="Q28" s="19">
        <f t="shared" si="6"/>
        <v>2092.3344523948435</v>
      </c>
      <c r="S28" s="31">
        <f>P28*VLOOKUP(B28,'Hybrid Conversion'!$A$5:$B$105,2)*0.9/1000*0.75</f>
        <v>1.1210721603008678</v>
      </c>
      <c r="T28" s="31">
        <f t="shared" si="0"/>
        <v>2.4257735201895319</v>
      </c>
      <c r="U28" s="22"/>
      <c r="V28" s="23"/>
      <c r="W28" s="18"/>
      <c r="X28" s="15"/>
      <c r="Y28" s="15"/>
    </row>
    <row r="29" spans="1:25" x14ac:dyDescent="0.2">
      <c r="A29" s="14">
        <v>30</v>
      </c>
      <c r="B29" s="15">
        <v>46.898888888888891</v>
      </c>
      <c r="C29" s="15"/>
      <c r="D29" s="14">
        <v>2</v>
      </c>
      <c r="E29" s="16">
        <f t="shared" si="1"/>
        <v>44652</v>
      </c>
      <c r="F29" s="14">
        <v>2022</v>
      </c>
      <c r="G29" s="14">
        <f t="shared" si="7"/>
        <v>4</v>
      </c>
      <c r="H29" s="17">
        <v>882.20940828323342</v>
      </c>
      <c r="I29" s="18">
        <v>158688.94099999999</v>
      </c>
      <c r="J29" s="19">
        <f t="shared" si="2"/>
        <v>5.5593628813946996</v>
      </c>
      <c r="K29" s="17">
        <v>505.09687185287487</v>
      </c>
      <c r="L29" s="18">
        <v>15104</v>
      </c>
      <c r="M29" s="20">
        <f t="shared" si="3"/>
        <v>33.441265350428687</v>
      </c>
      <c r="N29" s="17">
        <f t="shared" si="4"/>
        <v>1387.3062801361084</v>
      </c>
      <c r="O29" s="21">
        <f>((O$57/O$28)^(1/29))*O28</f>
        <v>5.5246528094008976E-3</v>
      </c>
      <c r="P29" s="18">
        <f t="shared" ref="P29:P92" si="8">((J29*(I29*O29))+(M29*(L29*O29)))/1000</f>
        <v>7.6643855380534598</v>
      </c>
      <c r="Q29" s="19">
        <f t="shared" si="6"/>
        <v>1379.6418945980549</v>
      </c>
      <c r="S29" s="31">
        <f>P29*VLOOKUP(B29,'Hybrid Conversion'!$A$5:$B$105,2)*0.9/1000*0.75</f>
        <v>0.87065550491284771</v>
      </c>
      <c r="T29" s="31">
        <f t="shared" si="0"/>
        <v>2.3386502410977021</v>
      </c>
      <c r="U29" s="22"/>
      <c r="V29" s="23"/>
      <c r="W29" s="18"/>
      <c r="X29" s="15"/>
      <c r="Y29" s="15"/>
    </row>
    <row r="30" spans="1:25" x14ac:dyDescent="0.2">
      <c r="A30" s="14">
        <v>31</v>
      </c>
      <c r="B30" s="15">
        <v>55.859139784946244</v>
      </c>
      <c r="C30" s="15"/>
      <c r="D30" s="14">
        <v>3</v>
      </c>
      <c r="E30" s="16">
        <f t="shared" si="1"/>
        <v>44682</v>
      </c>
      <c r="F30" s="14">
        <v>2022</v>
      </c>
      <c r="G30" s="14">
        <f t="shared" si="7"/>
        <v>5</v>
      </c>
      <c r="H30" s="17">
        <v>438.53687298297871</v>
      </c>
      <c r="I30" s="18">
        <v>158658.0337</v>
      </c>
      <c r="J30" s="19">
        <f t="shared" si="2"/>
        <v>2.7640382447458678</v>
      </c>
      <c r="K30" s="17">
        <v>274.16097468137718</v>
      </c>
      <c r="L30" s="18">
        <v>15087</v>
      </c>
      <c r="M30" s="20">
        <f t="shared" si="3"/>
        <v>18.172000707985497</v>
      </c>
      <c r="N30" s="17">
        <f t="shared" si="4"/>
        <v>712.69784766435589</v>
      </c>
      <c r="O30" s="21">
        <f t="shared" ref="O30:O56" si="9">((O$57/O$28)^(1/29))*O29</f>
        <v>6.1043577328842458E-3</v>
      </c>
      <c r="P30" s="18">
        <f t="shared" si="8"/>
        <v>4.35056261759987</v>
      </c>
      <c r="Q30" s="19">
        <f t="shared" si="6"/>
        <v>708.34728504675604</v>
      </c>
      <c r="S30" s="31">
        <f>P30*VLOOKUP(B30,'Hybrid Conversion'!$A$5:$B$105,2)*0.9/1000*0.75</f>
        <v>0.50394861041664663</v>
      </c>
      <c r="T30" s="31">
        <f t="shared" si="0"/>
        <v>1.7534921937294943</v>
      </c>
      <c r="U30" s="22"/>
      <c r="V30" s="23"/>
      <c r="W30" s="18"/>
      <c r="X30" s="15"/>
      <c r="Y30" s="15"/>
    </row>
    <row r="31" spans="1:25" x14ac:dyDescent="0.2">
      <c r="A31" s="14">
        <v>30</v>
      </c>
      <c r="B31" s="15">
        <v>62.166666666666679</v>
      </c>
      <c r="C31" s="15"/>
      <c r="D31" s="14">
        <v>4</v>
      </c>
      <c r="E31" s="16">
        <f t="shared" si="1"/>
        <v>44713</v>
      </c>
      <c r="F31" s="14">
        <v>2022</v>
      </c>
      <c r="G31" s="14">
        <f t="shared" si="7"/>
        <v>6</v>
      </c>
      <c r="H31" s="17">
        <v>258.66025686264061</v>
      </c>
      <c r="I31" s="18">
        <v>158497.07250000001</v>
      </c>
      <c r="J31" s="19">
        <f t="shared" si="2"/>
        <v>1.6319560530850852</v>
      </c>
      <c r="K31" s="17">
        <v>196.0272395610811</v>
      </c>
      <c r="L31" s="18">
        <v>15089</v>
      </c>
      <c r="M31" s="20">
        <f t="shared" si="3"/>
        <v>12.991400328787932</v>
      </c>
      <c r="N31" s="17">
        <f t="shared" si="4"/>
        <v>454.68749642372171</v>
      </c>
      <c r="O31" s="21">
        <f t="shared" si="9"/>
        <v>6.7448914197134084E-3</v>
      </c>
      <c r="P31" s="18">
        <f t="shared" si="8"/>
        <v>3.0668177932793315</v>
      </c>
      <c r="Q31" s="19">
        <f t="shared" si="6"/>
        <v>451.6206786304424</v>
      </c>
      <c r="S31" s="31">
        <f>P31*VLOOKUP(B31,'Hybrid Conversion'!$A$5:$B$105,2)*0.9/1000*0.75</f>
        <v>0.34709114569756705</v>
      </c>
      <c r="T31" s="31">
        <f t="shared" si="0"/>
        <v>0.79932600421954114</v>
      </c>
      <c r="U31" s="22"/>
      <c r="V31" s="23"/>
      <c r="W31" s="18"/>
      <c r="X31" s="15"/>
      <c r="Y31" s="15"/>
    </row>
    <row r="32" spans="1:25" x14ac:dyDescent="0.2">
      <c r="A32" s="14">
        <v>31</v>
      </c>
      <c r="B32" s="15">
        <v>70.889247311827987</v>
      </c>
      <c r="C32" s="15"/>
      <c r="D32" s="14">
        <v>5</v>
      </c>
      <c r="E32" s="16">
        <f t="shared" si="1"/>
        <v>44743</v>
      </c>
      <c r="F32" s="14">
        <v>2022</v>
      </c>
      <c r="G32" s="14">
        <f t="shared" si="7"/>
        <v>7</v>
      </c>
      <c r="H32" s="17">
        <v>229.08962076902401</v>
      </c>
      <c r="I32" s="18">
        <v>158668.31770000001</v>
      </c>
      <c r="J32" s="19">
        <f t="shared" si="2"/>
        <v>1.4438271237120703</v>
      </c>
      <c r="K32" s="17">
        <v>178.08151623606699</v>
      </c>
      <c r="L32" s="18">
        <v>15070</v>
      </c>
      <c r="M32" s="20">
        <f t="shared" si="3"/>
        <v>11.81695529104625</v>
      </c>
      <c r="N32" s="17">
        <f t="shared" si="4"/>
        <v>407.171137005091</v>
      </c>
      <c r="O32" s="21">
        <f t="shared" si="9"/>
        <v>7.4526366662047375E-3</v>
      </c>
      <c r="P32" s="18">
        <f t="shared" si="8"/>
        <v>3.0344985450644133</v>
      </c>
      <c r="Q32" s="19">
        <f t="shared" si="6"/>
        <v>404.13663846002657</v>
      </c>
      <c r="S32" s="31">
        <f>P32*VLOOKUP(B32,'Hybrid Conversion'!$A$5:$B$105,2)*0.9/1000*0.75</f>
        <v>0.32633915289432591</v>
      </c>
      <c r="T32" s="31">
        <f t="shared" si="0"/>
        <v>0.55892636001047269</v>
      </c>
      <c r="U32" s="22"/>
      <c r="V32" s="23"/>
      <c r="W32" s="18"/>
      <c r="X32" s="15"/>
      <c r="Y32" s="15"/>
    </row>
    <row r="33" spans="1:25" x14ac:dyDescent="0.2">
      <c r="A33" s="14">
        <v>31</v>
      </c>
      <c r="B33" s="15">
        <v>70.05591397849463</v>
      </c>
      <c r="C33" s="15"/>
      <c r="D33" s="14">
        <v>6</v>
      </c>
      <c r="E33" s="16">
        <f t="shared" si="1"/>
        <v>44774</v>
      </c>
      <c r="F33" s="14">
        <v>2022</v>
      </c>
      <c r="G33" s="14">
        <f t="shared" si="7"/>
        <v>8</v>
      </c>
      <c r="H33" s="17">
        <v>229.3145484924313</v>
      </c>
      <c r="I33" s="18">
        <v>158824.11069999999</v>
      </c>
      <c r="J33" s="19">
        <f t="shared" si="2"/>
        <v>1.4438270580061954</v>
      </c>
      <c r="K33" s="17">
        <v>178.12876489758449</v>
      </c>
      <c r="L33" s="18">
        <v>15074</v>
      </c>
      <c r="M33" s="20">
        <f t="shared" si="3"/>
        <v>11.81695402000693</v>
      </c>
      <c r="N33" s="17">
        <f t="shared" si="4"/>
        <v>407.44331339001576</v>
      </c>
      <c r="O33" s="21">
        <f t="shared" si="9"/>
        <v>8.2346460190784281E-3</v>
      </c>
      <c r="P33" s="18">
        <f t="shared" si="8"/>
        <v>3.3551514586072178</v>
      </c>
      <c r="Q33" s="19">
        <f t="shared" si="6"/>
        <v>404.08816193140854</v>
      </c>
      <c r="S33" s="31">
        <f>P33*VLOOKUP(B33,'Hybrid Conversion'!$A$5:$B$105,2)*0.9/1000*0.75</f>
        <v>0.36082313719178261</v>
      </c>
      <c r="T33" s="31">
        <f t="shared" si="0"/>
        <v>0.64075142067197144</v>
      </c>
      <c r="U33" s="22"/>
      <c r="V33" s="23"/>
      <c r="W33" s="18"/>
      <c r="X33" s="15"/>
      <c r="Y33" s="15"/>
    </row>
    <row r="34" spans="1:25" x14ac:dyDescent="0.2">
      <c r="A34" s="14">
        <v>30</v>
      </c>
      <c r="B34" s="15">
        <v>61.023524904214568</v>
      </c>
      <c r="C34" s="15"/>
      <c r="D34" s="14">
        <v>7</v>
      </c>
      <c r="E34" s="16">
        <f t="shared" si="1"/>
        <v>44805</v>
      </c>
      <c r="F34" s="14">
        <v>2022</v>
      </c>
      <c r="G34" s="14">
        <f t="shared" si="7"/>
        <v>9</v>
      </c>
      <c r="H34" s="17">
        <v>302.2208172082897</v>
      </c>
      <c r="I34" s="18">
        <v>159063.70850000001</v>
      </c>
      <c r="J34" s="19">
        <f t="shared" si="2"/>
        <v>1.8999985606917349</v>
      </c>
      <c r="K34" s="17">
        <v>231.53569400310471</v>
      </c>
      <c r="L34" s="18">
        <v>15074</v>
      </c>
      <c r="M34" s="20">
        <f t="shared" si="3"/>
        <v>15.359937243140818</v>
      </c>
      <c r="N34" s="17">
        <f t="shared" si="4"/>
        <v>533.75651121139435</v>
      </c>
      <c r="O34" s="21">
        <f t="shared" si="9"/>
        <v>9.0987120527447098E-3</v>
      </c>
      <c r="P34" s="18">
        <f t="shared" si="8"/>
        <v>4.8564968017900814</v>
      </c>
      <c r="Q34" s="19">
        <f t="shared" si="6"/>
        <v>528.9000144096043</v>
      </c>
      <c r="S34" s="31">
        <f>P34*VLOOKUP(B34,'Hybrid Conversion'!$A$5:$B$105,2)*0.9/1000*0.75</f>
        <v>0.55236045409328216</v>
      </c>
      <c r="T34" s="31">
        <f t="shared" si="0"/>
        <v>1.9918338505392739</v>
      </c>
      <c r="U34" s="22"/>
      <c r="V34" s="23"/>
      <c r="W34" s="18"/>
      <c r="X34" s="15"/>
      <c r="Y34" s="15"/>
    </row>
    <row r="35" spans="1:25" x14ac:dyDescent="0.2">
      <c r="A35" s="14">
        <v>31</v>
      </c>
      <c r="B35" s="15">
        <v>47.658100358422942</v>
      </c>
      <c r="C35" s="15"/>
      <c r="D35" s="14">
        <v>8</v>
      </c>
      <c r="E35" s="16">
        <f t="shared" si="1"/>
        <v>44835</v>
      </c>
      <c r="F35" s="14">
        <v>2022</v>
      </c>
      <c r="G35" s="14">
        <f t="shared" si="7"/>
        <v>10</v>
      </c>
      <c r="H35" s="17">
        <v>860.93783378601097</v>
      </c>
      <c r="I35" s="18">
        <v>159486.12710000001</v>
      </c>
      <c r="J35" s="19">
        <f t="shared" si="2"/>
        <v>5.3981988868924695</v>
      </c>
      <c r="K35" s="17">
        <v>488.85215020179811</v>
      </c>
      <c r="L35" s="18">
        <v>15073</v>
      </c>
      <c r="M35" s="20">
        <f t="shared" si="3"/>
        <v>32.432306123651436</v>
      </c>
      <c r="N35" s="17">
        <f t="shared" si="4"/>
        <v>1349.7899839878091</v>
      </c>
      <c r="O35" s="21">
        <f t="shared" si="9"/>
        <v>1.0053445020825173E-2</v>
      </c>
      <c r="P35" s="18">
        <f t="shared" si="8"/>
        <v>13.570039393681929</v>
      </c>
      <c r="Q35" s="19">
        <f t="shared" si="6"/>
        <v>1336.2199445941271</v>
      </c>
      <c r="S35" s="31">
        <f>P35*VLOOKUP(B35,'Hybrid Conversion'!$A$5:$B$105,2)*0.9/1000*0.75</f>
        <v>1.5498618222906779</v>
      </c>
      <c r="T35" s="31">
        <f t="shared" si="0"/>
        <v>3.9969370695647903</v>
      </c>
      <c r="U35" s="22"/>
      <c r="V35" s="23"/>
      <c r="W35" s="18"/>
      <c r="X35" s="15"/>
      <c r="Y35" s="15"/>
    </row>
    <row r="36" spans="1:25" x14ac:dyDescent="0.2">
      <c r="A36" s="14">
        <v>30</v>
      </c>
      <c r="B36" s="15">
        <v>36.144444444444453</v>
      </c>
      <c r="C36" s="15"/>
      <c r="D36" s="14">
        <v>9</v>
      </c>
      <c r="E36" s="16">
        <f t="shared" si="1"/>
        <v>44866</v>
      </c>
      <c r="F36" s="14">
        <v>2022</v>
      </c>
      <c r="G36" s="14">
        <f t="shared" si="7"/>
        <v>11</v>
      </c>
      <c r="H36" s="17">
        <v>1505.5278310775761</v>
      </c>
      <c r="I36" s="18">
        <v>160055.99340000001</v>
      </c>
      <c r="J36" s="19">
        <f t="shared" si="2"/>
        <v>9.406257142243172</v>
      </c>
      <c r="K36" s="17">
        <v>845.60231602191948</v>
      </c>
      <c r="L36" s="18">
        <v>15093</v>
      </c>
      <c r="M36" s="20">
        <f t="shared" si="3"/>
        <v>56.026125755112929</v>
      </c>
      <c r="N36" s="17">
        <f t="shared" si="4"/>
        <v>2351.1301470994958</v>
      </c>
      <c r="O36" s="21">
        <f t="shared" si="9"/>
        <v>1.110835865569185E-2</v>
      </c>
      <c r="P36" s="18">
        <f t="shared" si="8"/>
        <v>26.117196920190732</v>
      </c>
      <c r="Q36" s="19">
        <f t="shared" si="6"/>
        <v>2325.0129501793053</v>
      </c>
      <c r="S36" s="31">
        <f>P36*VLOOKUP(B36,'Hybrid Conversion'!$A$5:$B$105,2)*0.9/1000*0.75</f>
        <v>2.6703908978270805</v>
      </c>
      <c r="T36" s="31">
        <f t="shared" si="0"/>
        <v>4.7820058823615375</v>
      </c>
      <c r="U36" s="22"/>
      <c r="V36" s="23"/>
      <c r="W36" s="18"/>
      <c r="X36" s="15"/>
      <c r="Y36" s="15"/>
    </row>
    <row r="37" spans="1:25" x14ac:dyDescent="0.2">
      <c r="A37" s="14">
        <v>31</v>
      </c>
      <c r="B37" s="15">
        <v>28.584946236559134</v>
      </c>
      <c r="C37" s="15"/>
      <c r="D37" s="14">
        <v>10</v>
      </c>
      <c r="E37" s="16">
        <f t="shared" si="1"/>
        <v>44896</v>
      </c>
      <c r="F37" s="14">
        <v>2022</v>
      </c>
      <c r="G37" s="14">
        <f t="shared" si="7"/>
        <v>12</v>
      </c>
      <c r="H37" s="17">
        <v>2135.6333298683148</v>
      </c>
      <c r="I37" s="18">
        <v>160496.31210000001</v>
      </c>
      <c r="J37" s="19">
        <f t="shared" si="2"/>
        <v>13.306432415329715</v>
      </c>
      <c r="K37" s="17">
        <v>1177.0720210075388</v>
      </c>
      <c r="L37" s="18">
        <v>15170</v>
      </c>
      <c r="M37" s="20">
        <f t="shared" si="3"/>
        <v>77.592091035434322</v>
      </c>
      <c r="N37" s="17">
        <f t="shared" si="4"/>
        <v>3312.7053508758536</v>
      </c>
      <c r="O37" s="21">
        <f t="shared" si="9"/>
        <v>1.2273964971000152E-2</v>
      </c>
      <c r="P37" s="18">
        <f t="shared" si="8"/>
        <v>40.660029435894991</v>
      </c>
      <c r="Q37" s="19">
        <f t="shared" si="6"/>
        <v>3272.0453214399586</v>
      </c>
      <c r="S37" s="31">
        <f>P37*VLOOKUP(B37,'Hybrid Conversion'!$A$5:$B$105,2)*0.9/1000*0.75</f>
        <v>3.5415622870054251</v>
      </c>
      <c r="T37" s="31">
        <f t="shared" si="0"/>
        <v>5.5376120097691617</v>
      </c>
      <c r="U37" s="22"/>
      <c r="V37" s="23"/>
      <c r="W37" s="18"/>
      <c r="X37" s="15"/>
      <c r="Y37" s="15"/>
    </row>
    <row r="38" spans="1:25" x14ac:dyDescent="0.2">
      <c r="A38" s="14">
        <v>31</v>
      </c>
      <c r="B38" s="15">
        <v>29.425806451612907</v>
      </c>
      <c r="C38" s="15"/>
      <c r="D38" s="14">
        <v>11</v>
      </c>
      <c r="E38" s="16">
        <f t="shared" si="1"/>
        <v>44927</v>
      </c>
      <c r="F38" s="14">
        <v>2023</v>
      </c>
      <c r="G38" s="14">
        <f t="shared" si="7"/>
        <v>1</v>
      </c>
      <c r="H38" s="17">
        <v>2007.3791232109061</v>
      </c>
      <c r="I38" s="18">
        <v>160788.14079999999</v>
      </c>
      <c r="J38" s="19">
        <f t="shared" si="2"/>
        <v>12.484621771376974</v>
      </c>
      <c r="K38" s="17">
        <v>1086.3444924354549</v>
      </c>
      <c r="L38" s="18">
        <v>15183</v>
      </c>
      <c r="M38" s="20">
        <f t="shared" si="3"/>
        <v>71.550055485441277</v>
      </c>
      <c r="N38" s="17">
        <f t="shared" si="4"/>
        <v>3093.7236156463609</v>
      </c>
      <c r="O38" s="21">
        <f t="shared" si="9"/>
        <v>1.3561879011904839E-2</v>
      </c>
      <c r="P38" s="18">
        <f t="shared" si="8"/>
        <v>41.95670537166874</v>
      </c>
      <c r="Q38" s="19">
        <f t="shared" si="6"/>
        <v>3051.7669102746922</v>
      </c>
      <c r="S38" s="31">
        <f>P38*VLOOKUP(B38,'Hybrid Conversion'!$A$5:$B$105,2)*0.9/1000*0.75</f>
        <v>3.7437329033641458</v>
      </c>
      <c r="T38" s="31">
        <f t="shared" si="0"/>
        <v>5.9433949242988389</v>
      </c>
      <c r="U38" s="22"/>
      <c r="V38" s="23"/>
      <c r="W38" s="18"/>
      <c r="X38" s="15"/>
      <c r="Y38" s="15"/>
    </row>
    <row r="39" spans="1:25" x14ac:dyDescent="0.2">
      <c r="A39" s="14">
        <v>28</v>
      </c>
      <c r="B39" s="15">
        <v>32.599735449735448</v>
      </c>
      <c r="C39" s="15"/>
      <c r="D39" s="14">
        <v>12</v>
      </c>
      <c r="E39" s="16">
        <f t="shared" si="1"/>
        <v>44958</v>
      </c>
      <c r="F39" s="14">
        <v>2023</v>
      </c>
      <c r="G39" s="14">
        <f t="shared" si="7"/>
        <v>2</v>
      </c>
      <c r="H39" s="17">
        <v>1824.6944241523711</v>
      </c>
      <c r="I39" s="18">
        <v>160779.56520000001</v>
      </c>
      <c r="J39" s="19">
        <f t="shared" si="2"/>
        <v>11.349044400527903</v>
      </c>
      <c r="K39" s="17">
        <v>1042.7396643161767</v>
      </c>
      <c r="L39" s="18">
        <v>15197</v>
      </c>
      <c r="M39" s="20">
        <f t="shared" si="3"/>
        <v>68.614836106874819</v>
      </c>
      <c r="N39" s="17">
        <f t="shared" si="4"/>
        <v>2867.434088468548</v>
      </c>
      <c r="O39" s="21">
        <f t="shared" si="9"/>
        <v>1.4984934596775027E-2</v>
      </c>
      <c r="P39" s="18">
        <f t="shared" si="8"/>
        <v>42.968312276264406</v>
      </c>
      <c r="Q39" s="19">
        <f t="shared" si="6"/>
        <v>2824.4657761922836</v>
      </c>
      <c r="S39" s="31">
        <f>P39*VLOOKUP(B39,'Hybrid Conversion'!$A$5:$B$105,2)*0.9/1000*0.75</f>
        <v>4.0923731462485193</v>
      </c>
      <c r="T39" s="31">
        <f t="shared" si="0"/>
        <v>7.2862379110189028</v>
      </c>
      <c r="U39" s="22"/>
      <c r="V39" s="23"/>
      <c r="W39" s="18"/>
      <c r="X39" s="15"/>
      <c r="Y39" s="15"/>
    </row>
    <row r="40" spans="1:25" x14ac:dyDescent="0.2">
      <c r="A40" s="14">
        <v>31</v>
      </c>
      <c r="B40" s="15">
        <v>39.989247311828002</v>
      </c>
      <c r="C40" s="15"/>
      <c r="D40" s="14">
        <v>13</v>
      </c>
      <c r="E40" s="16">
        <f t="shared" si="1"/>
        <v>44986</v>
      </c>
      <c r="F40" s="14">
        <v>2023</v>
      </c>
      <c r="G40" s="14">
        <f t="shared" si="7"/>
        <v>3</v>
      </c>
      <c r="H40" s="17">
        <v>1363.8346202373509</v>
      </c>
      <c r="I40" s="18">
        <v>160822.26610000001</v>
      </c>
      <c r="J40" s="19">
        <f t="shared" si="2"/>
        <v>8.4803842982122415</v>
      </c>
      <c r="K40" s="17">
        <v>760.06619727611542</v>
      </c>
      <c r="L40" s="18">
        <v>15200</v>
      </c>
      <c r="M40" s="20">
        <f t="shared" si="3"/>
        <v>50.004355083954962</v>
      </c>
      <c r="N40" s="17">
        <f t="shared" si="4"/>
        <v>2123.9008175134663</v>
      </c>
      <c r="O40" s="21">
        <f t="shared" si="9"/>
        <v>1.655731220375237E-2</v>
      </c>
      <c r="P40" s="18">
        <f t="shared" si="8"/>
        <v>35.166088925375355</v>
      </c>
      <c r="Q40" s="19">
        <f t="shared" si="6"/>
        <v>2088.734728588091</v>
      </c>
      <c r="S40" s="31">
        <f>P40*VLOOKUP(B40,'Hybrid Conversion'!$A$5:$B$105,2)*0.9/1000*0.75</f>
        <v>3.7495539606108843</v>
      </c>
      <c r="T40" s="31">
        <f t="shared" si="0"/>
        <v>8.1132767651019382</v>
      </c>
      <c r="U40" s="22"/>
      <c r="V40" s="23"/>
      <c r="W40" s="18"/>
      <c r="X40" s="15"/>
      <c r="Y40" s="15"/>
    </row>
    <row r="41" spans="1:25" x14ac:dyDescent="0.2">
      <c r="A41" s="14">
        <v>30</v>
      </c>
      <c r="B41" s="15">
        <v>46.898888888888891</v>
      </c>
      <c r="C41" s="15"/>
      <c r="D41" s="14">
        <v>14</v>
      </c>
      <c r="E41" s="16">
        <f t="shared" si="1"/>
        <v>45017</v>
      </c>
      <c r="F41" s="14">
        <v>2023</v>
      </c>
      <c r="G41" s="14">
        <f t="shared" si="7"/>
        <v>4</v>
      </c>
      <c r="H41" s="17">
        <v>893.90576362609784</v>
      </c>
      <c r="I41" s="18">
        <v>160792.8316</v>
      </c>
      <c r="J41" s="19">
        <f t="shared" si="2"/>
        <v>5.5593632796382559</v>
      </c>
      <c r="K41" s="17">
        <v>507.37085580825789</v>
      </c>
      <c r="L41" s="18">
        <v>15172</v>
      </c>
      <c r="M41" s="20">
        <f t="shared" si="3"/>
        <v>33.441263894559576</v>
      </c>
      <c r="N41" s="17">
        <f t="shared" si="4"/>
        <v>1401.2766194343558</v>
      </c>
      <c r="O41" s="21">
        <f t="shared" si="9"/>
        <v>1.829468027651766E-2</v>
      </c>
      <c r="P41" s="18">
        <f t="shared" si="8"/>
        <v>25.63590773151105</v>
      </c>
      <c r="Q41" s="19">
        <f t="shared" si="6"/>
        <v>1375.6407117028448</v>
      </c>
      <c r="S41" s="31">
        <f>P41*VLOOKUP(B41,'Hybrid Conversion'!$A$5:$B$105,2)*0.9/1000*0.75</f>
        <v>2.912176596422444</v>
      </c>
      <c r="T41" s="31">
        <f t="shared" si="0"/>
        <v>7.8223389858703865</v>
      </c>
      <c r="U41" s="22"/>
      <c r="V41" s="23"/>
      <c r="W41" s="18"/>
      <c r="X41" s="15"/>
      <c r="Y41" s="15"/>
    </row>
    <row r="42" spans="1:25" x14ac:dyDescent="0.2">
      <c r="A42" s="14">
        <v>31</v>
      </c>
      <c r="B42" s="15">
        <v>55.859139784946244</v>
      </c>
      <c r="C42" s="15"/>
      <c r="D42" s="14">
        <v>15</v>
      </c>
      <c r="E42" s="16">
        <f t="shared" si="1"/>
        <v>45047</v>
      </c>
      <c r="F42" s="14">
        <v>2023</v>
      </c>
      <c r="G42" s="14">
        <f t="shared" si="7"/>
        <v>5</v>
      </c>
      <c r="H42" s="17">
        <v>444.32848608493805</v>
      </c>
      <c r="I42" s="18">
        <v>160753.38250000001</v>
      </c>
      <c r="J42" s="19">
        <f t="shared" si="2"/>
        <v>2.7640381755882371</v>
      </c>
      <c r="K42" s="17">
        <v>275.396688580513</v>
      </c>
      <c r="L42" s="18">
        <v>15155</v>
      </c>
      <c r="M42" s="20">
        <f t="shared" si="3"/>
        <v>18.172001885880107</v>
      </c>
      <c r="N42" s="17">
        <f t="shared" si="4"/>
        <v>719.72517466545105</v>
      </c>
      <c r="O42" s="21">
        <f t="shared" si="9"/>
        <v>2.0214351357350894E-2</v>
      </c>
      <c r="P42" s="18">
        <f t="shared" si="8"/>
        <v>14.54877756141817</v>
      </c>
      <c r="Q42" s="19">
        <f t="shared" si="6"/>
        <v>705.17639710403284</v>
      </c>
      <c r="S42" s="31">
        <f>P42*VLOOKUP(B42,'Hybrid Conversion'!$A$5:$B$105,2)*0.9/1000*0.75</f>
        <v>1.6852616270082381</v>
      </c>
      <c r="T42" s="31">
        <f t="shared" si="0"/>
        <v>5.8638778761740156</v>
      </c>
      <c r="U42" s="22"/>
      <c r="V42" s="23"/>
      <c r="W42" s="18"/>
      <c r="X42" s="15"/>
      <c r="Y42" s="15"/>
    </row>
    <row r="43" spans="1:25" x14ac:dyDescent="0.2">
      <c r="A43" s="14">
        <v>30</v>
      </c>
      <c r="B43" s="15">
        <v>62.166666666666679</v>
      </c>
      <c r="C43" s="15"/>
      <c r="D43" s="14">
        <v>16</v>
      </c>
      <c r="E43" s="16">
        <f t="shared" si="1"/>
        <v>45078</v>
      </c>
      <c r="F43" s="14">
        <v>2023</v>
      </c>
      <c r="G43" s="14">
        <f t="shared" si="7"/>
        <v>6</v>
      </c>
      <c r="H43" s="17">
        <v>262.1102517843243</v>
      </c>
      <c r="I43" s="18">
        <v>160611.08379999999</v>
      </c>
      <c r="J43" s="19">
        <f t="shared" si="2"/>
        <v>1.631956186228813</v>
      </c>
      <c r="K43" s="17">
        <v>196.93666398525249</v>
      </c>
      <c r="L43" s="18">
        <v>15159</v>
      </c>
      <c r="M43" s="20">
        <f t="shared" si="3"/>
        <v>12.991402070403884</v>
      </c>
      <c r="N43" s="17">
        <f t="shared" si="4"/>
        <v>459.0469157695768</v>
      </c>
      <c r="O43" s="21">
        <f t="shared" si="9"/>
        <v>2.2335454603321092E-2</v>
      </c>
      <c r="P43" s="18">
        <f t="shared" si="8"/>
        <v>10.253021547965941</v>
      </c>
      <c r="Q43" s="19">
        <f t="shared" si="6"/>
        <v>448.79389422161086</v>
      </c>
      <c r="S43" s="31">
        <f>P43*VLOOKUP(B43,'Hybrid Conversion'!$A$5:$B$105,2)*0.9/1000*0.75</f>
        <v>1.1603992267633245</v>
      </c>
      <c r="T43" s="31">
        <f t="shared" si="0"/>
        <v>2.6723161588119848</v>
      </c>
      <c r="U43" s="22"/>
      <c r="V43" s="23"/>
      <c r="W43" s="18"/>
      <c r="X43" s="15"/>
      <c r="Y43" s="15"/>
    </row>
    <row r="44" spans="1:25" x14ac:dyDescent="0.2">
      <c r="A44" s="14">
        <v>31</v>
      </c>
      <c r="B44" s="15">
        <v>70.889247311827987</v>
      </c>
      <c r="C44" s="15"/>
      <c r="D44" s="14">
        <v>17</v>
      </c>
      <c r="E44" s="16">
        <f t="shared" si="1"/>
        <v>45108</v>
      </c>
      <c r="F44" s="14">
        <v>2023</v>
      </c>
      <c r="G44" s="14">
        <f t="shared" si="7"/>
        <v>7</v>
      </c>
      <c r="H44" s="17">
        <v>232.16674274206161</v>
      </c>
      <c r="I44" s="18">
        <v>160799.5472</v>
      </c>
      <c r="J44" s="19">
        <f t="shared" si="2"/>
        <v>1.4438270927050323</v>
      </c>
      <c r="K44" s="17">
        <v>178.8968933224678</v>
      </c>
      <c r="L44" s="18">
        <v>15139</v>
      </c>
      <c r="M44" s="20">
        <f t="shared" si="3"/>
        <v>11.816955764744554</v>
      </c>
      <c r="N44" s="17">
        <f t="shared" si="4"/>
        <v>411.06363606452942</v>
      </c>
      <c r="O44" s="21">
        <f t="shared" si="9"/>
        <v>2.4679126404696817E-2</v>
      </c>
      <c r="P44" s="18">
        <f t="shared" si="8"/>
        <v>10.144691434810811</v>
      </c>
      <c r="Q44" s="19">
        <f t="shared" si="6"/>
        <v>400.91894462971862</v>
      </c>
      <c r="S44" s="31">
        <f>P44*VLOOKUP(B44,'Hybrid Conversion'!$A$5:$B$105,2)*0.9/1000*0.75</f>
        <v>1.0909908045911452</v>
      </c>
      <c r="T44" s="31">
        <f t="shared" si="0"/>
        <v>1.8685576456481268</v>
      </c>
      <c r="U44" s="22"/>
      <c r="V44" s="23"/>
      <c r="W44" s="18"/>
      <c r="X44" s="15"/>
      <c r="Y44" s="15"/>
    </row>
    <row r="45" spans="1:25" x14ac:dyDescent="0.2">
      <c r="A45" s="14">
        <v>31</v>
      </c>
      <c r="B45" s="15">
        <v>70.05591397849463</v>
      </c>
      <c r="C45" s="15"/>
      <c r="D45" s="14">
        <v>18</v>
      </c>
      <c r="E45" s="16">
        <f t="shared" si="1"/>
        <v>45139</v>
      </c>
      <c r="F45" s="14">
        <v>2023</v>
      </c>
      <c r="G45" s="14">
        <f t="shared" si="7"/>
        <v>8</v>
      </c>
      <c r="H45" s="17">
        <v>232.4117831587794</v>
      </c>
      <c r="I45" s="18">
        <v>160969.26939999999</v>
      </c>
      <c r="J45" s="19">
        <f t="shared" si="2"/>
        <v>1.443827036210549</v>
      </c>
      <c r="K45" s="17">
        <v>178.9559564590451</v>
      </c>
      <c r="L45" s="18">
        <v>15144</v>
      </c>
      <c r="M45" s="20">
        <f t="shared" si="3"/>
        <v>11.816954335647457</v>
      </c>
      <c r="N45" s="17">
        <f t="shared" si="4"/>
        <v>411.3677396178245</v>
      </c>
      <c r="O45" s="21">
        <f t="shared" si="9"/>
        <v>2.7268721005053627E-2</v>
      </c>
      <c r="P45" s="18">
        <f t="shared" si="8"/>
        <v>11.217472122118</v>
      </c>
      <c r="Q45" s="19">
        <f t="shared" si="6"/>
        <v>400.15026749570649</v>
      </c>
      <c r="S45" s="31">
        <f>P45*VLOOKUP(B45,'Hybrid Conversion'!$A$5:$B$105,2)*0.9/1000*0.75</f>
        <v>1.2063608848657394</v>
      </c>
      <c r="T45" s="31">
        <f t="shared" si="0"/>
        <v>2.1422613218119952</v>
      </c>
      <c r="U45" s="22"/>
      <c r="V45" s="23"/>
      <c r="W45" s="18"/>
      <c r="X45" s="15"/>
      <c r="Y45" s="15"/>
    </row>
    <row r="46" spans="1:25" x14ac:dyDescent="0.2">
      <c r="A46" s="14">
        <v>30</v>
      </c>
      <c r="B46" s="15">
        <v>61.023524904214568</v>
      </c>
      <c r="C46" s="15"/>
      <c r="D46" s="14">
        <v>19</v>
      </c>
      <c r="E46" s="16">
        <f t="shared" si="1"/>
        <v>45170</v>
      </c>
      <c r="F46" s="14">
        <v>2023</v>
      </c>
      <c r="G46" s="14">
        <f t="shared" si="7"/>
        <v>9</v>
      </c>
      <c r="H46" s="17">
        <v>306.3325488567354</v>
      </c>
      <c r="I46" s="18">
        <v>161227.76860000001</v>
      </c>
      <c r="J46" s="19">
        <f t="shared" si="2"/>
        <v>1.8999986882950346</v>
      </c>
      <c r="K46" s="17">
        <v>232.61090934276621</v>
      </c>
      <c r="L46" s="18">
        <v>15144</v>
      </c>
      <c r="M46" s="20">
        <f t="shared" si="3"/>
        <v>15.359938546141457</v>
      </c>
      <c r="N46" s="17">
        <f t="shared" si="4"/>
        <v>538.94345819950161</v>
      </c>
      <c r="O46" s="21">
        <f t="shared" si="9"/>
        <v>3.0130043221867756E-2</v>
      </c>
      <c r="P46" s="18">
        <f t="shared" si="8"/>
        <v>16.238389689693861</v>
      </c>
      <c r="Q46" s="19">
        <f t="shared" si="6"/>
        <v>522.70506850980769</v>
      </c>
      <c r="S46" s="31">
        <f>P46*VLOOKUP(B46,'Hybrid Conversion'!$A$5:$B$105,2)*0.9/1000*0.75</f>
        <v>1.8468959558332003</v>
      </c>
      <c r="T46" s="31">
        <f t="shared" si="0"/>
        <v>6.6599805543490245</v>
      </c>
      <c r="U46" s="22"/>
      <c r="V46" s="23"/>
      <c r="W46" s="18"/>
      <c r="X46" s="15"/>
      <c r="Y46" s="15"/>
    </row>
    <row r="47" spans="1:25" x14ac:dyDescent="0.2">
      <c r="A47" s="14">
        <v>31</v>
      </c>
      <c r="B47" s="15">
        <v>47.658100358422942</v>
      </c>
      <c r="C47" s="15"/>
      <c r="D47" s="14">
        <v>20</v>
      </c>
      <c r="E47" s="16">
        <f t="shared" si="1"/>
        <v>45200</v>
      </c>
      <c r="F47" s="14">
        <v>2023</v>
      </c>
      <c r="G47" s="14">
        <f t="shared" si="7"/>
        <v>10</v>
      </c>
      <c r="H47" s="17">
        <v>872.72373533248935</v>
      </c>
      <c r="I47" s="18">
        <v>161669.42430000001</v>
      </c>
      <c r="J47" s="19">
        <f t="shared" si="2"/>
        <v>5.3981990664668267</v>
      </c>
      <c r="K47" s="17">
        <v>491.12239563465107</v>
      </c>
      <c r="L47" s="18">
        <v>15143</v>
      </c>
      <c r="M47" s="20">
        <f t="shared" si="3"/>
        <v>32.432305067334809</v>
      </c>
      <c r="N47" s="17">
        <f t="shared" si="4"/>
        <v>1363.8461309671404</v>
      </c>
      <c r="O47" s="21">
        <f t="shared" si="9"/>
        <v>3.3291605586612434E-2</v>
      </c>
      <c r="P47" s="18">
        <f t="shared" si="8"/>
        <v>45.404627472985403</v>
      </c>
      <c r="Q47" s="19">
        <f t="shared" si="6"/>
        <v>1318.4415034941551</v>
      </c>
      <c r="S47" s="31">
        <f>P47*VLOOKUP(B47,'Hybrid Conversion'!$A$5:$B$105,2)*0.9/1000*0.75</f>
        <v>5.185754929235836</v>
      </c>
      <c r="T47" s="31">
        <f t="shared" si="0"/>
        <v>13.373538087225466</v>
      </c>
      <c r="U47" s="22"/>
      <c r="V47" s="23"/>
      <c r="W47" s="18"/>
      <c r="X47" s="15"/>
      <c r="Y47" s="15"/>
    </row>
    <row r="48" spans="1:25" x14ac:dyDescent="0.2">
      <c r="A48" s="14">
        <v>30</v>
      </c>
      <c r="B48" s="15">
        <v>36.144444444444453</v>
      </c>
      <c r="C48" s="15"/>
      <c r="D48" s="14">
        <v>21</v>
      </c>
      <c r="E48" s="16">
        <f t="shared" si="1"/>
        <v>45231</v>
      </c>
      <c r="F48" s="14">
        <v>2023</v>
      </c>
      <c r="G48" s="14">
        <f t="shared" si="7"/>
        <v>11</v>
      </c>
      <c r="H48" s="17">
        <v>1526.28750872612</v>
      </c>
      <c r="I48" s="18">
        <v>162262.9975</v>
      </c>
      <c r="J48" s="19">
        <f t="shared" si="2"/>
        <v>9.4062573244779362</v>
      </c>
      <c r="K48" s="17">
        <v>849.63617670536109</v>
      </c>
      <c r="L48" s="18">
        <v>15165</v>
      </c>
      <c r="M48" s="20">
        <f t="shared" si="3"/>
        <v>56.026124411827304</v>
      </c>
      <c r="N48" s="17">
        <f t="shared" si="4"/>
        <v>2375.9236854314813</v>
      </c>
      <c r="O48" s="21">
        <f t="shared" si="9"/>
        <v>3.6784912466709001E-2</v>
      </c>
      <c r="P48" s="18">
        <f t="shared" si="8"/>
        <v>87.398144796177689</v>
      </c>
      <c r="Q48" s="19">
        <f t="shared" si="6"/>
        <v>2288.5255406353035</v>
      </c>
      <c r="S48" s="31">
        <f>P48*VLOOKUP(B48,'Hybrid Conversion'!$A$5:$B$105,2)*0.9/1000*0.75</f>
        <v>8.936150807602889</v>
      </c>
      <c r="T48" s="31">
        <f t="shared" si="0"/>
        <v>16.002423376442302</v>
      </c>
      <c r="U48" s="22"/>
      <c r="V48" s="23"/>
      <c r="W48" s="18"/>
      <c r="X48" s="15"/>
      <c r="Y48" s="15"/>
    </row>
    <row r="49" spans="1:25" x14ac:dyDescent="0.2">
      <c r="A49" s="14">
        <v>31</v>
      </c>
      <c r="B49" s="15">
        <v>28.584946236559134</v>
      </c>
      <c r="C49" s="15"/>
      <c r="D49" s="14">
        <v>22</v>
      </c>
      <c r="E49" s="16">
        <f t="shared" si="1"/>
        <v>45261</v>
      </c>
      <c r="F49" s="14">
        <v>2023</v>
      </c>
      <c r="G49" s="14">
        <f t="shared" si="7"/>
        <v>12</v>
      </c>
      <c r="H49" s="17">
        <v>2165.1239080429059</v>
      </c>
      <c r="I49" s="18">
        <v>162712.58319999999</v>
      </c>
      <c r="J49" s="19">
        <f t="shared" si="2"/>
        <v>13.306431902575227</v>
      </c>
      <c r="K49" s="17">
        <v>1182.5810475349424</v>
      </c>
      <c r="L49" s="18">
        <v>15241</v>
      </c>
      <c r="M49" s="20">
        <f t="shared" si="3"/>
        <v>77.59209025227625</v>
      </c>
      <c r="N49" s="17">
        <f t="shared" si="4"/>
        <v>3347.7049555778485</v>
      </c>
      <c r="O49" s="21">
        <f t="shared" si="9"/>
        <v>4.0644774000553996E-2</v>
      </c>
      <c r="P49" s="18">
        <f t="shared" si="8"/>
        <v>136.06671133999629</v>
      </c>
      <c r="Q49" s="19">
        <f t="shared" si="6"/>
        <v>3211.6382442378522</v>
      </c>
      <c r="S49" s="31">
        <f>P49*VLOOKUP(B49,'Hybrid Conversion'!$A$5:$B$105,2)*0.9/1000*0.75</f>
        <v>11.851657268432007</v>
      </c>
      <c r="T49" s="31">
        <f t="shared" si="0"/>
        <v>18.53133569502473</v>
      </c>
      <c r="U49" s="22"/>
      <c r="V49" s="23"/>
      <c r="W49" s="18"/>
      <c r="X49" s="15"/>
      <c r="Y49" s="15"/>
    </row>
    <row r="50" spans="1:25" x14ac:dyDescent="0.2">
      <c r="A50" s="14">
        <f>A2</f>
        <v>31</v>
      </c>
      <c r="B50" s="15">
        <v>29.425806451612907</v>
      </c>
      <c r="C50" s="15"/>
      <c r="D50" s="14">
        <v>23</v>
      </c>
      <c r="E50" s="16">
        <f t="shared" si="1"/>
        <v>45292</v>
      </c>
      <c r="F50" s="14">
        <v>2024</v>
      </c>
      <c r="G50" s="14">
        <f t="shared" si="7"/>
        <v>1</v>
      </c>
      <c r="H50" s="17">
        <v>2035.145875453954</v>
      </c>
      <c r="I50" s="18">
        <v>163012.21739999999</v>
      </c>
      <c r="J50" s="19">
        <f t="shared" si="2"/>
        <v>12.48462175359596</v>
      </c>
      <c r="K50" s="17">
        <v>1091.4961180686944</v>
      </c>
      <c r="L50" s="18">
        <v>15255</v>
      </c>
      <c r="M50" s="20">
        <f t="shared" si="3"/>
        <v>71.550056903880332</v>
      </c>
      <c r="N50" s="17">
        <f t="shared" si="4"/>
        <v>3126.6419935226486</v>
      </c>
      <c r="O50" s="21">
        <f t="shared" si="9"/>
        <v>4.4909652973925039E-2</v>
      </c>
      <c r="P50" s="18">
        <f t="shared" si="8"/>
        <v>140.41640690280332</v>
      </c>
      <c r="Q50" s="19">
        <f t="shared" si="6"/>
        <v>2986.2255866198452</v>
      </c>
      <c r="S50" s="31">
        <f>P50*VLOOKUP(B50,'Hybrid Conversion'!$A$5:$B$105,2)*0.9/1000*0.75</f>
        <v>12.529142077231821</v>
      </c>
      <c r="T50" s="31">
        <f t="shared" si="0"/>
        <v>19.890745774284071</v>
      </c>
      <c r="U50" s="22"/>
      <c r="V50" s="23"/>
      <c r="W50" s="18"/>
      <c r="X50" s="15"/>
      <c r="Y50" s="15"/>
    </row>
    <row r="51" spans="1:25" x14ac:dyDescent="0.2">
      <c r="A51" s="14">
        <f t="shared" ref="A51:A114" si="10">A3</f>
        <v>29</v>
      </c>
      <c r="B51" s="15">
        <v>32.599735449735448</v>
      </c>
      <c r="C51" s="15"/>
      <c r="D51" s="14">
        <v>24</v>
      </c>
      <c r="E51" s="16">
        <f t="shared" si="1"/>
        <v>45323</v>
      </c>
      <c r="F51" s="14">
        <v>2024</v>
      </c>
      <c r="G51" s="14">
        <f t="shared" si="7"/>
        <v>2</v>
      </c>
      <c r="H51" s="17">
        <v>1963.2365145683311</v>
      </c>
      <c r="I51" s="18">
        <v>163030.75719999999</v>
      </c>
      <c r="J51" s="19">
        <f t="shared" si="2"/>
        <v>12.042123512681147</v>
      </c>
      <c r="K51" s="17">
        <v>1110.4412376880646</v>
      </c>
      <c r="L51" s="18">
        <v>15269</v>
      </c>
      <c r="M51" s="20">
        <f t="shared" si="3"/>
        <v>72.725210405924727</v>
      </c>
      <c r="N51" s="17">
        <f t="shared" si="4"/>
        <v>3073.6777522563957</v>
      </c>
      <c r="O51" s="21">
        <f t="shared" si="9"/>
        <v>4.9622048094322864E-2</v>
      </c>
      <c r="P51" s="18">
        <f t="shared" si="8"/>
        <v>152.52218524891705</v>
      </c>
      <c r="Q51" s="19">
        <f t="shared" si="6"/>
        <v>2921.1555670074786</v>
      </c>
      <c r="S51" s="31">
        <f>P51*VLOOKUP(B51,'Hybrid Conversion'!$A$5:$B$105,2)*0.9/1000*0.75</f>
        <v>14.526465249709251</v>
      </c>
      <c r="T51" s="31">
        <f t="shared" si="0"/>
        <v>25.863546170650839</v>
      </c>
      <c r="U51" s="22"/>
      <c r="V51" s="23"/>
      <c r="W51" s="18"/>
      <c r="X51" s="15"/>
      <c r="Y51" s="15"/>
    </row>
    <row r="52" spans="1:25" x14ac:dyDescent="0.2">
      <c r="A52" s="14">
        <f t="shared" si="10"/>
        <v>31</v>
      </c>
      <c r="B52" s="15">
        <v>39.989247311828002</v>
      </c>
      <c r="C52" s="15"/>
      <c r="D52" s="14">
        <v>25</v>
      </c>
      <c r="E52" s="16">
        <f t="shared" si="1"/>
        <v>45352</v>
      </c>
      <c r="F52" s="14">
        <v>2024</v>
      </c>
      <c r="G52" s="14">
        <f t="shared" si="7"/>
        <v>3</v>
      </c>
      <c r="H52" s="17">
        <v>1383.1201958656311</v>
      </c>
      <c r="I52" s="18">
        <v>163096.41450000001</v>
      </c>
      <c r="J52" s="19">
        <f t="shared" si="2"/>
        <v>8.4803838276017469</v>
      </c>
      <c r="K52" s="17">
        <v>763.71654319763138</v>
      </c>
      <c r="L52" s="18">
        <v>15273</v>
      </c>
      <c r="M52" s="20">
        <f t="shared" si="3"/>
        <v>50.004356917280909</v>
      </c>
      <c r="N52" s="17">
        <f t="shared" si="4"/>
        <v>2146.8367390632625</v>
      </c>
      <c r="O52" s="21">
        <f t="shared" si="9"/>
        <v>5.482891748250545E-2</v>
      </c>
      <c r="P52" s="18">
        <f t="shared" si="8"/>
        <v>117.7087344145107</v>
      </c>
      <c r="Q52" s="19">
        <f t="shared" si="6"/>
        <v>2029.1280046487518</v>
      </c>
      <c r="S52" s="31">
        <f>P52*VLOOKUP(B52,'Hybrid Conversion'!$A$5:$B$105,2)*0.9/1000*0.75</f>
        <v>12.550592482974347</v>
      </c>
      <c r="T52" s="31">
        <f t="shared" si="0"/>
        <v>27.156944919333569</v>
      </c>
      <c r="U52" s="22"/>
      <c r="V52" s="23"/>
      <c r="W52" s="18"/>
      <c r="X52" s="15"/>
      <c r="Y52" s="15"/>
    </row>
    <row r="53" spans="1:25" x14ac:dyDescent="0.2">
      <c r="A53" s="14">
        <f t="shared" si="10"/>
        <v>30</v>
      </c>
      <c r="B53" s="15">
        <v>46.898888888888891</v>
      </c>
      <c r="C53" s="15"/>
      <c r="D53" s="14">
        <v>26</v>
      </c>
      <c r="E53" s="16">
        <f t="shared" si="1"/>
        <v>45383</v>
      </c>
      <c r="F53" s="14">
        <v>2024</v>
      </c>
      <c r="G53" s="14">
        <f t="shared" si="7"/>
        <v>4</v>
      </c>
      <c r="H53" s="17">
        <v>906.60946369171108</v>
      </c>
      <c r="I53" s="18">
        <v>163077.95759999999</v>
      </c>
      <c r="J53" s="19">
        <f t="shared" si="2"/>
        <v>5.5593623873770612</v>
      </c>
      <c r="K53" s="17">
        <v>509.81208801269599</v>
      </c>
      <c r="L53" s="18">
        <v>15245</v>
      </c>
      <c r="M53" s="20">
        <f t="shared" si="3"/>
        <v>33.441265202538276</v>
      </c>
      <c r="N53" s="17">
        <f t="shared" si="4"/>
        <v>1416.4215517044072</v>
      </c>
      <c r="O53" s="21">
        <f t="shared" si="9"/>
        <v>6.0582146601226738E-2</v>
      </c>
      <c r="P53" s="18">
        <f t="shared" si="8"/>
        <v>85.80985809449345</v>
      </c>
      <c r="Q53" s="19">
        <f t="shared" si="6"/>
        <v>1330.6116936099138</v>
      </c>
      <c r="S53" s="31">
        <f>P53*VLOOKUP(B53,'Hybrid Conversion'!$A$5:$B$105,2)*0.9/1000*0.75</f>
        <v>9.7477906030201424</v>
      </c>
      <c r="T53" s="31">
        <f t="shared" si="0"/>
        <v>26.183344290925849</v>
      </c>
      <c r="U53" s="22"/>
      <c r="V53" s="23"/>
      <c r="W53" s="18"/>
      <c r="X53" s="15"/>
      <c r="Y53" s="15"/>
    </row>
    <row r="54" spans="1:25" x14ac:dyDescent="0.2">
      <c r="A54" s="14">
        <f t="shared" si="10"/>
        <v>31</v>
      </c>
      <c r="B54" s="15">
        <v>55.859139784946244</v>
      </c>
      <c r="C54" s="15"/>
      <c r="D54" s="14">
        <v>27</v>
      </c>
      <c r="E54" s="16">
        <f t="shared" si="1"/>
        <v>45413</v>
      </c>
      <c r="F54" s="14">
        <v>2024</v>
      </c>
      <c r="G54" s="14">
        <f t="shared" si="7"/>
        <v>5</v>
      </c>
      <c r="H54" s="17">
        <v>450.69467365741662</v>
      </c>
      <c r="I54" s="18">
        <v>163056.59</v>
      </c>
      <c r="J54" s="19">
        <f t="shared" si="2"/>
        <v>2.7640383848172996</v>
      </c>
      <c r="K54" s="17">
        <v>276.74138057231858</v>
      </c>
      <c r="L54" s="18">
        <v>15229</v>
      </c>
      <c r="M54" s="20">
        <f t="shared" si="3"/>
        <v>18.171999512267291</v>
      </c>
      <c r="N54" s="17">
        <f t="shared" si="4"/>
        <v>727.43605422973519</v>
      </c>
      <c r="O54" s="21">
        <f t="shared" si="9"/>
        <v>6.693906528400087E-2</v>
      </c>
      <c r="P54" s="18">
        <f t="shared" si="8"/>
        <v>48.693889524020243</v>
      </c>
      <c r="Q54" s="19">
        <f t="shared" si="6"/>
        <v>678.74216470571491</v>
      </c>
      <c r="S54" s="31">
        <f>P54*VLOOKUP(B54,'Hybrid Conversion'!$A$5:$B$105,2)*0.9/1000*0.75</f>
        <v>5.6404700077503014</v>
      </c>
      <c r="T54" s="31">
        <f t="shared" si="0"/>
        <v>19.626049011978356</v>
      </c>
      <c r="U54" s="22"/>
      <c r="V54" s="23"/>
      <c r="W54" s="18"/>
      <c r="X54" s="15"/>
      <c r="Y54" s="15"/>
    </row>
    <row r="55" spans="1:25" x14ac:dyDescent="0.2">
      <c r="A55" s="14">
        <f t="shared" si="10"/>
        <v>30</v>
      </c>
      <c r="B55" s="15">
        <v>62.166666666666679</v>
      </c>
      <c r="C55" s="15"/>
      <c r="D55" s="14">
        <v>28</v>
      </c>
      <c r="E55" s="16">
        <f t="shared" si="1"/>
        <v>45444</v>
      </c>
      <c r="F55" s="14">
        <v>2024</v>
      </c>
      <c r="G55" s="14">
        <f t="shared" si="7"/>
        <v>6</v>
      </c>
      <c r="H55" s="17">
        <v>265.8981174230579</v>
      </c>
      <c r="I55" s="18">
        <v>162932.16899999999</v>
      </c>
      <c r="J55" s="19">
        <f t="shared" si="2"/>
        <v>1.6319559179443435</v>
      </c>
      <c r="K55" s="17">
        <v>197.88502335548381</v>
      </c>
      <c r="L55" s="18">
        <v>15232</v>
      </c>
      <c r="M55" s="20">
        <f t="shared" si="3"/>
        <v>12.991401218190902</v>
      </c>
      <c r="N55" s="17">
        <f t="shared" si="4"/>
        <v>463.78314077854168</v>
      </c>
      <c r="O55" s="21">
        <f t="shared" si="9"/>
        <v>7.3963019015985093E-2</v>
      </c>
      <c r="P55" s="18">
        <f t="shared" si="8"/>
        <v>34.302801260696569</v>
      </c>
      <c r="Q55" s="19">
        <f t="shared" si="6"/>
        <v>429.4803395178451</v>
      </c>
      <c r="S55" s="31">
        <f>P55*VLOOKUP(B55,'Hybrid Conversion'!$A$5:$B$105,2)*0.9/1000*0.75</f>
        <v>3.8822647423992827</v>
      </c>
      <c r="T55" s="31">
        <f t="shared" si="0"/>
        <v>8.9405771432969647</v>
      </c>
      <c r="U55" s="22"/>
      <c r="V55" s="23"/>
      <c r="W55" s="18"/>
      <c r="X55" s="15"/>
      <c r="Y55" s="15"/>
    </row>
    <row r="56" spans="1:25" x14ac:dyDescent="0.2">
      <c r="A56" s="14">
        <f t="shared" si="10"/>
        <v>31</v>
      </c>
      <c r="B56" s="15">
        <v>70.889247311827987</v>
      </c>
      <c r="C56" s="15"/>
      <c r="D56" s="14">
        <v>29</v>
      </c>
      <c r="E56" s="16">
        <f t="shared" si="1"/>
        <v>45474</v>
      </c>
      <c r="F56" s="14">
        <v>2024</v>
      </c>
      <c r="G56" s="14">
        <f t="shared" si="7"/>
        <v>7</v>
      </c>
      <c r="H56" s="17">
        <v>235.49362981319422</v>
      </c>
      <c r="I56" s="18">
        <v>163103.7647</v>
      </c>
      <c r="J56" s="19">
        <f t="shared" si="2"/>
        <v>1.44382706460726</v>
      </c>
      <c r="K56" s="17">
        <v>179.75953108072309</v>
      </c>
      <c r="L56" s="18">
        <v>15212</v>
      </c>
      <c r="M56" s="20">
        <f t="shared" si="3"/>
        <v>11.816955763918163</v>
      </c>
      <c r="N56" s="17">
        <f t="shared" si="4"/>
        <v>415.25316089391731</v>
      </c>
      <c r="O56" s="21">
        <f t="shared" si="9"/>
        <v>8.172400015968681E-2</v>
      </c>
      <c r="P56" s="18">
        <f t="shared" si="8"/>
        <v>33.936149387204956</v>
      </c>
      <c r="Q56" s="19">
        <f t="shared" si="6"/>
        <v>381.31701150671233</v>
      </c>
      <c r="S56" s="31">
        <f>P56*VLOOKUP(B56,'Hybrid Conversion'!$A$5:$B$105,2)*0.9/1000*0.75</f>
        <v>3.6495961619519175</v>
      </c>
      <c r="T56" s="31">
        <f t="shared" si="0"/>
        <v>6.2507225388567349</v>
      </c>
      <c r="U56" s="22"/>
      <c r="V56" s="23"/>
      <c r="W56" s="18"/>
      <c r="X56" s="15"/>
      <c r="Y56" s="15"/>
    </row>
    <row r="57" spans="1:25" x14ac:dyDescent="0.2">
      <c r="A57" s="14">
        <f t="shared" si="10"/>
        <v>31</v>
      </c>
      <c r="B57" s="15">
        <v>70.05591397849463</v>
      </c>
      <c r="C57" s="15"/>
      <c r="D57" s="14">
        <v>30</v>
      </c>
      <c r="E57" s="16">
        <f t="shared" si="1"/>
        <v>45505</v>
      </c>
      <c r="F57" s="14">
        <v>2024</v>
      </c>
      <c r="G57" s="14">
        <f t="shared" si="7"/>
        <v>8</v>
      </c>
      <c r="H57" s="17">
        <v>235.71685391664491</v>
      </c>
      <c r="I57" s="18">
        <v>163258.375</v>
      </c>
      <c r="J57" s="19">
        <f t="shared" si="2"/>
        <v>1.4438270252086296</v>
      </c>
      <c r="K57" s="17">
        <v>179.81859698891651</v>
      </c>
      <c r="L57" s="18">
        <v>15217</v>
      </c>
      <c r="M57" s="20">
        <f t="shared" si="3"/>
        <v>11.816954523816555</v>
      </c>
      <c r="N57" s="17">
        <f t="shared" si="4"/>
        <v>415.53545090556145</v>
      </c>
      <c r="O57" s="21">
        <f t="shared" ref="O57:O88" si="11">0.25*LN(D57)-0.76</f>
        <v>9.0299345415538856E-2</v>
      </c>
      <c r="P57" s="18">
        <f t="shared" si="8"/>
        <v>37.522579213722977</v>
      </c>
      <c r="Q57" s="19">
        <f t="shared" si="6"/>
        <v>378.01287169183848</v>
      </c>
      <c r="S57" s="31">
        <f>P57*VLOOKUP(B57,'Hybrid Conversion'!$A$5:$B$105,2)*0.9/1000*0.75</f>
        <v>4.0352916744458911</v>
      </c>
      <c r="T57" s="31">
        <f t="shared" si="0"/>
        <v>7.1658898965026472</v>
      </c>
      <c r="U57" s="22"/>
      <c r="V57" s="23"/>
      <c r="W57" s="18"/>
      <c r="X57" s="15"/>
      <c r="Y57" s="15"/>
    </row>
    <row r="58" spans="1:25" x14ac:dyDescent="0.2">
      <c r="A58" s="14">
        <f t="shared" si="10"/>
        <v>30</v>
      </c>
      <c r="B58" s="15">
        <v>61.023524904214568</v>
      </c>
      <c r="C58" s="15"/>
      <c r="D58" s="14">
        <v>31</v>
      </c>
      <c r="E58" s="16">
        <f t="shared" si="1"/>
        <v>45536</v>
      </c>
      <c r="F58" s="14">
        <v>2024</v>
      </c>
      <c r="G58" s="14">
        <f t="shared" si="7"/>
        <v>9</v>
      </c>
      <c r="H58" s="17">
        <v>310.65727293491341</v>
      </c>
      <c r="I58" s="18">
        <v>163503.94750000001</v>
      </c>
      <c r="J58" s="19">
        <f t="shared" si="2"/>
        <v>1.8999986097272261</v>
      </c>
      <c r="K58" s="17">
        <v>233.73218536376999</v>
      </c>
      <c r="L58" s="18">
        <v>15217</v>
      </c>
      <c r="M58" s="20">
        <f t="shared" si="3"/>
        <v>15.359938579468357</v>
      </c>
      <c r="N58" s="17">
        <f t="shared" si="4"/>
        <v>544.38945829868339</v>
      </c>
      <c r="O58" s="21">
        <f t="shared" si="11"/>
        <v>9.8496801121286559E-2</v>
      </c>
      <c r="P58" s="18">
        <f t="shared" si="8"/>
        <v>53.620620206570337</v>
      </c>
      <c r="Q58" s="19">
        <f t="shared" si="6"/>
        <v>490.76883809211307</v>
      </c>
      <c r="S58" s="31">
        <f>P58*VLOOKUP(B58,'Hybrid Conversion'!$A$5:$B$105,2)*0.9/1000*0.75</f>
        <v>6.0986162114114011</v>
      </c>
      <c r="T58" s="31">
        <f t="shared" si="0"/>
        <v>21.991853546570809</v>
      </c>
      <c r="U58" s="22"/>
      <c r="V58" s="23"/>
      <c r="W58" s="18"/>
      <c r="X58" s="15"/>
      <c r="Y58" s="15"/>
    </row>
    <row r="59" spans="1:25" x14ac:dyDescent="0.2">
      <c r="A59" s="14">
        <f t="shared" si="10"/>
        <v>31</v>
      </c>
      <c r="B59" s="15">
        <v>47.658100358422942</v>
      </c>
      <c r="C59" s="15"/>
      <c r="D59" s="14">
        <v>32</v>
      </c>
      <c r="E59" s="16">
        <f t="shared" si="1"/>
        <v>45566</v>
      </c>
      <c r="F59" s="14">
        <v>2024</v>
      </c>
      <c r="G59" s="14">
        <f t="shared" si="7"/>
        <v>10</v>
      </c>
      <c r="H59" s="17">
        <v>884.95121073722817</v>
      </c>
      <c r="I59" s="18">
        <v>163934.57139999999</v>
      </c>
      <c r="J59" s="19">
        <f t="shared" si="2"/>
        <v>5.3981976051771854</v>
      </c>
      <c r="K59" s="17">
        <v>493.48992478847498</v>
      </c>
      <c r="L59" s="18">
        <v>15216</v>
      </c>
      <c r="M59" s="20">
        <f t="shared" si="3"/>
        <v>32.432303153816704</v>
      </c>
      <c r="N59" s="17">
        <f t="shared" si="4"/>
        <v>1378.4411355257032</v>
      </c>
      <c r="O59" s="21">
        <f t="shared" si="11"/>
        <v>0.10643397569993163</v>
      </c>
      <c r="P59" s="18">
        <f t="shared" si="8"/>
        <v>146.71297032232886</v>
      </c>
      <c r="Q59" s="19">
        <f t="shared" si="6"/>
        <v>1231.7281652033744</v>
      </c>
      <c r="S59" s="31">
        <f>P59*VLOOKUP(B59,'Hybrid Conversion'!$A$5:$B$105,2)*0.9/1000*0.75</f>
        <v>16.756386989068787</v>
      </c>
      <c r="T59" s="31">
        <f t="shared" si="0"/>
        <v>43.213029281278146</v>
      </c>
      <c r="U59" s="22"/>
      <c r="V59" s="23"/>
      <c r="W59" s="18"/>
      <c r="X59" s="15"/>
      <c r="Y59" s="15"/>
    </row>
    <row r="60" spans="1:25" x14ac:dyDescent="0.2">
      <c r="A60" s="14">
        <f t="shared" si="10"/>
        <v>30</v>
      </c>
      <c r="B60" s="15">
        <v>36.144444444444453</v>
      </c>
      <c r="C60" s="15"/>
      <c r="D60" s="14">
        <v>33</v>
      </c>
      <c r="E60" s="16">
        <f t="shared" si="1"/>
        <v>45597</v>
      </c>
      <c r="F60" s="14">
        <v>2024</v>
      </c>
      <c r="G60" s="14">
        <f t="shared" si="7"/>
        <v>11</v>
      </c>
      <c r="H60" s="17">
        <v>1547.4246139526372</v>
      </c>
      <c r="I60" s="18">
        <v>164510.141</v>
      </c>
      <c r="J60" s="19">
        <f t="shared" si="2"/>
        <v>9.4062566875596882</v>
      </c>
      <c r="K60" s="17">
        <v>853.67009031772625</v>
      </c>
      <c r="L60" s="18">
        <v>15237</v>
      </c>
      <c r="M60" s="20">
        <f t="shared" si="3"/>
        <v>56.02612655494692</v>
      </c>
      <c r="N60" s="17">
        <f t="shared" si="4"/>
        <v>2401.0947042703633</v>
      </c>
      <c r="O60" s="21">
        <f t="shared" si="11"/>
        <v>0.11412689036662005</v>
      </c>
      <c r="P60" s="18">
        <f t="shared" si="8"/>
        <v>274.02947207413575</v>
      </c>
      <c r="Q60" s="19">
        <f t="shared" si="6"/>
        <v>2127.0652321962275</v>
      </c>
      <c r="S60" s="31">
        <f>P60*VLOOKUP(B60,'Hybrid Conversion'!$A$5:$B$105,2)*0.9/1000*0.75</f>
        <v>28.018543115452687</v>
      </c>
      <c r="T60" s="31">
        <f t="shared" si="0"/>
        <v>50.17424156977156</v>
      </c>
      <c r="U60" s="22"/>
      <c r="V60" s="23"/>
      <c r="W60" s="18"/>
      <c r="X60" s="15"/>
      <c r="Y60" s="15"/>
    </row>
    <row r="61" spans="1:25" x14ac:dyDescent="0.2">
      <c r="A61" s="14">
        <f t="shared" si="10"/>
        <v>31</v>
      </c>
      <c r="B61" s="15">
        <v>28.584946236559134</v>
      </c>
      <c r="C61" s="15"/>
      <c r="D61" s="14">
        <v>34</v>
      </c>
      <c r="E61" s="16">
        <f t="shared" si="1"/>
        <v>45627</v>
      </c>
      <c r="F61" s="14">
        <v>2024</v>
      </c>
      <c r="G61" s="14">
        <f t="shared" si="7"/>
        <v>12</v>
      </c>
      <c r="H61" s="17">
        <v>2194.7730693817148</v>
      </c>
      <c r="I61" s="18">
        <v>164940.75760000001</v>
      </c>
      <c r="J61" s="19">
        <f t="shared" si="2"/>
        <v>13.30643257201648</v>
      </c>
      <c r="K61" s="17">
        <v>1188.1678121089935</v>
      </c>
      <c r="L61" s="18">
        <v>15313</v>
      </c>
      <c r="M61" s="20">
        <f t="shared" si="3"/>
        <v>77.592099007966667</v>
      </c>
      <c r="N61" s="17">
        <f t="shared" si="4"/>
        <v>3382.9408814907083</v>
      </c>
      <c r="O61" s="21">
        <f t="shared" si="11"/>
        <v>0.12159013115404038</v>
      </c>
      <c r="P61" s="18">
        <f t="shared" si="8"/>
        <v>411.33222546682032</v>
      </c>
      <c r="Q61" s="19">
        <f t="shared" si="6"/>
        <v>2971.6086560238882</v>
      </c>
      <c r="S61" s="31">
        <f>P61*VLOOKUP(B61,'Hybrid Conversion'!$A$5:$B$105,2)*0.9/1000*0.75</f>
        <v>35.827782649297973</v>
      </c>
      <c r="T61" s="31">
        <f t="shared" si="0"/>
        <v>56.020576063313982</v>
      </c>
      <c r="U61" s="22"/>
      <c r="V61" s="23"/>
      <c r="W61" s="18"/>
      <c r="X61" s="15"/>
      <c r="Y61" s="15"/>
    </row>
    <row r="62" spans="1:25" x14ac:dyDescent="0.2">
      <c r="A62" s="14">
        <f t="shared" si="10"/>
        <v>31</v>
      </c>
      <c r="B62" s="15">
        <v>29.425806451612907</v>
      </c>
      <c r="C62" s="15"/>
      <c r="D62" s="14">
        <v>35</v>
      </c>
      <c r="E62" s="16">
        <f t="shared" si="1"/>
        <v>45658</v>
      </c>
      <c r="F62" s="14">
        <v>2025</v>
      </c>
      <c r="G62" s="14">
        <f t="shared" si="7"/>
        <v>1</v>
      </c>
      <c r="H62" s="17">
        <v>2062.8134503364572</v>
      </c>
      <c r="I62" s="18">
        <v>165228.34179999999</v>
      </c>
      <c r="J62" s="19">
        <f t="shared" si="2"/>
        <v>12.484622358755992</v>
      </c>
      <c r="K62" s="17">
        <v>1096.6477584838867</v>
      </c>
      <c r="L62" s="18">
        <v>15327</v>
      </c>
      <c r="M62" s="20">
        <f t="shared" si="3"/>
        <v>71.550059273431643</v>
      </c>
      <c r="N62" s="17">
        <f t="shared" si="4"/>
        <v>3159.4612088203439</v>
      </c>
      <c r="O62" s="21">
        <f t="shared" si="11"/>
        <v>0.12883701537235337</v>
      </c>
      <c r="P62" s="18">
        <f t="shared" si="8"/>
        <v>407.05555232914082</v>
      </c>
      <c r="Q62" s="19">
        <f t="shared" si="6"/>
        <v>2752.405656491203</v>
      </c>
      <c r="S62" s="31">
        <f>P62*VLOOKUP(B62,'Hybrid Conversion'!$A$5:$B$105,2)*0.9/1000*0.75</f>
        <v>36.32094682488318</v>
      </c>
      <c r="T62" s="31">
        <f t="shared" si="0"/>
        <v>57.661627198552708</v>
      </c>
      <c r="U62" s="22"/>
      <c r="V62" s="23"/>
      <c r="W62" s="18"/>
      <c r="X62" s="15"/>
      <c r="Y62" s="15"/>
    </row>
    <row r="63" spans="1:25" x14ac:dyDescent="0.2">
      <c r="A63" s="14">
        <f t="shared" si="10"/>
        <v>28</v>
      </c>
      <c r="B63" s="15">
        <v>32.599735449735448</v>
      </c>
      <c r="C63" s="15"/>
      <c r="D63" s="14">
        <v>36</v>
      </c>
      <c r="E63" s="16">
        <f t="shared" si="1"/>
        <v>45689</v>
      </c>
      <c r="F63" s="14">
        <v>2025</v>
      </c>
      <c r="G63" s="14">
        <f t="shared" si="7"/>
        <v>2</v>
      </c>
      <c r="H63" s="17">
        <v>1875.24735975266</v>
      </c>
      <c r="I63" s="18">
        <v>165233.94080000001</v>
      </c>
      <c r="J63" s="19">
        <f t="shared" si="2"/>
        <v>11.349044576879448</v>
      </c>
      <c r="K63" s="17">
        <v>1052.6201972961421</v>
      </c>
      <c r="L63" s="18">
        <v>15341</v>
      </c>
      <c r="M63" s="20">
        <f t="shared" si="3"/>
        <v>68.614835883980319</v>
      </c>
      <c r="N63" s="17">
        <f t="shared" si="4"/>
        <v>2927.8675570488022</v>
      </c>
      <c r="O63" s="21">
        <f t="shared" si="11"/>
        <v>0.13587973461402747</v>
      </c>
      <c r="P63" s="18">
        <f t="shared" si="8"/>
        <v>397.83786663681212</v>
      </c>
      <c r="Q63" s="19">
        <f t="shared" si="6"/>
        <v>2530.02969041199</v>
      </c>
      <c r="S63" s="31">
        <f>P63*VLOOKUP(B63,'Hybrid Conversion'!$A$5:$B$105,2)*0.9/1000*0.75</f>
        <v>37.890736585543038</v>
      </c>
      <c r="T63" s="31">
        <f t="shared" si="0"/>
        <v>67.462304027456085</v>
      </c>
      <c r="U63" s="22"/>
      <c r="V63" s="23"/>
      <c r="W63" s="18"/>
      <c r="X63" s="15"/>
      <c r="Y63" s="15"/>
    </row>
    <row r="64" spans="1:25" x14ac:dyDescent="0.2">
      <c r="A64" s="14">
        <f t="shared" si="10"/>
        <v>31</v>
      </c>
      <c r="B64" s="15">
        <v>39.989247311828002</v>
      </c>
      <c r="C64" s="15"/>
      <c r="D64" s="14">
        <v>37</v>
      </c>
      <c r="E64" s="16">
        <f t="shared" si="1"/>
        <v>45717</v>
      </c>
      <c r="F64" s="14">
        <v>2025</v>
      </c>
      <c r="G64" s="14">
        <f t="shared" si="7"/>
        <v>3</v>
      </c>
      <c r="H64" s="17">
        <v>1401.6679258346562</v>
      </c>
      <c r="I64" s="18">
        <v>165283.5416</v>
      </c>
      <c r="J64" s="19">
        <f t="shared" si="2"/>
        <v>8.4803841463344849</v>
      </c>
      <c r="K64" s="17">
        <v>767.26680076122238</v>
      </c>
      <c r="L64" s="18">
        <v>15344</v>
      </c>
      <c r="M64" s="20">
        <f t="shared" si="3"/>
        <v>50.004353542832533</v>
      </c>
      <c r="N64" s="17">
        <f t="shared" si="4"/>
        <v>2168.9347265958786</v>
      </c>
      <c r="O64" s="21">
        <f t="shared" si="11"/>
        <v>0.14272947816105608</v>
      </c>
      <c r="P64" s="18">
        <f t="shared" si="8"/>
        <v>309.57092169242259</v>
      </c>
      <c r="Q64" s="19">
        <f t="shared" si="6"/>
        <v>1859.363804903456</v>
      </c>
      <c r="S64" s="31">
        <f>P64*VLOOKUP(B64,'Hybrid Conversion'!$A$5:$B$105,2)*0.9/1000*0.75</f>
        <v>33.007733046031234</v>
      </c>
      <c r="T64" s="31">
        <f t="shared" si="0"/>
        <v>71.422061504996194</v>
      </c>
      <c r="U64" s="22"/>
      <c r="V64" s="23"/>
      <c r="W64" s="18"/>
      <c r="X64" s="15"/>
      <c r="Y64" s="15"/>
    </row>
    <row r="65" spans="1:25" x14ac:dyDescent="0.2">
      <c r="A65" s="14">
        <f t="shared" si="10"/>
        <v>30</v>
      </c>
      <c r="B65" s="15">
        <v>46.898888888888891</v>
      </c>
      <c r="C65" s="15"/>
      <c r="D65" s="14">
        <v>38</v>
      </c>
      <c r="E65" s="16">
        <f t="shared" si="1"/>
        <v>45748</v>
      </c>
      <c r="F65" s="14">
        <v>2025</v>
      </c>
      <c r="G65" s="14">
        <f t="shared" si="7"/>
        <v>4</v>
      </c>
      <c r="H65" s="17">
        <v>918.69099140167259</v>
      </c>
      <c r="I65" s="18">
        <v>165251.12770000001</v>
      </c>
      <c r="J65" s="19">
        <f t="shared" si="2"/>
        <v>5.5593629174469621</v>
      </c>
      <c r="K65" s="17">
        <v>512.15294122695877</v>
      </c>
      <c r="L65" s="18">
        <v>15315</v>
      </c>
      <c r="M65" s="20">
        <f t="shared" si="3"/>
        <v>33.441262894349251</v>
      </c>
      <c r="N65" s="17">
        <f t="shared" si="4"/>
        <v>1430.8439326286314</v>
      </c>
      <c r="O65" s="21">
        <f t="shared" si="11"/>
        <v>0.14939653993159641</v>
      </c>
      <c r="P65" s="18">
        <f t="shared" si="8"/>
        <v>213.76313271683577</v>
      </c>
      <c r="Q65" s="19">
        <f t="shared" si="6"/>
        <v>1217.0807999117956</v>
      </c>
      <c r="S65" s="31">
        <f>P65*VLOOKUP(B65,'Hybrid Conversion'!$A$5:$B$105,2)*0.9/1000*0.75</f>
        <v>24.282970542553961</v>
      </c>
      <c r="T65" s="31">
        <f t="shared" si="0"/>
        <v>65.225998794548275</v>
      </c>
      <c r="U65" s="22"/>
      <c r="V65" s="23"/>
      <c r="W65" s="18"/>
      <c r="X65" s="15"/>
      <c r="Y65" s="15"/>
    </row>
    <row r="66" spans="1:25" x14ac:dyDescent="0.2">
      <c r="A66" s="14">
        <f t="shared" si="10"/>
        <v>31</v>
      </c>
      <c r="B66" s="15">
        <v>55.859139784946244</v>
      </c>
      <c r="C66" s="15"/>
      <c r="D66" s="14">
        <v>39</v>
      </c>
      <c r="E66" s="16">
        <f t="shared" si="1"/>
        <v>45778</v>
      </c>
      <c r="F66" s="14">
        <v>2025</v>
      </c>
      <c r="G66" s="14">
        <f t="shared" si="7"/>
        <v>5</v>
      </c>
      <c r="H66" s="17">
        <v>456.6598379611969</v>
      </c>
      <c r="I66" s="18">
        <v>165214.73639999999</v>
      </c>
      <c r="J66" s="19">
        <f t="shared" si="2"/>
        <v>2.7640381718467393</v>
      </c>
      <c r="K66" s="17">
        <v>278.0134543776515</v>
      </c>
      <c r="L66" s="18">
        <v>15299</v>
      </c>
      <c r="M66" s="20">
        <f t="shared" si="3"/>
        <v>18.172001724142198</v>
      </c>
      <c r="N66" s="17">
        <f t="shared" si="4"/>
        <v>734.67329233884834</v>
      </c>
      <c r="O66" s="21">
        <f t="shared" si="11"/>
        <v>0.15589041153241157</v>
      </c>
      <c r="P66" s="18">
        <f t="shared" si="8"/>
        <v>114.52852188457479</v>
      </c>
      <c r="Q66" s="19">
        <f t="shared" si="6"/>
        <v>620.14477045427361</v>
      </c>
      <c r="S66" s="31">
        <f>P66*VLOOKUP(B66,'Hybrid Conversion'!$A$5:$B$105,2)*0.9/1000*0.75</f>
        <v>13.266442648892422</v>
      </c>
      <c r="T66" s="31">
        <f t="shared" ref="T66:T129" si="12">S66*VLOOKUP(G66,$V$2:$W$13,2,FALSE)</f>
        <v>46.160666271428369</v>
      </c>
      <c r="U66" s="22"/>
      <c r="V66" s="23"/>
      <c r="W66" s="18"/>
      <c r="X66" s="15"/>
      <c r="Y66" s="15"/>
    </row>
    <row r="67" spans="1:25" x14ac:dyDescent="0.2">
      <c r="A67" s="14">
        <f t="shared" si="10"/>
        <v>30</v>
      </c>
      <c r="B67" s="15">
        <v>62.166666666666679</v>
      </c>
      <c r="C67" s="15"/>
      <c r="D67" s="14">
        <v>40</v>
      </c>
      <c r="E67" s="16">
        <f t="shared" ref="E67:E130" si="13">DATE(F67,G67,1)</f>
        <v>45809</v>
      </c>
      <c r="F67" s="14">
        <v>2025</v>
      </c>
      <c r="G67" s="14">
        <f t="shared" si="7"/>
        <v>6</v>
      </c>
      <c r="H67" s="17">
        <v>269.39402997493687</v>
      </c>
      <c r="I67" s="18">
        <v>165074.3198</v>
      </c>
      <c r="J67" s="19">
        <f t="shared" ref="J67:J130" si="14">H67*1000/I67</f>
        <v>1.6319560201812617</v>
      </c>
      <c r="K67" s="17">
        <v>198.79440844058971</v>
      </c>
      <c r="L67" s="18">
        <v>15302</v>
      </c>
      <c r="M67" s="20">
        <f t="shared" ref="M67:M130" si="15">K67*1000/L67</f>
        <v>12.991400368617809</v>
      </c>
      <c r="N67" s="17">
        <f t="shared" ref="N67:N130" si="16">K67+H67</f>
        <v>468.18843841552655</v>
      </c>
      <c r="O67" s="21">
        <f t="shared" si="11"/>
        <v>0.16221986352848405</v>
      </c>
      <c r="P67" s="18">
        <f t="shared" si="8"/>
        <v>75.949464585380781</v>
      </c>
      <c r="Q67" s="19">
        <f t="shared" ref="Q67:Q130" si="17">N67-P67</f>
        <v>392.23897383014577</v>
      </c>
      <c r="S67" s="31">
        <f>P67*VLOOKUP(B67,'Hybrid Conversion'!$A$5:$B$105,2)*0.9/1000*0.75</f>
        <v>8.5956807528068104</v>
      </c>
      <c r="T67" s="31">
        <f t="shared" si="12"/>
        <v>19.7952360204389</v>
      </c>
      <c r="U67" s="22"/>
      <c r="V67" s="23"/>
      <c r="W67" s="18"/>
      <c r="X67" s="15"/>
      <c r="Y67" s="15"/>
    </row>
    <row r="68" spans="1:25" x14ac:dyDescent="0.2">
      <c r="A68" s="14">
        <f t="shared" si="10"/>
        <v>31</v>
      </c>
      <c r="B68" s="15">
        <v>70.889247311827987</v>
      </c>
      <c r="C68" s="15"/>
      <c r="D68" s="14">
        <v>41</v>
      </c>
      <c r="E68" s="16">
        <f t="shared" si="13"/>
        <v>45839</v>
      </c>
      <c r="F68" s="14">
        <v>2025</v>
      </c>
      <c r="G68" s="14">
        <f t="shared" si="7"/>
        <v>7</v>
      </c>
      <c r="H68" s="17">
        <v>238.58941215276701</v>
      </c>
      <c r="I68" s="18">
        <v>165247.92660000001</v>
      </c>
      <c r="J68" s="19">
        <f t="shared" si="14"/>
        <v>1.4438269638946684</v>
      </c>
      <c r="K68" s="17">
        <v>180.5866967737679</v>
      </c>
      <c r="L68" s="18">
        <v>15282</v>
      </c>
      <c r="M68" s="20">
        <f t="shared" si="15"/>
        <v>11.81695437598272</v>
      </c>
      <c r="N68" s="17">
        <f t="shared" si="16"/>
        <v>419.17610892653488</v>
      </c>
      <c r="O68" s="21">
        <f t="shared" si="11"/>
        <v>0.16839301667607698</v>
      </c>
      <c r="P68" s="18">
        <f t="shared" si="8"/>
        <v>70.586329500679057</v>
      </c>
      <c r="Q68" s="19">
        <f t="shared" si="17"/>
        <v>348.5897794258558</v>
      </c>
      <c r="S68" s="31">
        <f>P68*VLOOKUP(B68,'Hybrid Conversion'!$A$5:$B$105,2)*0.9/1000*0.75</f>
        <v>7.5910673981497681</v>
      </c>
      <c r="T68" s="31">
        <f t="shared" si="12"/>
        <v>13.001344251254844</v>
      </c>
      <c r="U68" s="22"/>
      <c r="V68" s="23"/>
      <c r="W68" s="18"/>
      <c r="X68" s="15"/>
      <c r="Y68" s="15"/>
    </row>
    <row r="69" spans="1:25" x14ac:dyDescent="0.2">
      <c r="A69" s="14">
        <f t="shared" si="10"/>
        <v>31</v>
      </c>
      <c r="B69" s="15">
        <v>70.05591397849463</v>
      </c>
      <c r="C69" s="15"/>
      <c r="D69" s="14">
        <v>42</v>
      </c>
      <c r="E69" s="16">
        <f t="shared" si="13"/>
        <v>45870</v>
      </c>
      <c r="F69" s="14">
        <v>2025</v>
      </c>
      <c r="G69" s="14">
        <f t="shared" si="7"/>
        <v>8</v>
      </c>
      <c r="H69" s="17">
        <v>238.81694889068621</v>
      </c>
      <c r="I69" s="18">
        <v>165405.51550000001</v>
      </c>
      <c r="J69" s="19">
        <f t="shared" si="14"/>
        <v>1.4438269979617833</v>
      </c>
      <c r="K69" s="17">
        <v>180.63396668434129</v>
      </c>
      <c r="L69" s="18">
        <v>15286</v>
      </c>
      <c r="M69" s="20">
        <f t="shared" si="15"/>
        <v>11.816954512909936</v>
      </c>
      <c r="N69" s="17">
        <f t="shared" si="16"/>
        <v>419.45091557502747</v>
      </c>
      <c r="O69" s="21">
        <f t="shared" si="11"/>
        <v>0.17441740457084209</v>
      </c>
      <c r="P69" s="18">
        <f t="shared" si="8"/>
        <v>73.159540039459714</v>
      </c>
      <c r="Q69" s="19">
        <f t="shared" si="17"/>
        <v>346.29137553556774</v>
      </c>
      <c r="S69" s="31">
        <f>P69*VLOOKUP(B69,'Hybrid Conversion'!$A$5:$B$105,2)*0.9/1000*0.75</f>
        <v>7.8677982434521194</v>
      </c>
      <c r="T69" s="31">
        <f t="shared" si="12"/>
        <v>13.971673050924291</v>
      </c>
      <c r="U69" s="22"/>
      <c r="V69" s="23"/>
      <c r="W69" s="18"/>
      <c r="X69" s="15"/>
      <c r="Y69" s="15"/>
    </row>
    <row r="70" spans="1:25" x14ac:dyDescent="0.2">
      <c r="A70" s="14">
        <f t="shared" si="10"/>
        <v>30</v>
      </c>
      <c r="B70" s="15">
        <v>61.023524904214568</v>
      </c>
      <c r="C70" s="15"/>
      <c r="D70" s="14">
        <v>43</v>
      </c>
      <c r="E70" s="16">
        <f t="shared" si="13"/>
        <v>45901</v>
      </c>
      <c r="F70" s="14">
        <v>2025</v>
      </c>
      <c r="G70" s="14">
        <f t="shared" si="7"/>
        <v>9</v>
      </c>
      <c r="H70" s="17">
        <v>314.74639713764202</v>
      </c>
      <c r="I70" s="18">
        <v>165656.1146</v>
      </c>
      <c r="J70" s="19">
        <f t="shared" si="14"/>
        <v>1.8999986683114081</v>
      </c>
      <c r="K70" s="17">
        <v>234.80735778808599</v>
      </c>
      <c r="L70" s="18">
        <v>15287</v>
      </c>
      <c r="M70" s="20">
        <f t="shared" si="15"/>
        <v>15.359937056851312</v>
      </c>
      <c r="N70" s="17">
        <f t="shared" si="16"/>
        <v>549.55375492572807</v>
      </c>
      <c r="O70" s="21">
        <f t="shared" si="11"/>
        <v>0.18030002892339059</v>
      </c>
      <c r="P70" s="18">
        <f t="shared" si="8"/>
        <v>99.084557908066671</v>
      </c>
      <c r="Q70" s="19">
        <f t="shared" si="17"/>
        <v>450.46919701766137</v>
      </c>
      <c r="S70" s="31">
        <f>P70*VLOOKUP(B70,'Hybrid Conversion'!$A$5:$B$105,2)*0.9/1000*0.75</f>
        <v>11.269520733455124</v>
      </c>
      <c r="T70" s="31">
        <f t="shared" si="12"/>
        <v>40.638341702245157</v>
      </c>
      <c r="U70" s="22"/>
      <c r="V70" s="23"/>
      <c r="W70" s="18"/>
      <c r="X70" s="15"/>
      <c r="Y70" s="15"/>
    </row>
    <row r="71" spans="1:25" x14ac:dyDescent="0.2">
      <c r="A71" s="14">
        <f t="shared" si="10"/>
        <v>31</v>
      </c>
      <c r="B71" s="15">
        <v>47.658100358422942</v>
      </c>
      <c r="C71" s="15"/>
      <c r="D71" s="14">
        <v>44</v>
      </c>
      <c r="E71" s="16">
        <f t="shared" si="13"/>
        <v>45931</v>
      </c>
      <c r="F71" s="14">
        <v>2025</v>
      </c>
      <c r="G71" s="14">
        <f t="shared" si="7"/>
        <v>10</v>
      </c>
      <c r="H71" s="17">
        <v>896.57446646690414</v>
      </c>
      <c r="I71" s="18">
        <v>166087.71160000001</v>
      </c>
      <c r="J71" s="19">
        <f t="shared" si="14"/>
        <v>5.3981986856811153</v>
      </c>
      <c r="K71" s="17">
        <v>495.76019978523215</v>
      </c>
      <c r="L71" s="18">
        <v>15286</v>
      </c>
      <c r="M71" s="20">
        <f t="shared" si="15"/>
        <v>32.432304055032851</v>
      </c>
      <c r="N71" s="17">
        <f t="shared" si="16"/>
        <v>1392.3346662521362</v>
      </c>
      <c r="O71" s="21">
        <f t="shared" si="11"/>
        <v>0.18604740847956525</v>
      </c>
      <c r="P71" s="18">
        <f t="shared" si="8"/>
        <v>259.04025639247038</v>
      </c>
      <c r="Q71" s="19">
        <f t="shared" si="17"/>
        <v>1133.2944098596658</v>
      </c>
      <c r="S71" s="31">
        <f>P71*VLOOKUP(B71,'Hybrid Conversion'!$A$5:$B$105,2)*0.9/1000*0.75</f>
        <v>29.585514984282359</v>
      </c>
      <c r="T71" s="31">
        <f t="shared" si="12"/>
        <v>76.298054356915799</v>
      </c>
      <c r="U71" s="22"/>
      <c r="V71" s="23"/>
      <c r="W71" s="18"/>
      <c r="X71" s="15"/>
      <c r="Y71" s="15"/>
    </row>
    <row r="72" spans="1:25" x14ac:dyDescent="0.2">
      <c r="A72" s="14">
        <f t="shared" si="10"/>
        <v>30</v>
      </c>
      <c r="B72" s="15">
        <v>36.144444444444453</v>
      </c>
      <c r="C72" s="15"/>
      <c r="D72" s="14">
        <v>45</v>
      </c>
      <c r="E72" s="16">
        <f t="shared" si="13"/>
        <v>45962</v>
      </c>
      <c r="F72" s="14">
        <v>2025</v>
      </c>
      <c r="G72" s="14">
        <f t="shared" si="7"/>
        <v>11</v>
      </c>
      <c r="H72" s="17">
        <v>1567.6966073513031</v>
      </c>
      <c r="I72" s="18">
        <v>166665.30379999999</v>
      </c>
      <c r="J72" s="19">
        <f t="shared" si="14"/>
        <v>9.4062565609489699</v>
      </c>
      <c r="K72" s="17">
        <v>857.59184861183144</v>
      </c>
      <c r="L72" s="18">
        <v>15307</v>
      </c>
      <c r="M72" s="20">
        <f t="shared" si="15"/>
        <v>56.026121944981476</v>
      </c>
      <c r="N72" s="17">
        <f t="shared" si="16"/>
        <v>2425.2884559631348</v>
      </c>
      <c r="O72" s="21">
        <f t="shared" si="11"/>
        <v>0.1916656224425799</v>
      </c>
      <c r="P72" s="18">
        <f t="shared" si="8"/>
        <v>464.84442151497768</v>
      </c>
      <c r="Q72" s="19">
        <f t="shared" si="17"/>
        <v>1960.444034448157</v>
      </c>
      <c r="S72" s="31">
        <f>P72*VLOOKUP(B72,'Hybrid Conversion'!$A$5:$B$105,2)*0.9/1000*0.75</f>
        <v>47.528695974247206</v>
      </c>
      <c r="T72" s="31">
        <f t="shared" si="12"/>
        <v>85.112072511468241</v>
      </c>
      <c r="U72" s="22"/>
      <c r="V72" s="23"/>
      <c r="W72" s="18"/>
      <c r="X72" s="15"/>
      <c r="Y72" s="15"/>
    </row>
    <row r="73" spans="1:25" x14ac:dyDescent="0.2">
      <c r="A73" s="14">
        <f t="shared" si="10"/>
        <v>31</v>
      </c>
      <c r="B73" s="15">
        <v>28.584946236559134</v>
      </c>
      <c r="C73" s="15"/>
      <c r="D73" s="14">
        <v>46</v>
      </c>
      <c r="E73" s="16">
        <f t="shared" si="13"/>
        <v>45992</v>
      </c>
      <c r="F73" s="14">
        <v>2025</v>
      </c>
      <c r="G73" s="14">
        <f t="shared" si="7"/>
        <v>12</v>
      </c>
      <c r="H73" s="17">
        <v>2223.4901719093368</v>
      </c>
      <c r="I73" s="18">
        <v>167098.90549999999</v>
      </c>
      <c r="J73" s="19">
        <f t="shared" si="14"/>
        <v>13.306431692392724</v>
      </c>
      <c r="K73" s="17">
        <v>1193.5991549491882</v>
      </c>
      <c r="L73" s="18">
        <v>15383</v>
      </c>
      <c r="M73" s="20">
        <f t="shared" si="15"/>
        <v>77.592092241382574</v>
      </c>
      <c r="N73" s="17">
        <f t="shared" si="16"/>
        <v>3417.0893268585251</v>
      </c>
      <c r="O73" s="21">
        <f t="shared" si="11"/>
        <v>0.19716034912227376</v>
      </c>
      <c r="P73" s="18">
        <f t="shared" si="8"/>
        <v>673.71452466542212</v>
      </c>
      <c r="Q73" s="19">
        <f t="shared" si="17"/>
        <v>2743.3748021931028</v>
      </c>
      <c r="S73" s="31">
        <f>P73*VLOOKUP(B73,'Hybrid Conversion'!$A$5:$B$105,2)*0.9/1000*0.75</f>
        <v>58.68175665058579</v>
      </c>
      <c r="T73" s="31">
        <f t="shared" si="12"/>
        <v>91.755212544180068</v>
      </c>
      <c r="U73" s="22"/>
      <c r="V73" s="23"/>
      <c r="W73" s="18"/>
      <c r="X73" s="15"/>
      <c r="Y73" s="15"/>
    </row>
    <row r="74" spans="1:25" x14ac:dyDescent="0.2">
      <c r="A74" s="14">
        <f t="shared" si="10"/>
        <v>31</v>
      </c>
      <c r="B74" s="15">
        <v>29.425806451612907</v>
      </c>
      <c r="C74" s="15"/>
      <c r="D74" s="14">
        <v>47</v>
      </c>
      <c r="E74" s="16">
        <f t="shared" si="13"/>
        <v>46023</v>
      </c>
      <c r="F74" s="14">
        <v>2026</v>
      </c>
      <c r="G74" s="14">
        <f t="shared" si="7"/>
        <v>1</v>
      </c>
      <c r="H74" s="17">
        <v>2089.80694913864</v>
      </c>
      <c r="I74" s="18">
        <v>167390.49549999999</v>
      </c>
      <c r="J74" s="19">
        <f t="shared" si="14"/>
        <v>12.484621321517267</v>
      </c>
      <c r="K74" s="17">
        <v>1101.5847806930537</v>
      </c>
      <c r="L74" s="18">
        <v>15396</v>
      </c>
      <c r="M74" s="20">
        <f t="shared" si="15"/>
        <v>71.550063697912037</v>
      </c>
      <c r="N74" s="17">
        <f t="shared" si="16"/>
        <v>3191.3917298316937</v>
      </c>
      <c r="O74" s="21">
        <f t="shared" si="11"/>
        <v>0.2025369004275146</v>
      </c>
      <c r="P74" s="18">
        <f t="shared" si="8"/>
        <v>646.3745890101153</v>
      </c>
      <c r="Q74" s="19">
        <f t="shared" si="17"/>
        <v>2545.0171408215783</v>
      </c>
      <c r="S74" s="31">
        <f>P74*VLOOKUP(B74,'Hybrid Conversion'!$A$5:$B$105,2)*0.9/1000*0.75</f>
        <v>57.675019888707737</v>
      </c>
      <c r="T74" s="31">
        <f t="shared" si="12"/>
        <v>91.562467011829469</v>
      </c>
      <c r="U74" s="22"/>
      <c r="V74" s="23"/>
      <c r="W74" s="18"/>
      <c r="X74" s="15"/>
      <c r="Y74" s="15"/>
    </row>
    <row r="75" spans="1:25" x14ac:dyDescent="0.2">
      <c r="A75" s="14">
        <f t="shared" si="10"/>
        <v>28</v>
      </c>
      <c r="B75" s="15">
        <v>32.599735449735448</v>
      </c>
      <c r="C75" s="15"/>
      <c r="D75" s="14">
        <v>48</v>
      </c>
      <c r="E75" s="16">
        <f t="shared" si="13"/>
        <v>46054</v>
      </c>
      <c r="F75" s="14">
        <v>2026</v>
      </c>
      <c r="G75" s="14">
        <f t="shared" si="7"/>
        <v>2</v>
      </c>
      <c r="H75" s="17">
        <v>1899.8082957267729</v>
      </c>
      <c r="I75" s="18">
        <v>167398.09710000001</v>
      </c>
      <c r="J75" s="19">
        <f t="shared" si="14"/>
        <v>11.349043559269782</v>
      </c>
      <c r="K75" s="17">
        <v>1057.3545594215384</v>
      </c>
      <c r="L75" s="18">
        <v>15410</v>
      </c>
      <c r="M75" s="20">
        <f t="shared" si="15"/>
        <v>68.614831889781854</v>
      </c>
      <c r="N75" s="17">
        <f t="shared" si="16"/>
        <v>2957.1628551483113</v>
      </c>
      <c r="O75" s="21">
        <f t="shared" si="11"/>
        <v>0.20780025272697278</v>
      </c>
      <c r="P75" s="18">
        <f t="shared" si="8"/>
        <v>614.49918865463542</v>
      </c>
      <c r="Q75" s="19">
        <f t="shared" si="17"/>
        <v>2342.6636664936759</v>
      </c>
      <c r="S75" s="31">
        <f>P75*VLOOKUP(B75,'Hybrid Conversion'!$A$5:$B$105,2)*0.9/1000*0.75</f>
        <v>58.525919330345218</v>
      </c>
      <c r="T75" s="31">
        <f t="shared" si="12"/>
        <v>104.20207467955541</v>
      </c>
      <c r="U75" s="22"/>
      <c r="V75" s="23"/>
      <c r="W75" s="18"/>
      <c r="X75" s="15"/>
      <c r="Y75" s="15"/>
    </row>
    <row r="76" spans="1:25" x14ac:dyDescent="0.2">
      <c r="A76" s="14">
        <f t="shared" si="10"/>
        <v>31</v>
      </c>
      <c r="B76" s="15">
        <v>39.989247311828002</v>
      </c>
      <c r="C76" s="15"/>
      <c r="D76" s="14">
        <v>49</v>
      </c>
      <c r="E76" s="16">
        <f t="shared" si="13"/>
        <v>46082</v>
      </c>
      <c r="F76" s="14">
        <v>2026</v>
      </c>
      <c r="G76" s="14">
        <f t="shared" si="7"/>
        <v>3</v>
      </c>
      <c r="H76" s="17">
        <v>1420.0376319885249</v>
      </c>
      <c r="I76" s="18">
        <v>167449.68909999999</v>
      </c>
      <c r="J76" s="19">
        <f t="shared" si="14"/>
        <v>8.4803838073445856</v>
      </c>
      <c r="K76" s="17">
        <v>770.76713824272156</v>
      </c>
      <c r="L76" s="18">
        <v>15414</v>
      </c>
      <c r="M76" s="20">
        <f t="shared" si="15"/>
        <v>50.004355666453975</v>
      </c>
      <c r="N76" s="17">
        <f t="shared" si="16"/>
        <v>2190.8047702312465</v>
      </c>
      <c r="O76" s="21">
        <f t="shared" si="11"/>
        <v>0.21295507452765661</v>
      </c>
      <c r="P76" s="18">
        <f t="shared" si="8"/>
        <v>466.54299312014075</v>
      </c>
      <c r="Q76" s="19">
        <f t="shared" si="17"/>
        <v>1724.2617771111059</v>
      </c>
      <c r="S76" s="31">
        <f>P76*VLOOKUP(B76,'Hybrid Conversion'!$A$5:$B$105,2)*0.9/1000*0.75</f>
        <v>49.744745040060167</v>
      </c>
      <c r="T76" s="31">
        <f t="shared" si="12"/>
        <v>107.63757192433789</v>
      </c>
      <c r="U76" s="22"/>
      <c r="V76" s="23"/>
      <c r="W76" s="18"/>
      <c r="X76" s="15"/>
      <c r="Y76" s="15"/>
    </row>
    <row r="77" spans="1:25" x14ac:dyDescent="0.2">
      <c r="A77" s="14">
        <f t="shared" si="10"/>
        <v>30</v>
      </c>
      <c r="B77" s="15">
        <v>46.898888888888891</v>
      </c>
      <c r="C77" s="15"/>
      <c r="D77" s="14">
        <v>50</v>
      </c>
      <c r="E77" s="16">
        <f t="shared" si="13"/>
        <v>46113</v>
      </c>
      <c r="F77" s="14">
        <v>2026</v>
      </c>
      <c r="G77" s="14">
        <f t="shared" si="7"/>
        <v>4</v>
      </c>
      <c r="H77" s="17">
        <v>930.74998140335106</v>
      </c>
      <c r="I77" s="18">
        <v>167420.2874</v>
      </c>
      <c r="J77" s="19">
        <f t="shared" si="14"/>
        <v>5.5593619856810204</v>
      </c>
      <c r="K77" s="17">
        <v>514.49386596679699</v>
      </c>
      <c r="L77" s="18">
        <v>15385</v>
      </c>
      <c r="M77" s="20">
        <f t="shared" si="15"/>
        <v>33.4412652562104</v>
      </c>
      <c r="N77" s="17">
        <f t="shared" si="16"/>
        <v>1445.2438473701482</v>
      </c>
      <c r="O77" s="21">
        <f t="shared" si="11"/>
        <v>0.21800575135703648</v>
      </c>
      <c r="P77" s="18">
        <f t="shared" si="8"/>
        <v>315.07147084006328</v>
      </c>
      <c r="Q77" s="19">
        <f t="shared" si="17"/>
        <v>1130.1723765300849</v>
      </c>
      <c r="S77" s="31">
        <f>P77*VLOOKUP(B77,'Hybrid Conversion'!$A$5:$B$105,2)*0.9/1000*0.75</f>
        <v>35.791350678525262</v>
      </c>
      <c r="T77" s="31">
        <f t="shared" si="12"/>
        <v>96.138427220906621</v>
      </c>
      <c r="U77" s="22"/>
      <c r="V77" s="23"/>
      <c r="W77" s="18"/>
      <c r="X77" s="15"/>
      <c r="Y77" s="15"/>
    </row>
    <row r="78" spans="1:25" x14ac:dyDescent="0.2">
      <c r="A78" s="14">
        <f t="shared" si="10"/>
        <v>31</v>
      </c>
      <c r="B78" s="15">
        <v>55.859139784946244</v>
      </c>
      <c r="C78" s="15"/>
      <c r="D78" s="14">
        <v>51</v>
      </c>
      <c r="E78" s="16">
        <f t="shared" si="13"/>
        <v>46143</v>
      </c>
      <c r="F78" s="14">
        <v>2026</v>
      </c>
      <c r="G78" s="14">
        <f t="shared" si="7"/>
        <v>5</v>
      </c>
      <c r="H78" s="17">
        <v>462.66097784042256</v>
      </c>
      <c r="I78" s="18">
        <v>167385.88320000001</v>
      </c>
      <c r="J78" s="19">
        <f t="shared" si="14"/>
        <v>2.7640382151439549</v>
      </c>
      <c r="K78" s="17">
        <v>279.28546720743157</v>
      </c>
      <c r="L78" s="18">
        <v>15369</v>
      </c>
      <c r="M78" s="20">
        <f t="shared" si="15"/>
        <v>18.17199994843071</v>
      </c>
      <c r="N78" s="17">
        <f t="shared" si="16"/>
        <v>741.94644504785413</v>
      </c>
      <c r="O78" s="21">
        <f t="shared" si="11"/>
        <v>0.22295640818108142</v>
      </c>
      <c r="P78" s="18">
        <f t="shared" si="8"/>
        <v>165.42171445059168</v>
      </c>
      <c r="Q78" s="19">
        <f t="shared" si="17"/>
        <v>576.52473059726242</v>
      </c>
      <c r="S78" s="31">
        <f>P78*VLOOKUP(B78,'Hybrid Conversion'!$A$5:$B$105,2)*0.9/1000*0.75</f>
        <v>19.161669525884328</v>
      </c>
      <c r="T78" s="31">
        <f t="shared" si="12"/>
        <v>66.673143328410745</v>
      </c>
      <c r="U78" s="22"/>
      <c r="V78" s="23"/>
      <c r="W78" s="18"/>
      <c r="X78" s="15"/>
      <c r="Y78" s="15"/>
    </row>
    <row r="79" spans="1:25" x14ac:dyDescent="0.2">
      <c r="A79" s="14">
        <f t="shared" si="10"/>
        <v>30</v>
      </c>
      <c r="B79" s="15">
        <v>62.166666666666679</v>
      </c>
      <c r="C79" s="15"/>
      <c r="D79" s="14">
        <v>52</v>
      </c>
      <c r="E79" s="16">
        <f t="shared" si="13"/>
        <v>46174</v>
      </c>
      <c r="F79" s="14">
        <v>2026</v>
      </c>
      <c r="G79" s="14">
        <f t="shared" ref="G79:G142" si="18">G67</f>
        <v>6</v>
      </c>
      <c r="H79" s="17">
        <v>272.94053077697765</v>
      </c>
      <c r="I79" s="18">
        <v>167247.478</v>
      </c>
      <c r="J79" s="19">
        <f t="shared" si="14"/>
        <v>1.631956033303998</v>
      </c>
      <c r="K79" s="17">
        <v>199.7038024663928</v>
      </c>
      <c r="L79" s="18">
        <v>15372</v>
      </c>
      <c r="M79" s="20">
        <f t="shared" si="15"/>
        <v>12.991400108404424</v>
      </c>
      <c r="N79" s="17">
        <f t="shared" si="16"/>
        <v>472.64433324337045</v>
      </c>
      <c r="O79" s="21">
        <f t="shared" si="11"/>
        <v>0.22781092964535687</v>
      </c>
      <c r="P79" s="18">
        <f t="shared" si="8"/>
        <v>107.67354494778208</v>
      </c>
      <c r="Q79" s="19">
        <f t="shared" si="17"/>
        <v>364.97078829558836</v>
      </c>
      <c r="S79" s="31">
        <f>P79*VLOOKUP(B79,'Hybrid Conversion'!$A$5:$B$105,2)*0.9/1000*0.75</f>
        <v>12.186095358890531</v>
      </c>
      <c r="T79" s="31">
        <f t="shared" si="12"/>
        <v>28.063703240495947</v>
      </c>
      <c r="U79" s="22"/>
      <c r="V79" s="23"/>
      <c r="W79" s="18"/>
      <c r="X79" s="15"/>
      <c r="Y79" s="15"/>
    </row>
    <row r="80" spans="1:25" x14ac:dyDescent="0.2">
      <c r="A80" s="14">
        <f t="shared" si="10"/>
        <v>31</v>
      </c>
      <c r="B80" s="15">
        <v>70.889247311827987</v>
      </c>
      <c r="C80" s="15"/>
      <c r="D80" s="14">
        <v>53</v>
      </c>
      <c r="E80" s="16">
        <f t="shared" si="13"/>
        <v>46204</v>
      </c>
      <c r="F80" s="14">
        <v>2026</v>
      </c>
      <c r="G80" s="14">
        <f t="shared" si="18"/>
        <v>7</v>
      </c>
      <c r="H80" s="17">
        <v>241.7126612067222</v>
      </c>
      <c r="I80" s="18">
        <v>167411.0765</v>
      </c>
      <c r="J80" s="19">
        <f t="shared" si="14"/>
        <v>1.4438271723718485</v>
      </c>
      <c r="K80" s="17">
        <v>181.41389110684341</v>
      </c>
      <c r="L80" s="18">
        <v>15352</v>
      </c>
      <c r="M80" s="20">
        <f t="shared" si="15"/>
        <v>11.816954866261295</v>
      </c>
      <c r="N80" s="17">
        <f t="shared" si="16"/>
        <v>423.12655231356564</v>
      </c>
      <c r="O80" s="21">
        <f t="shared" si="11"/>
        <v>0.23257297838803048</v>
      </c>
      <c r="P80" s="18">
        <f t="shared" si="8"/>
        <v>98.407802506624748</v>
      </c>
      <c r="Q80" s="19">
        <f t="shared" si="17"/>
        <v>324.71874980694088</v>
      </c>
      <c r="S80" s="31">
        <f>P80*VLOOKUP(B80,'Hybrid Conversion'!$A$5:$B$105,2)*0.9/1000*0.75</f>
        <v>10.58307276516501</v>
      </c>
      <c r="T80" s="31">
        <f t="shared" si="12"/>
        <v>18.125800370251849</v>
      </c>
      <c r="U80" s="22"/>
      <c r="V80" s="23"/>
      <c r="W80" s="18"/>
      <c r="X80" s="15"/>
      <c r="Y80" s="15"/>
    </row>
    <row r="81" spans="1:25" x14ac:dyDescent="0.2">
      <c r="A81" s="14">
        <f t="shared" si="10"/>
        <v>31</v>
      </c>
      <c r="B81" s="15">
        <v>70.05591397849463</v>
      </c>
      <c r="C81" s="15"/>
      <c r="D81" s="14">
        <v>54</v>
      </c>
      <c r="E81" s="16">
        <f t="shared" si="13"/>
        <v>46235</v>
      </c>
      <c r="F81" s="14">
        <v>2026</v>
      </c>
      <c r="G81" s="14">
        <f t="shared" si="18"/>
        <v>8</v>
      </c>
      <c r="H81" s="17">
        <v>241.92719906568479</v>
      </c>
      <c r="I81" s="18">
        <v>167559.6697</v>
      </c>
      <c r="J81" s="19">
        <f t="shared" si="14"/>
        <v>1.4438271422880751</v>
      </c>
      <c r="K81" s="17">
        <v>181.4493705630301</v>
      </c>
      <c r="L81" s="18">
        <v>15355</v>
      </c>
      <c r="M81" s="20">
        <f t="shared" si="15"/>
        <v>11.816956728298932</v>
      </c>
      <c r="N81" s="17">
        <f t="shared" si="16"/>
        <v>423.37656962871489</v>
      </c>
      <c r="O81" s="21">
        <f t="shared" si="11"/>
        <v>0.23724601164106862</v>
      </c>
      <c r="P81" s="18">
        <f t="shared" si="8"/>
        <v>100.44440256668977</v>
      </c>
      <c r="Q81" s="19">
        <f t="shared" si="17"/>
        <v>322.93216706202509</v>
      </c>
      <c r="S81" s="31">
        <f>P81*VLOOKUP(B81,'Hybrid Conversion'!$A$5:$B$105,2)*0.9/1000*0.75</f>
        <v>10.802094896339586</v>
      </c>
      <c r="T81" s="31">
        <f t="shared" si="12"/>
        <v>19.18241082024679</v>
      </c>
      <c r="U81" s="22"/>
      <c r="V81" s="23"/>
      <c r="W81" s="18"/>
      <c r="X81" s="15"/>
      <c r="Y81" s="15"/>
    </row>
    <row r="82" spans="1:25" x14ac:dyDescent="0.2">
      <c r="A82" s="14">
        <f t="shared" si="10"/>
        <v>30</v>
      </c>
      <c r="B82" s="15">
        <v>61.023524904214568</v>
      </c>
      <c r="C82" s="15"/>
      <c r="D82" s="14">
        <v>55</v>
      </c>
      <c r="E82" s="16">
        <f t="shared" si="13"/>
        <v>46266</v>
      </c>
      <c r="F82" s="14">
        <v>2026</v>
      </c>
      <c r="G82" s="14">
        <f t="shared" si="18"/>
        <v>9</v>
      </c>
      <c r="H82" s="17">
        <v>318.81838560104336</v>
      </c>
      <c r="I82" s="18">
        <v>167799.26850000001</v>
      </c>
      <c r="J82" s="19">
        <f t="shared" si="14"/>
        <v>1.8999986618001456</v>
      </c>
      <c r="K82" s="17">
        <v>235.86720943450891</v>
      </c>
      <c r="L82" s="18">
        <v>15356</v>
      </c>
      <c r="M82" s="20">
        <f t="shared" si="15"/>
        <v>15.359938098105555</v>
      </c>
      <c r="N82" s="17">
        <f t="shared" si="16"/>
        <v>554.6855950355523</v>
      </c>
      <c r="O82" s="21">
        <f t="shared" si="11"/>
        <v>0.24183329630811778</v>
      </c>
      <c r="P82" s="18">
        <f t="shared" si="8"/>
        <v>134.14144586207732</v>
      </c>
      <c r="Q82" s="19">
        <f t="shared" si="17"/>
        <v>420.54414917347498</v>
      </c>
      <c r="S82" s="31">
        <f>P82*VLOOKUP(B82,'Hybrid Conversion'!$A$5:$B$105,2)*0.9/1000*0.75</f>
        <v>15.256764901357622</v>
      </c>
      <c r="T82" s="31">
        <f t="shared" si="12"/>
        <v>55.016503363058533</v>
      </c>
      <c r="U82" s="22"/>
      <c r="V82" s="23"/>
      <c r="W82" s="18"/>
      <c r="X82" s="15"/>
      <c r="Y82" s="15"/>
    </row>
    <row r="83" spans="1:25" x14ac:dyDescent="0.2">
      <c r="A83" s="14">
        <f t="shared" si="10"/>
        <v>31</v>
      </c>
      <c r="B83" s="15">
        <v>47.658100358422942</v>
      </c>
      <c r="C83" s="15"/>
      <c r="D83" s="14">
        <v>56</v>
      </c>
      <c r="E83" s="16">
        <f t="shared" si="13"/>
        <v>46296</v>
      </c>
      <c r="F83" s="14">
        <v>2026</v>
      </c>
      <c r="G83" s="14">
        <f t="shared" si="18"/>
        <v>10</v>
      </c>
      <c r="H83" s="17">
        <v>908.0841007232666</v>
      </c>
      <c r="I83" s="18">
        <v>168219.86249999999</v>
      </c>
      <c r="J83" s="19">
        <f t="shared" si="14"/>
        <v>5.398197853854902</v>
      </c>
      <c r="K83" s="17">
        <v>497.99803948402399</v>
      </c>
      <c r="L83" s="18">
        <v>15355</v>
      </c>
      <c r="M83" s="20">
        <f t="shared" si="15"/>
        <v>32.432304753111296</v>
      </c>
      <c r="N83" s="17">
        <f t="shared" si="16"/>
        <v>1406.0821402072906</v>
      </c>
      <c r="O83" s="21">
        <f t="shared" si="11"/>
        <v>0.2463379226837874</v>
      </c>
      <c r="P83" s="18">
        <f t="shared" si="8"/>
        <v>346.37135354143788</v>
      </c>
      <c r="Q83" s="19">
        <f t="shared" si="17"/>
        <v>1059.7107866658528</v>
      </c>
      <c r="S83" s="31">
        <f>P83*VLOOKUP(B83,'Hybrid Conversion'!$A$5:$B$105,2)*0.9/1000*0.75</f>
        <v>39.559777360628964</v>
      </c>
      <c r="T83" s="31">
        <f t="shared" si="12"/>
        <v>102.02066940569668</v>
      </c>
      <c r="U83" s="22"/>
      <c r="V83" s="23"/>
      <c r="W83" s="18"/>
      <c r="X83" s="15"/>
      <c r="Y83" s="15"/>
    </row>
    <row r="84" spans="1:25" x14ac:dyDescent="0.2">
      <c r="A84" s="14">
        <f t="shared" si="10"/>
        <v>30</v>
      </c>
      <c r="B84" s="15">
        <v>36.144444444444453</v>
      </c>
      <c r="C84" s="15"/>
      <c r="D84" s="14">
        <v>57</v>
      </c>
      <c r="E84" s="16">
        <f t="shared" si="13"/>
        <v>46327</v>
      </c>
      <c r="F84" s="14">
        <v>2026</v>
      </c>
      <c r="G84" s="14">
        <f t="shared" si="18"/>
        <v>11</v>
      </c>
      <c r="H84" s="17">
        <v>1587.6487913131709</v>
      </c>
      <c r="I84" s="18">
        <v>168786.45989999999</v>
      </c>
      <c r="J84" s="19">
        <f t="shared" si="14"/>
        <v>9.406256830398581</v>
      </c>
      <c r="K84" s="17">
        <v>861.40166258811928</v>
      </c>
      <c r="L84" s="18">
        <v>15375</v>
      </c>
      <c r="M84" s="20">
        <f t="shared" si="15"/>
        <v>56.026124395975238</v>
      </c>
      <c r="N84" s="17">
        <f t="shared" si="16"/>
        <v>2449.05045390129</v>
      </c>
      <c r="O84" s="21">
        <f t="shared" si="11"/>
        <v>0.25076281695863756</v>
      </c>
      <c r="P84" s="18">
        <f t="shared" si="8"/>
        <v>614.13079069411754</v>
      </c>
      <c r="Q84" s="19">
        <f t="shared" si="17"/>
        <v>1834.9196632071726</v>
      </c>
      <c r="S84" s="31">
        <f>P84*VLOOKUP(B84,'Hybrid Conversion'!$A$5:$B$105,2)*0.9/1000*0.75</f>
        <v>62.792698563952271</v>
      </c>
      <c r="T84" s="31">
        <f t="shared" si="12"/>
        <v>112.44610448099975</v>
      </c>
      <c r="U84" s="22"/>
      <c r="V84" s="23"/>
      <c r="W84" s="18"/>
      <c r="X84" s="15"/>
      <c r="Y84" s="15"/>
    </row>
    <row r="85" spans="1:25" x14ac:dyDescent="0.2">
      <c r="A85" s="14">
        <f t="shared" si="10"/>
        <v>31</v>
      </c>
      <c r="B85" s="15">
        <v>28.584946236559134</v>
      </c>
      <c r="C85" s="15"/>
      <c r="D85" s="14">
        <v>58</v>
      </c>
      <c r="E85" s="16">
        <f t="shared" si="13"/>
        <v>46357</v>
      </c>
      <c r="F85" s="14">
        <v>2026</v>
      </c>
      <c r="G85" s="14">
        <f t="shared" si="18"/>
        <v>12</v>
      </c>
      <c r="H85" s="17">
        <v>2251.5821299552899</v>
      </c>
      <c r="I85" s="18">
        <v>169210.05559999999</v>
      </c>
      <c r="J85" s="19">
        <f t="shared" si="14"/>
        <v>13.306432185554403</v>
      </c>
      <c r="K85" s="17">
        <v>1198.8754563331606</v>
      </c>
      <c r="L85" s="18">
        <v>15451</v>
      </c>
      <c r="M85" s="20">
        <f t="shared" si="15"/>
        <v>77.592094772711192</v>
      </c>
      <c r="N85" s="17">
        <f t="shared" si="16"/>
        <v>3450.4575862884503</v>
      </c>
      <c r="O85" s="21">
        <f t="shared" si="11"/>
        <v>0.25511075263660477</v>
      </c>
      <c r="P85" s="18">
        <f t="shared" si="8"/>
        <v>880.24883177872925</v>
      </c>
      <c r="Q85" s="19">
        <f t="shared" si="17"/>
        <v>2570.2087545097211</v>
      </c>
      <c r="S85" s="31">
        <f>P85*VLOOKUP(B85,'Hybrid Conversion'!$A$5:$B$105,2)*0.9/1000*0.75</f>
        <v>76.671269279899136</v>
      </c>
      <c r="T85" s="31">
        <f t="shared" si="12"/>
        <v>119.88374258627417</v>
      </c>
      <c r="U85" s="22"/>
      <c r="V85" s="23"/>
      <c r="W85" s="18"/>
      <c r="X85" s="15"/>
      <c r="Y85" s="15"/>
    </row>
    <row r="86" spans="1:25" x14ac:dyDescent="0.2">
      <c r="A86" s="14">
        <f t="shared" si="10"/>
        <v>31</v>
      </c>
      <c r="B86" s="15">
        <v>29.425806451612907</v>
      </c>
      <c r="C86" s="15"/>
      <c r="D86" s="14">
        <v>59</v>
      </c>
      <c r="E86" s="16">
        <f t="shared" si="13"/>
        <v>46388</v>
      </c>
      <c r="F86" s="14">
        <v>2027</v>
      </c>
      <c r="G86" s="14">
        <f t="shared" si="18"/>
        <v>1</v>
      </c>
      <c r="H86" s="17">
        <v>2116.0266742706299</v>
      </c>
      <c r="I86" s="18">
        <v>169490.6513</v>
      </c>
      <c r="J86" s="19">
        <f t="shared" si="14"/>
        <v>12.484621765511086</v>
      </c>
      <c r="K86" s="17">
        <v>1106.4501142501833</v>
      </c>
      <c r="L86" s="18">
        <v>15464</v>
      </c>
      <c r="M86" s="20">
        <f t="shared" si="15"/>
        <v>71.55005912119654</v>
      </c>
      <c r="N86" s="17">
        <f t="shared" si="16"/>
        <v>3222.476788520813</v>
      </c>
      <c r="O86" s="21">
        <f t="shared" si="11"/>
        <v>0.25938436097642992</v>
      </c>
      <c r="P86" s="18">
        <f t="shared" si="8"/>
        <v>835.86008255184925</v>
      </c>
      <c r="Q86" s="19">
        <f t="shared" si="17"/>
        <v>2386.6167059689637</v>
      </c>
      <c r="S86" s="31">
        <f>P86*VLOOKUP(B86,'Hybrid Conversion'!$A$5:$B$105,2)*0.9/1000*0.75</f>
        <v>74.582521814762103</v>
      </c>
      <c r="T86" s="31">
        <f t="shared" si="12"/>
        <v>118.40411510044849</v>
      </c>
      <c r="U86" s="22"/>
      <c r="V86" s="23"/>
      <c r="W86" s="18"/>
      <c r="X86" s="15"/>
      <c r="Y86" s="15"/>
    </row>
    <row r="87" spans="1:25" x14ac:dyDescent="0.2">
      <c r="A87" s="14">
        <f t="shared" si="10"/>
        <v>28</v>
      </c>
      <c r="B87" s="15">
        <v>32.599735449735448</v>
      </c>
      <c r="C87" s="15"/>
      <c r="D87" s="14">
        <v>60</v>
      </c>
      <c r="E87" s="16">
        <f t="shared" si="13"/>
        <v>46419</v>
      </c>
      <c r="F87" s="14">
        <v>2027</v>
      </c>
      <c r="G87" s="14">
        <f t="shared" si="18"/>
        <v>2</v>
      </c>
      <c r="H87" s="17">
        <v>1923.518291473393</v>
      </c>
      <c r="I87" s="18">
        <v>169487.24830000001</v>
      </c>
      <c r="J87" s="19">
        <f t="shared" si="14"/>
        <v>11.349044313166733</v>
      </c>
      <c r="K87" s="17">
        <v>1062.0204091072076</v>
      </c>
      <c r="L87" s="18">
        <v>15478</v>
      </c>
      <c r="M87" s="20">
        <f t="shared" si="15"/>
        <v>68.614834546272618</v>
      </c>
      <c r="N87" s="17">
        <f t="shared" si="16"/>
        <v>2985.5387005806006</v>
      </c>
      <c r="O87" s="21">
        <f t="shared" si="11"/>
        <v>0.26358614055552509</v>
      </c>
      <c r="P87" s="18">
        <f t="shared" si="8"/>
        <v>786.94662356519791</v>
      </c>
      <c r="Q87" s="19">
        <f t="shared" si="17"/>
        <v>2198.5920770154025</v>
      </c>
      <c r="S87" s="31">
        <f>P87*VLOOKUP(B87,'Hybrid Conversion'!$A$5:$B$105,2)*0.9/1000*0.75</f>
        <v>74.950098321365616</v>
      </c>
      <c r="T87" s="31">
        <f t="shared" si="12"/>
        <v>133.44439236298442</v>
      </c>
      <c r="U87" s="22"/>
      <c r="V87" s="23"/>
      <c r="W87" s="18"/>
      <c r="X87" s="15"/>
      <c r="Y87" s="15"/>
    </row>
    <row r="88" spans="1:25" x14ac:dyDescent="0.2">
      <c r="A88" s="14">
        <f t="shared" si="10"/>
        <v>31</v>
      </c>
      <c r="B88" s="15">
        <v>39.989247311828002</v>
      </c>
      <c r="C88" s="15"/>
      <c r="D88" s="14">
        <v>61</v>
      </c>
      <c r="E88" s="16">
        <f t="shared" si="13"/>
        <v>46447</v>
      </c>
      <c r="F88" s="14">
        <v>2027</v>
      </c>
      <c r="G88" s="14">
        <f t="shared" si="18"/>
        <v>3</v>
      </c>
      <c r="H88" s="17">
        <v>1437.6696665287011</v>
      </c>
      <c r="I88" s="18">
        <v>169528.8431</v>
      </c>
      <c r="J88" s="19">
        <f t="shared" si="14"/>
        <v>8.4803838700218268</v>
      </c>
      <c r="K88" s="17">
        <v>774.16738331317913</v>
      </c>
      <c r="L88" s="18">
        <v>15482</v>
      </c>
      <c r="M88" s="20">
        <f t="shared" si="15"/>
        <v>50.004352364886913</v>
      </c>
      <c r="N88" s="17">
        <f t="shared" si="16"/>
        <v>2211.8370498418803</v>
      </c>
      <c r="O88" s="21">
        <f t="shared" si="11"/>
        <v>0.26771846604332783</v>
      </c>
      <c r="P88" s="18">
        <f t="shared" si="8"/>
        <v>592.1496221214677</v>
      </c>
      <c r="Q88" s="19">
        <f t="shared" si="17"/>
        <v>1619.6874277204126</v>
      </c>
      <c r="S88" s="31">
        <f>P88*VLOOKUP(B88,'Hybrid Conversion'!$A$5:$B$105,2)*0.9/1000*0.75</f>
        <v>63.137443734826384</v>
      </c>
      <c r="T88" s="31">
        <f t="shared" si="12"/>
        <v>136.61666444673352</v>
      </c>
      <c r="U88" s="22"/>
      <c r="V88" s="23"/>
      <c r="W88" s="18"/>
      <c r="X88" s="15"/>
      <c r="Y88" s="15"/>
    </row>
    <row r="89" spans="1:25" x14ac:dyDescent="0.2">
      <c r="A89" s="14">
        <f t="shared" si="10"/>
        <v>30</v>
      </c>
      <c r="B89" s="15">
        <v>46.898888888888891</v>
      </c>
      <c r="C89" s="15"/>
      <c r="D89" s="14">
        <v>62</v>
      </c>
      <c r="E89" s="16">
        <f t="shared" si="13"/>
        <v>46478</v>
      </c>
      <c r="F89" s="14">
        <v>2027</v>
      </c>
      <c r="G89" s="14">
        <f t="shared" si="18"/>
        <v>4</v>
      </c>
      <c r="H89" s="17">
        <v>942.2478103637693</v>
      </c>
      <c r="I89" s="18">
        <v>169488.4406</v>
      </c>
      <c r="J89" s="19">
        <f t="shared" si="14"/>
        <v>5.5593632641149524</v>
      </c>
      <c r="K89" s="17">
        <v>516.76783561706497</v>
      </c>
      <c r="L89" s="18">
        <v>15453</v>
      </c>
      <c r="M89" s="20">
        <f t="shared" si="15"/>
        <v>33.441262901512005</v>
      </c>
      <c r="N89" s="17">
        <f t="shared" si="16"/>
        <v>1459.0156459808343</v>
      </c>
      <c r="O89" s="21">
        <f t="shared" ref="O89:O120" si="19">0.25*LN(D89)-0.76</f>
        <v>0.27178359626127291</v>
      </c>
      <c r="P89" s="18">
        <f t="shared" si="8"/>
        <v>396.53651926613531</v>
      </c>
      <c r="Q89" s="19">
        <f t="shared" si="17"/>
        <v>1062.4791267146989</v>
      </c>
      <c r="S89" s="31">
        <f>P89*VLOOKUP(B89,'Hybrid Conversion'!$A$5:$B$105,2)*0.9/1000*0.75</f>
        <v>45.045581499508337</v>
      </c>
      <c r="T89" s="31">
        <f t="shared" si="12"/>
        <v>120.99603050779132</v>
      </c>
      <c r="U89" s="22"/>
      <c r="V89" s="23"/>
      <c r="W89" s="18"/>
      <c r="X89" s="15"/>
      <c r="Y89" s="15"/>
    </row>
    <row r="90" spans="1:25" x14ac:dyDescent="0.2">
      <c r="A90" s="14">
        <f t="shared" si="10"/>
        <v>31</v>
      </c>
      <c r="B90" s="15">
        <v>55.859139784946244</v>
      </c>
      <c r="C90" s="15"/>
      <c r="D90" s="14">
        <v>63</v>
      </c>
      <c r="E90" s="16">
        <f t="shared" si="13"/>
        <v>46508</v>
      </c>
      <c r="F90" s="14">
        <v>2027</v>
      </c>
      <c r="G90" s="14">
        <f t="shared" si="18"/>
        <v>5</v>
      </c>
      <c r="H90" s="17">
        <v>468.34704041481052</v>
      </c>
      <c r="I90" s="18">
        <v>169443.0355</v>
      </c>
      <c r="J90" s="19">
        <f t="shared" si="14"/>
        <v>2.7640383036859046</v>
      </c>
      <c r="K90" s="17">
        <v>280.50298637151712</v>
      </c>
      <c r="L90" s="18">
        <v>15436</v>
      </c>
      <c r="M90" s="20">
        <f t="shared" si="15"/>
        <v>18.17199963536649</v>
      </c>
      <c r="N90" s="17">
        <f t="shared" si="16"/>
        <v>748.85002678632759</v>
      </c>
      <c r="O90" s="21">
        <f t="shared" si="19"/>
        <v>0.27578368159788313</v>
      </c>
      <c r="P90" s="18">
        <f t="shared" si="8"/>
        <v>206.52061735180683</v>
      </c>
      <c r="Q90" s="19">
        <f t="shared" si="17"/>
        <v>542.32940943452081</v>
      </c>
      <c r="S90" s="31">
        <f>P90*VLOOKUP(B90,'Hybrid Conversion'!$A$5:$B$105,2)*0.9/1000*0.75</f>
        <v>23.922372181427846</v>
      </c>
      <c r="T90" s="31">
        <f t="shared" si="12"/>
        <v>83.238036594533909</v>
      </c>
      <c r="U90" s="22"/>
      <c r="V90" s="23"/>
      <c r="W90" s="18"/>
      <c r="X90" s="15"/>
      <c r="Y90" s="15"/>
    </row>
    <row r="91" spans="1:25" x14ac:dyDescent="0.2">
      <c r="A91" s="14">
        <f t="shared" si="10"/>
        <v>30</v>
      </c>
      <c r="B91" s="15">
        <v>62.166666666666679</v>
      </c>
      <c r="C91" s="15"/>
      <c r="D91" s="14">
        <v>64</v>
      </c>
      <c r="E91" s="16">
        <f t="shared" si="13"/>
        <v>46539</v>
      </c>
      <c r="F91" s="14">
        <v>2027</v>
      </c>
      <c r="G91" s="14">
        <f t="shared" si="18"/>
        <v>6</v>
      </c>
      <c r="H91" s="17">
        <v>276.28142058849289</v>
      </c>
      <c r="I91" s="18">
        <v>169294.6324</v>
      </c>
      <c r="J91" s="19">
        <f t="shared" si="14"/>
        <v>1.6319561741078146</v>
      </c>
      <c r="K91" s="17">
        <v>200.56121706962563</v>
      </c>
      <c r="L91" s="18">
        <v>15438</v>
      </c>
      <c r="M91" s="20">
        <f t="shared" si="15"/>
        <v>12.99139895515129</v>
      </c>
      <c r="N91" s="17">
        <f t="shared" si="16"/>
        <v>476.84263765811852</v>
      </c>
      <c r="O91" s="21">
        <f t="shared" si="19"/>
        <v>0.27972077083991786</v>
      </c>
      <c r="P91" s="18">
        <f t="shared" si="8"/>
        <v>133.38279017506855</v>
      </c>
      <c r="Q91" s="19">
        <f t="shared" si="17"/>
        <v>343.45984748305</v>
      </c>
      <c r="S91" s="31">
        <f>P91*VLOOKUP(B91,'Hybrid Conversion'!$A$5:$B$105,2)*0.9/1000*0.75</f>
        <v>15.095773071245517</v>
      </c>
      <c r="T91" s="31">
        <f t="shared" si="12"/>
        <v>34.764482238211734</v>
      </c>
      <c r="U91" s="22"/>
      <c r="V91" s="23"/>
      <c r="W91" s="18"/>
      <c r="X91" s="15"/>
      <c r="Y91" s="15"/>
    </row>
    <row r="92" spans="1:25" x14ac:dyDescent="0.2">
      <c r="A92" s="14">
        <f t="shared" si="10"/>
        <v>31</v>
      </c>
      <c r="B92" s="15">
        <v>70.889247311827987</v>
      </c>
      <c r="C92" s="15"/>
      <c r="D92" s="14">
        <v>65</v>
      </c>
      <c r="E92" s="16">
        <f t="shared" si="13"/>
        <v>46569</v>
      </c>
      <c r="F92" s="14">
        <v>2027</v>
      </c>
      <c r="G92" s="14">
        <f t="shared" si="18"/>
        <v>7</v>
      </c>
      <c r="H92" s="17">
        <v>244.66693037748388</v>
      </c>
      <c r="I92" s="18">
        <v>169457.22810000001</v>
      </c>
      <c r="J92" s="19">
        <f t="shared" si="14"/>
        <v>1.4438270537099851</v>
      </c>
      <c r="K92" s="17">
        <v>182.2056336998937</v>
      </c>
      <c r="L92" s="18">
        <v>15419</v>
      </c>
      <c r="M92" s="20">
        <f t="shared" si="15"/>
        <v>11.816955295407853</v>
      </c>
      <c r="N92" s="17">
        <f t="shared" si="16"/>
        <v>426.87256407737755</v>
      </c>
      <c r="O92" s="21">
        <f t="shared" si="19"/>
        <v>0.28359681747390919</v>
      </c>
      <c r="P92" s="18">
        <f t="shared" si="8"/>
        <v>121.05970063927167</v>
      </c>
      <c r="Q92" s="19">
        <f t="shared" si="17"/>
        <v>305.81286343810586</v>
      </c>
      <c r="S92" s="31">
        <f>P92*VLOOKUP(B92,'Hybrid Conversion'!$A$5:$B$105,2)*0.9/1000*0.75</f>
        <v>13.019126412341713</v>
      </c>
      <c r="T92" s="31">
        <f t="shared" si="12"/>
        <v>22.298068961779425</v>
      </c>
      <c r="U92" s="22"/>
      <c r="V92" s="23"/>
      <c r="W92" s="18"/>
      <c r="X92" s="15"/>
      <c r="Y92" s="15"/>
    </row>
    <row r="93" spans="1:25" x14ac:dyDescent="0.2">
      <c r="A93" s="14">
        <f t="shared" si="10"/>
        <v>31</v>
      </c>
      <c r="B93" s="15">
        <v>70.05591397849463</v>
      </c>
      <c r="C93" s="15"/>
      <c r="D93" s="14">
        <v>66</v>
      </c>
      <c r="E93" s="16">
        <f t="shared" si="13"/>
        <v>46600</v>
      </c>
      <c r="F93" s="14">
        <v>2027</v>
      </c>
      <c r="G93" s="14">
        <f t="shared" si="18"/>
        <v>8</v>
      </c>
      <c r="H93" s="17">
        <v>244.8800177574154</v>
      </c>
      <c r="I93" s="18">
        <v>169604.8242</v>
      </c>
      <c r="J93" s="19">
        <f t="shared" si="14"/>
        <v>1.4438269601851066</v>
      </c>
      <c r="K93" s="17">
        <v>182.2410826683043</v>
      </c>
      <c r="L93" s="18">
        <v>15422</v>
      </c>
      <c r="M93" s="20">
        <f t="shared" si="15"/>
        <v>11.816955172370918</v>
      </c>
      <c r="N93" s="17">
        <f t="shared" si="16"/>
        <v>427.1211004257197</v>
      </c>
      <c r="O93" s="21">
        <f t="shared" si="19"/>
        <v>0.28741368550660629</v>
      </c>
      <c r="P93" s="18">
        <f t="shared" ref="P93:P156" si="20">((J93*(I93*O93))+(M93*(L93*O93)))/1000</f>
        <v>122.76044963099341</v>
      </c>
      <c r="Q93" s="19">
        <f t="shared" si="17"/>
        <v>304.36065079472633</v>
      </c>
      <c r="S93" s="31">
        <f>P93*VLOOKUP(B93,'Hybrid Conversion'!$A$5:$B$105,2)*0.9/1000*0.75</f>
        <v>13.202030103677167</v>
      </c>
      <c r="T93" s="31">
        <f t="shared" si="12"/>
        <v>23.444227026353591</v>
      </c>
      <c r="U93" s="22"/>
      <c r="V93" s="23"/>
      <c r="W93" s="18"/>
      <c r="X93" s="15"/>
      <c r="Y93" s="15"/>
    </row>
    <row r="94" spans="1:25" x14ac:dyDescent="0.2">
      <c r="A94" s="14">
        <f t="shared" si="10"/>
        <v>30</v>
      </c>
      <c r="B94" s="15">
        <v>61.023524904214568</v>
      </c>
      <c r="C94" s="15"/>
      <c r="D94" s="14">
        <v>67</v>
      </c>
      <c r="E94" s="16">
        <f t="shared" si="13"/>
        <v>46631</v>
      </c>
      <c r="F94" s="14">
        <v>2027</v>
      </c>
      <c r="G94" s="14">
        <f t="shared" si="18"/>
        <v>9</v>
      </c>
      <c r="H94" s="17">
        <v>322.70224392414059</v>
      </c>
      <c r="I94" s="18">
        <v>169843.42060000001</v>
      </c>
      <c r="J94" s="19">
        <f t="shared" si="14"/>
        <v>1.8999984973462114</v>
      </c>
      <c r="K94" s="17">
        <v>236.89633727073704</v>
      </c>
      <c r="L94" s="18">
        <v>15423</v>
      </c>
      <c r="M94" s="20">
        <f t="shared" si="15"/>
        <v>15.359938875104522</v>
      </c>
      <c r="N94" s="17">
        <f t="shared" si="16"/>
        <v>559.59858119487762</v>
      </c>
      <c r="O94" s="21">
        <f t="shared" si="19"/>
        <v>0.29117315484774142</v>
      </c>
      <c r="P94" s="18">
        <f t="shared" si="20"/>
        <v>162.94008433483251</v>
      </c>
      <c r="Q94" s="19">
        <f t="shared" si="17"/>
        <v>396.65849686004515</v>
      </c>
      <c r="S94" s="31">
        <f>P94*VLOOKUP(B94,'Hybrid Conversion'!$A$5:$B$105,2)*0.9/1000*0.75</f>
        <v>18.532218314240751</v>
      </c>
      <c r="T94" s="31">
        <f t="shared" si="12"/>
        <v>66.827919142913061</v>
      </c>
      <c r="U94" s="22"/>
      <c r="V94" s="23"/>
      <c r="W94" s="18"/>
      <c r="X94" s="15"/>
      <c r="Y94" s="15"/>
    </row>
    <row r="95" spans="1:25" x14ac:dyDescent="0.2">
      <c r="A95" s="14">
        <f t="shared" si="10"/>
        <v>31</v>
      </c>
      <c r="B95" s="15">
        <v>47.658100358422942</v>
      </c>
      <c r="C95" s="15"/>
      <c r="D95" s="14">
        <v>68</v>
      </c>
      <c r="E95" s="16">
        <f t="shared" si="13"/>
        <v>46661</v>
      </c>
      <c r="F95" s="14">
        <v>2027</v>
      </c>
      <c r="G95" s="14">
        <f t="shared" si="18"/>
        <v>10</v>
      </c>
      <c r="H95" s="17">
        <v>919.1190199851992</v>
      </c>
      <c r="I95" s="18">
        <v>170264.01620000001</v>
      </c>
      <c r="J95" s="19">
        <f t="shared" si="14"/>
        <v>5.3981988707793631</v>
      </c>
      <c r="K95" s="17">
        <v>500.17098271846749</v>
      </c>
      <c r="L95" s="18">
        <v>15422</v>
      </c>
      <c r="M95" s="20">
        <f t="shared" si="15"/>
        <v>32.432303379488232</v>
      </c>
      <c r="N95" s="17">
        <f t="shared" si="16"/>
        <v>1419.2900027036667</v>
      </c>
      <c r="O95" s="21">
        <f t="shared" si="19"/>
        <v>0.29487692629402673</v>
      </c>
      <c r="P95" s="18">
        <f t="shared" si="20"/>
        <v>418.51587351709816</v>
      </c>
      <c r="Q95" s="19">
        <f t="shared" si="17"/>
        <v>1000.7741291865685</v>
      </c>
      <c r="S95" s="31">
        <f>P95*VLOOKUP(B95,'Hybrid Conversion'!$A$5:$B$105,2)*0.9/1000*0.75</f>
        <v>47.799549844253619</v>
      </c>
      <c r="T95" s="31">
        <f t="shared" si="12"/>
        <v>123.27021024276527</v>
      </c>
      <c r="U95" s="22"/>
      <c r="V95" s="23"/>
      <c r="W95" s="18"/>
      <c r="X95" s="15"/>
      <c r="Y95" s="15"/>
    </row>
    <row r="96" spans="1:25" x14ac:dyDescent="0.2">
      <c r="A96" s="14">
        <f t="shared" si="10"/>
        <v>30</v>
      </c>
      <c r="B96" s="15">
        <v>36.144444444444453</v>
      </c>
      <c r="C96" s="15"/>
      <c r="D96" s="14">
        <v>69</v>
      </c>
      <c r="E96" s="16">
        <f t="shared" si="13"/>
        <v>46692</v>
      </c>
      <c r="F96" s="14">
        <v>2027</v>
      </c>
      <c r="G96" s="14">
        <f t="shared" si="18"/>
        <v>11</v>
      </c>
      <c r="H96" s="17">
        <v>1606.867250919343</v>
      </c>
      <c r="I96" s="18">
        <v>170829.61290000001</v>
      </c>
      <c r="J96" s="19">
        <f t="shared" si="14"/>
        <v>9.4062570513460599</v>
      </c>
      <c r="K96" s="17">
        <v>865.15548062324467</v>
      </c>
      <c r="L96" s="18">
        <v>15442</v>
      </c>
      <c r="M96" s="20">
        <f t="shared" si="15"/>
        <v>56.026128780160903</v>
      </c>
      <c r="N96" s="17">
        <f t="shared" si="16"/>
        <v>2472.0227315425877</v>
      </c>
      <c r="O96" s="21">
        <f t="shared" si="19"/>
        <v>0.29852662614931491</v>
      </c>
      <c r="P96" s="18">
        <f t="shared" si="20"/>
        <v>737.96460581182225</v>
      </c>
      <c r="Q96" s="19">
        <f t="shared" si="17"/>
        <v>1734.0581257307654</v>
      </c>
      <c r="S96" s="31">
        <f>P96*VLOOKUP(B96,'Hybrid Conversion'!$A$5:$B$105,2)*0.9/1000*0.75</f>
        <v>75.454267634478128</v>
      </c>
      <c r="T96" s="31">
        <f t="shared" si="12"/>
        <v>135.11982533005212</v>
      </c>
      <c r="U96" s="22"/>
      <c r="V96" s="23"/>
      <c r="W96" s="18"/>
      <c r="X96" s="15"/>
      <c r="Y96" s="15"/>
    </row>
    <row r="97" spans="1:25" x14ac:dyDescent="0.2">
      <c r="A97" s="14">
        <f t="shared" si="10"/>
        <v>31</v>
      </c>
      <c r="B97" s="15">
        <v>28.584946236559134</v>
      </c>
      <c r="C97" s="15"/>
      <c r="D97" s="14">
        <v>70</v>
      </c>
      <c r="E97" s="16">
        <f t="shared" si="13"/>
        <v>46722</v>
      </c>
      <c r="F97" s="14">
        <v>2027</v>
      </c>
      <c r="G97" s="14">
        <f t="shared" si="18"/>
        <v>12</v>
      </c>
      <c r="H97" s="17">
        <v>2278.7693662643483</v>
      </c>
      <c r="I97" s="18">
        <v>171253.2084</v>
      </c>
      <c r="J97" s="19">
        <f t="shared" si="14"/>
        <v>13.306433132287806</v>
      </c>
      <c r="K97" s="17">
        <v>1204.0740375518803</v>
      </c>
      <c r="L97" s="18">
        <v>15518</v>
      </c>
      <c r="M97" s="20">
        <f t="shared" si="15"/>
        <v>77.59208902899087</v>
      </c>
      <c r="N97" s="17">
        <f t="shared" si="16"/>
        <v>3482.8434038162286</v>
      </c>
      <c r="O97" s="21">
        <f t="shared" si="19"/>
        <v>0.30212381051233983</v>
      </c>
      <c r="P97" s="18">
        <f t="shared" si="20"/>
        <v>1052.2499205787271</v>
      </c>
      <c r="Q97" s="19">
        <f t="shared" si="17"/>
        <v>2430.5934832375015</v>
      </c>
      <c r="S97" s="31">
        <f>P97*VLOOKUP(B97,'Hybrid Conversion'!$A$5:$B$105,2)*0.9/1000*0.75</f>
        <v>91.652875979873102</v>
      </c>
      <c r="T97" s="31">
        <f t="shared" si="12"/>
        <v>143.3090894993629</v>
      </c>
      <c r="U97" s="22"/>
      <c r="V97" s="23"/>
      <c r="W97" s="18"/>
      <c r="X97" s="15"/>
      <c r="Y97" s="15"/>
    </row>
    <row r="98" spans="1:25" x14ac:dyDescent="0.2">
      <c r="A98" s="14">
        <f t="shared" si="10"/>
        <v>31</v>
      </c>
      <c r="B98" s="15">
        <v>29.425806451612907</v>
      </c>
      <c r="C98" s="15"/>
      <c r="D98" s="14">
        <v>71</v>
      </c>
      <c r="E98" s="16">
        <f t="shared" si="13"/>
        <v>46753</v>
      </c>
      <c r="F98" s="14">
        <v>2028</v>
      </c>
      <c r="G98" s="14">
        <f t="shared" si="18"/>
        <v>1</v>
      </c>
      <c r="H98" s="17">
        <v>2141.5221858024552</v>
      </c>
      <c r="I98" s="18">
        <v>171532.80489999999</v>
      </c>
      <c r="J98" s="19">
        <f t="shared" si="14"/>
        <v>12.484621743642084</v>
      </c>
      <c r="K98" s="17">
        <v>1111.2440156936648</v>
      </c>
      <c r="L98" s="18">
        <v>15531</v>
      </c>
      <c r="M98" s="20">
        <f t="shared" si="15"/>
        <v>71.550062178460166</v>
      </c>
      <c r="N98" s="17">
        <f t="shared" si="16"/>
        <v>3252.7662014961197</v>
      </c>
      <c r="O98" s="21">
        <f t="shared" si="19"/>
        <v>0.30566996926032886</v>
      </c>
      <c r="P98" s="18">
        <f t="shared" si="20"/>
        <v>994.27294482235561</v>
      </c>
      <c r="Q98" s="19">
        <f t="shared" si="17"/>
        <v>2258.4932566737643</v>
      </c>
      <c r="S98" s="31">
        <f>P98*VLOOKUP(B98,'Hybrid Conversion'!$A$5:$B$105,2)*0.9/1000*0.75</f>
        <v>88.717460188608953</v>
      </c>
      <c r="T98" s="31">
        <f t="shared" si="12"/>
        <v>140.84415640545365</v>
      </c>
      <c r="U98" s="22"/>
      <c r="V98" s="23"/>
      <c r="W98" s="18"/>
      <c r="X98" s="15"/>
      <c r="Y98" s="15"/>
    </row>
    <row r="99" spans="1:25" x14ac:dyDescent="0.2">
      <c r="A99" s="14">
        <f t="shared" si="10"/>
        <v>29</v>
      </c>
      <c r="B99" s="15">
        <v>32.599735449735448</v>
      </c>
      <c r="C99" s="15"/>
      <c r="D99" s="14">
        <v>72</v>
      </c>
      <c r="E99" s="16">
        <f t="shared" si="13"/>
        <v>46784</v>
      </c>
      <c r="F99" s="14">
        <v>2028</v>
      </c>
      <c r="G99" s="14">
        <f t="shared" si="18"/>
        <v>2</v>
      </c>
      <c r="H99" s="17">
        <v>2065.5782818794278</v>
      </c>
      <c r="I99" s="18">
        <v>171529.4008</v>
      </c>
      <c r="J99" s="19">
        <f t="shared" si="14"/>
        <v>12.042123812277829</v>
      </c>
      <c r="K99" s="17">
        <v>1130.5133848190308</v>
      </c>
      <c r="L99" s="18">
        <v>15545</v>
      </c>
      <c r="M99" s="20">
        <f t="shared" si="15"/>
        <v>72.725209702092684</v>
      </c>
      <c r="N99" s="17">
        <f t="shared" si="16"/>
        <v>3196.0916666984585</v>
      </c>
      <c r="O99" s="21">
        <f t="shared" si="19"/>
        <v>0.30916652975401382</v>
      </c>
      <c r="P99" s="18">
        <f t="shared" si="20"/>
        <v>988.12456936888464</v>
      </c>
      <c r="Q99" s="19">
        <f t="shared" si="17"/>
        <v>2207.9670973295738</v>
      </c>
      <c r="S99" s="31">
        <f>P99*VLOOKUP(B99,'Hybrid Conversion'!$A$5:$B$105,2)*0.9/1000*0.75</f>
        <v>94.110618700455149</v>
      </c>
      <c r="T99" s="31">
        <f t="shared" si="12"/>
        <v>167.55861044423423</v>
      </c>
      <c r="U99" s="22"/>
      <c r="V99" s="23"/>
      <c r="W99" s="18"/>
      <c r="X99" s="15"/>
      <c r="Y99" s="15"/>
    </row>
    <row r="100" spans="1:25" x14ac:dyDescent="0.2">
      <c r="A100" s="14">
        <f t="shared" si="10"/>
        <v>31</v>
      </c>
      <c r="B100" s="15">
        <v>39.989247311828002</v>
      </c>
      <c r="C100" s="15"/>
      <c r="D100" s="14">
        <v>73</v>
      </c>
      <c r="E100" s="16">
        <f t="shared" si="13"/>
        <v>46813</v>
      </c>
      <c r="F100" s="14">
        <v>2028</v>
      </c>
      <c r="G100" s="14">
        <f t="shared" si="18"/>
        <v>3</v>
      </c>
      <c r="H100" s="17">
        <v>1454.979417562485</v>
      </c>
      <c r="I100" s="18">
        <v>171569.9969</v>
      </c>
      <c r="J100" s="19">
        <f t="shared" si="14"/>
        <v>8.4803837725224387</v>
      </c>
      <c r="K100" s="17">
        <v>777.4677046537397</v>
      </c>
      <c r="L100" s="18">
        <v>15548</v>
      </c>
      <c r="M100" s="20">
        <f t="shared" si="15"/>
        <v>50.004354557096711</v>
      </c>
      <c r="N100" s="17">
        <f t="shared" si="16"/>
        <v>2232.4471222162247</v>
      </c>
      <c r="O100" s="21">
        <f t="shared" si="19"/>
        <v>0.31261486028709773</v>
      </c>
      <c r="P100" s="18">
        <f t="shared" si="20"/>
        <v>697.89614520995849</v>
      </c>
      <c r="Q100" s="19">
        <f t="shared" si="17"/>
        <v>1534.5509770062663</v>
      </c>
      <c r="S100" s="31">
        <f>P100*VLOOKUP(B100,'Hybrid Conversion'!$A$5:$B$105,2)*0.9/1000*0.75</f>
        <v>74.412575732265267</v>
      </c>
      <c r="T100" s="31">
        <f t="shared" si="12"/>
        <v>161.01377072104208</v>
      </c>
      <c r="U100" s="22"/>
      <c r="V100" s="23"/>
      <c r="W100" s="18"/>
      <c r="X100" s="15"/>
      <c r="Y100" s="15"/>
    </row>
    <row r="101" spans="1:25" x14ac:dyDescent="0.2">
      <c r="A101" s="14">
        <f t="shared" si="10"/>
        <v>30</v>
      </c>
      <c r="B101" s="15">
        <v>46.898888888888891</v>
      </c>
      <c r="C101" s="15"/>
      <c r="D101" s="14">
        <v>74</v>
      </c>
      <c r="E101" s="16">
        <f t="shared" si="13"/>
        <v>46844</v>
      </c>
      <c r="F101" s="14">
        <v>2028</v>
      </c>
      <c r="G101" s="14">
        <f t="shared" si="18"/>
        <v>4</v>
      </c>
      <c r="H101" s="17">
        <v>953.58977079391479</v>
      </c>
      <c r="I101" s="18">
        <v>171528.5931</v>
      </c>
      <c r="J101" s="19">
        <f t="shared" si="14"/>
        <v>5.559363331558246</v>
      </c>
      <c r="K101" s="17">
        <v>519.00832414627155</v>
      </c>
      <c r="L101" s="18">
        <v>15520</v>
      </c>
      <c r="M101" s="20">
        <f t="shared" si="15"/>
        <v>33.441257999115436</v>
      </c>
      <c r="N101" s="17">
        <f t="shared" si="16"/>
        <v>1472.5980949401865</v>
      </c>
      <c r="O101" s="21">
        <f t="shared" si="19"/>
        <v>0.31601627330104254</v>
      </c>
      <c r="P101" s="18">
        <f t="shared" si="20"/>
        <v>465.36496203321252</v>
      </c>
      <c r="Q101" s="19">
        <f t="shared" si="17"/>
        <v>1007.2331329069739</v>
      </c>
      <c r="S101" s="31">
        <f>P101*VLOOKUP(B101,'Hybrid Conversion'!$A$5:$B$105,2)*0.9/1000*0.75</f>
        <v>52.86432473628895</v>
      </c>
      <c r="T101" s="31">
        <f t="shared" si="12"/>
        <v>141.9977994653176</v>
      </c>
      <c r="U101" s="22"/>
      <c r="V101" s="23"/>
      <c r="W101" s="18"/>
      <c r="X101" s="15"/>
      <c r="Y101" s="15"/>
    </row>
    <row r="102" spans="1:25" x14ac:dyDescent="0.2">
      <c r="A102" s="14">
        <f t="shared" si="10"/>
        <v>31</v>
      </c>
      <c r="B102" s="15">
        <v>55.859139784946244</v>
      </c>
      <c r="C102" s="15"/>
      <c r="D102" s="14">
        <v>75</v>
      </c>
      <c r="E102" s="16">
        <f t="shared" si="13"/>
        <v>46874</v>
      </c>
      <c r="F102" s="14">
        <v>2028</v>
      </c>
      <c r="G102" s="14">
        <f t="shared" si="18"/>
        <v>5</v>
      </c>
      <c r="H102" s="17">
        <v>473.9860852956769</v>
      </c>
      <c r="I102" s="18">
        <v>171483.18900000001</v>
      </c>
      <c r="J102" s="19">
        <f t="shared" si="14"/>
        <v>2.7640382014103837</v>
      </c>
      <c r="K102" s="17">
        <v>281.72051292657807</v>
      </c>
      <c r="L102" s="18">
        <v>15503</v>
      </c>
      <c r="M102" s="20">
        <f t="shared" si="15"/>
        <v>18.171999801753085</v>
      </c>
      <c r="N102" s="17">
        <f t="shared" si="16"/>
        <v>755.70659822225502</v>
      </c>
      <c r="O102" s="21">
        <f t="shared" si="19"/>
        <v>0.31937202838407752</v>
      </c>
      <c r="P102" s="18">
        <f t="shared" si="20"/>
        <v>241.35154913747266</v>
      </c>
      <c r="Q102" s="19">
        <f t="shared" si="17"/>
        <v>514.35504908478242</v>
      </c>
      <c r="S102" s="31">
        <f>P102*VLOOKUP(B102,'Hybrid Conversion'!$A$5:$B$105,2)*0.9/1000*0.75</f>
        <v>27.957022688903361</v>
      </c>
      <c r="T102" s="31">
        <f t="shared" si="12"/>
        <v>97.27662708382195</v>
      </c>
      <c r="U102" s="22"/>
      <c r="V102" s="23"/>
      <c r="W102" s="18"/>
      <c r="X102" s="15"/>
      <c r="Y102" s="15"/>
    </row>
    <row r="103" spans="1:25" x14ac:dyDescent="0.2">
      <c r="A103" s="14">
        <f t="shared" si="10"/>
        <v>30</v>
      </c>
      <c r="B103" s="15">
        <v>62.166666666666679</v>
      </c>
      <c r="C103" s="15"/>
      <c r="D103" s="14">
        <v>76</v>
      </c>
      <c r="E103" s="16">
        <f t="shared" si="13"/>
        <v>46905</v>
      </c>
      <c r="F103" s="14">
        <v>2028</v>
      </c>
      <c r="G103" s="14">
        <f t="shared" si="18"/>
        <v>6</v>
      </c>
      <c r="H103" s="17">
        <v>279.60919797420468</v>
      </c>
      <c r="I103" s="18">
        <v>171333.78539999999</v>
      </c>
      <c r="J103" s="19">
        <f t="shared" si="14"/>
        <v>1.6319559935095247</v>
      </c>
      <c r="K103" s="17">
        <v>201.43164396286051</v>
      </c>
      <c r="L103" s="18">
        <v>15505</v>
      </c>
      <c r="M103" s="20">
        <f t="shared" si="15"/>
        <v>12.991399159165464</v>
      </c>
      <c r="N103" s="17">
        <f t="shared" si="16"/>
        <v>481.04084193706518</v>
      </c>
      <c r="O103" s="21">
        <f t="shared" si="19"/>
        <v>0.32268333507158276</v>
      </c>
      <c r="P103" s="18">
        <f t="shared" si="20"/>
        <v>155.2238631818943</v>
      </c>
      <c r="Q103" s="19">
        <f t="shared" si="17"/>
        <v>325.81697875517091</v>
      </c>
      <c r="S103" s="31">
        <f>P103*VLOOKUP(B103,'Hybrid Conversion'!$A$5:$B$105,2)*0.9/1000*0.75</f>
        <v>17.567665294453601</v>
      </c>
      <c r="T103" s="31">
        <f t="shared" si="12"/>
        <v>40.457072666202372</v>
      </c>
      <c r="U103" s="22"/>
      <c r="V103" s="23"/>
      <c r="W103" s="18"/>
      <c r="X103" s="15"/>
      <c r="Y103" s="15"/>
    </row>
    <row r="104" spans="1:25" x14ac:dyDescent="0.2">
      <c r="A104" s="14">
        <f t="shared" si="10"/>
        <v>31</v>
      </c>
      <c r="B104" s="15">
        <v>70.889247311827987</v>
      </c>
      <c r="C104" s="15"/>
      <c r="D104" s="14">
        <v>77</v>
      </c>
      <c r="E104" s="16">
        <f t="shared" si="13"/>
        <v>46935</v>
      </c>
      <c r="F104" s="14">
        <v>2028</v>
      </c>
      <c r="G104" s="14">
        <f t="shared" si="18"/>
        <v>7</v>
      </c>
      <c r="H104" s="17">
        <v>247.60967332124687</v>
      </c>
      <c r="I104" s="18">
        <v>171495.3812</v>
      </c>
      <c r="J104" s="19">
        <f t="shared" si="14"/>
        <v>1.443827067461843</v>
      </c>
      <c r="K104" s="17">
        <v>182.98555073142089</v>
      </c>
      <c r="L104" s="18">
        <v>15485</v>
      </c>
      <c r="M104" s="20">
        <f t="shared" si="15"/>
        <v>11.816955165090144</v>
      </c>
      <c r="N104" s="17">
        <f t="shared" si="16"/>
        <v>430.59522405266773</v>
      </c>
      <c r="O104" s="21">
        <f t="shared" si="19"/>
        <v>0.32595135546342102</v>
      </c>
      <c r="P104" s="18">
        <f t="shared" si="20"/>
        <v>140.35309693604253</v>
      </c>
      <c r="Q104" s="19">
        <f t="shared" si="17"/>
        <v>290.24212711662517</v>
      </c>
      <c r="S104" s="31">
        <f>P104*VLOOKUP(B104,'Hybrid Conversion'!$A$5:$B$105,2)*0.9/1000*0.75</f>
        <v>15.093996612620248</v>
      </c>
      <c r="T104" s="31">
        <f t="shared" si="12"/>
        <v>25.851732805821491</v>
      </c>
      <c r="U104" s="22"/>
      <c r="V104" s="23"/>
      <c r="W104" s="18"/>
      <c r="X104" s="15"/>
      <c r="Y104" s="15"/>
    </row>
    <row r="105" spans="1:25" x14ac:dyDescent="0.2">
      <c r="A105" s="14">
        <f t="shared" si="10"/>
        <v>31</v>
      </c>
      <c r="B105" s="15">
        <v>70.05591397849463</v>
      </c>
      <c r="C105" s="15"/>
      <c r="D105" s="14">
        <v>78</v>
      </c>
      <c r="E105" s="16">
        <f t="shared" si="13"/>
        <v>46966</v>
      </c>
      <c r="F105" s="14">
        <v>2028</v>
      </c>
      <c r="G105" s="14">
        <f t="shared" si="18"/>
        <v>8</v>
      </c>
      <c r="H105" s="17">
        <v>247.82131946086849</v>
      </c>
      <c r="I105" s="18">
        <v>171641.97750000001</v>
      </c>
      <c r="J105" s="19">
        <f t="shared" si="14"/>
        <v>1.4438269884234378</v>
      </c>
      <c r="K105" s="17">
        <v>183.03282526135419</v>
      </c>
      <c r="L105" s="18">
        <v>15489</v>
      </c>
      <c r="M105" s="20">
        <f t="shared" si="15"/>
        <v>11.81695559825387</v>
      </c>
      <c r="N105" s="17">
        <f t="shared" si="16"/>
        <v>430.85414472222271</v>
      </c>
      <c r="O105" s="21">
        <f t="shared" si="19"/>
        <v>0.32917720667239792</v>
      </c>
      <c r="P105" s="18">
        <f t="shared" si="20"/>
        <v>141.82736384288634</v>
      </c>
      <c r="Q105" s="19">
        <f t="shared" si="17"/>
        <v>289.02678087933634</v>
      </c>
      <c r="S105" s="31">
        <f>P105*VLOOKUP(B105,'Hybrid Conversion'!$A$5:$B$105,2)*0.9/1000*0.75</f>
        <v>15.252543735439627</v>
      </c>
      <c r="T105" s="31">
        <f t="shared" si="12"/>
        <v>27.08553875842442</v>
      </c>
      <c r="U105" s="22"/>
      <c r="V105" s="23"/>
      <c r="W105" s="18"/>
      <c r="X105" s="15"/>
      <c r="Y105" s="15"/>
    </row>
    <row r="106" spans="1:25" x14ac:dyDescent="0.2">
      <c r="A106" s="14">
        <f t="shared" si="10"/>
        <v>30</v>
      </c>
      <c r="B106" s="15">
        <v>61.023524904214568</v>
      </c>
      <c r="C106" s="15"/>
      <c r="D106" s="14">
        <v>79</v>
      </c>
      <c r="E106" s="16">
        <f t="shared" si="13"/>
        <v>46997</v>
      </c>
      <c r="F106" s="14">
        <v>2028</v>
      </c>
      <c r="G106" s="14">
        <f t="shared" si="18"/>
        <v>9</v>
      </c>
      <c r="H106" s="17">
        <v>326.57093882560741</v>
      </c>
      <c r="I106" s="18">
        <v>171879.5735</v>
      </c>
      <c r="J106" s="19">
        <f t="shared" si="14"/>
        <v>1.8999985406969109</v>
      </c>
      <c r="K106" s="17">
        <v>237.92543828487351</v>
      </c>
      <c r="L106" s="18">
        <v>15490</v>
      </c>
      <c r="M106" s="20">
        <f t="shared" si="15"/>
        <v>15.359937913807197</v>
      </c>
      <c r="N106" s="17">
        <f t="shared" si="16"/>
        <v>564.49637711048092</v>
      </c>
      <c r="O106" s="21">
        <f t="shared" si="19"/>
        <v>0.33236196311675537</v>
      </c>
      <c r="P106" s="18">
        <f t="shared" si="20"/>
        <v>187.61712406873568</v>
      </c>
      <c r="Q106" s="19">
        <f t="shared" si="17"/>
        <v>376.87925304174524</v>
      </c>
      <c r="S106" s="31">
        <f>P106*VLOOKUP(B106,'Hybrid Conversion'!$A$5:$B$105,2)*0.9/1000*0.75</f>
        <v>21.338895931751491</v>
      </c>
      <c r="T106" s="31">
        <f t="shared" si="12"/>
        <v>76.948910688706647</v>
      </c>
      <c r="U106" s="22"/>
      <c r="V106" s="23"/>
      <c r="W106" s="18"/>
      <c r="X106" s="15"/>
      <c r="Y106" s="15"/>
    </row>
    <row r="107" spans="1:25" x14ac:dyDescent="0.2">
      <c r="A107" s="14">
        <f t="shared" si="10"/>
        <v>31</v>
      </c>
      <c r="B107" s="15">
        <v>47.658100358422942</v>
      </c>
      <c r="C107" s="15"/>
      <c r="D107" s="14">
        <v>80</v>
      </c>
      <c r="E107" s="16">
        <f t="shared" si="13"/>
        <v>47027</v>
      </c>
      <c r="F107" s="14">
        <v>2028</v>
      </c>
      <c r="G107" s="14">
        <f t="shared" si="18"/>
        <v>10</v>
      </c>
      <c r="H107" s="17">
        <v>930.105114459991</v>
      </c>
      <c r="I107" s="18">
        <v>172299.16959999999</v>
      </c>
      <c r="J107" s="19">
        <f t="shared" si="14"/>
        <v>5.3981984743122702</v>
      </c>
      <c r="K107" s="17">
        <v>502.31152391433682</v>
      </c>
      <c r="L107" s="18">
        <v>15488</v>
      </c>
      <c r="M107" s="20">
        <f t="shared" si="15"/>
        <v>32.432303971741788</v>
      </c>
      <c r="N107" s="17">
        <f t="shared" si="16"/>
        <v>1432.4166383743277</v>
      </c>
      <c r="O107" s="21">
        <f t="shared" si="19"/>
        <v>0.33550665866847029</v>
      </c>
      <c r="P107" s="18">
        <f t="shared" si="20"/>
        <v>480.58532016209324</v>
      </c>
      <c r="Q107" s="19">
        <f t="shared" si="17"/>
        <v>951.83131821223446</v>
      </c>
      <c r="S107" s="31">
        <f>P107*VLOOKUP(B107,'Hybrid Conversion'!$A$5:$B$105,2)*0.9/1000*0.75</f>
        <v>54.888627693988937</v>
      </c>
      <c r="T107" s="31">
        <f t="shared" si="12"/>
        <v>141.55222586449312</v>
      </c>
      <c r="U107" s="22"/>
      <c r="V107" s="23"/>
      <c r="W107" s="18"/>
      <c r="X107" s="15"/>
      <c r="Y107" s="15"/>
    </row>
    <row r="108" spans="1:25" x14ac:dyDescent="0.2">
      <c r="A108" s="14">
        <f t="shared" si="10"/>
        <v>30</v>
      </c>
      <c r="B108" s="15">
        <v>36.144444444444453</v>
      </c>
      <c r="C108" s="15"/>
      <c r="D108" s="14">
        <v>81</v>
      </c>
      <c r="E108" s="16">
        <f t="shared" si="13"/>
        <v>47058</v>
      </c>
      <c r="F108" s="14">
        <v>2028</v>
      </c>
      <c r="G108" s="14">
        <f t="shared" si="18"/>
        <v>11</v>
      </c>
      <c r="H108" s="17">
        <v>1626.0009491443639</v>
      </c>
      <c r="I108" s="18">
        <v>172863.76569999999</v>
      </c>
      <c r="J108" s="19">
        <f t="shared" si="14"/>
        <v>9.4062566701586316</v>
      </c>
      <c r="K108" s="17">
        <v>868.85322403907799</v>
      </c>
      <c r="L108" s="18">
        <v>15508</v>
      </c>
      <c r="M108" s="20">
        <f t="shared" si="15"/>
        <v>56.026129999940544</v>
      </c>
      <c r="N108" s="17">
        <f t="shared" si="16"/>
        <v>2494.8541731834421</v>
      </c>
      <c r="O108" s="21">
        <f t="shared" si="19"/>
        <v>0.33861228866810977</v>
      </c>
      <c r="P108" s="18">
        <f t="shared" si="20"/>
        <v>844.78828147482989</v>
      </c>
      <c r="Q108" s="19">
        <f t="shared" si="17"/>
        <v>1650.0658917086121</v>
      </c>
      <c r="S108" s="31">
        <f>P108*VLOOKUP(B108,'Hybrid Conversion'!$A$5:$B$105,2)*0.9/1000*0.75</f>
        <v>86.376610182747442</v>
      </c>
      <c r="T108" s="31">
        <f t="shared" si="12"/>
        <v>154.67902408162519</v>
      </c>
      <c r="U108" s="22"/>
      <c r="V108" s="23"/>
      <c r="W108" s="18"/>
      <c r="X108" s="15"/>
      <c r="Y108" s="15"/>
    </row>
    <row r="109" spans="1:25" x14ac:dyDescent="0.2">
      <c r="A109" s="14">
        <f t="shared" si="10"/>
        <v>31</v>
      </c>
      <c r="B109" s="15">
        <v>28.584946236559134</v>
      </c>
      <c r="C109" s="15"/>
      <c r="D109" s="14">
        <v>82</v>
      </c>
      <c r="E109" s="16">
        <f t="shared" si="13"/>
        <v>47088</v>
      </c>
      <c r="F109" s="14">
        <v>2028</v>
      </c>
      <c r="G109" s="14">
        <f t="shared" si="18"/>
        <v>12</v>
      </c>
      <c r="H109" s="17">
        <v>2305.8232903480521</v>
      </c>
      <c r="I109" s="18">
        <v>173286.36170000001</v>
      </c>
      <c r="J109" s="19">
        <f t="shared" si="14"/>
        <v>13.306432587810816</v>
      </c>
      <c r="K109" s="17">
        <v>1209.2726650238033</v>
      </c>
      <c r="L109" s="18">
        <v>15585</v>
      </c>
      <c r="M109" s="20">
        <f t="shared" si="15"/>
        <v>77.592086302457702</v>
      </c>
      <c r="N109" s="17">
        <f t="shared" si="16"/>
        <v>3515.0959553718553</v>
      </c>
      <c r="O109" s="21">
        <f t="shared" si="19"/>
        <v>0.34167981181606333</v>
      </c>
      <c r="P109" s="18">
        <f t="shared" si="20"/>
        <v>1201.0373245468609</v>
      </c>
      <c r="Q109" s="19">
        <f t="shared" si="17"/>
        <v>2314.0586308249945</v>
      </c>
      <c r="S109" s="31">
        <f>P109*VLOOKUP(B109,'Hybrid Conversion'!$A$5:$B$105,2)*0.9/1000*0.75</f>
        <v>104.61252864086694</v>
      </c>
      <c r="T109" s="31">
        <f t="shared" si="12"/>
        <v>163.57289467971393</v>
      </c>
      <c r="U109" s="22"/>
      <c r="V109" s="23"/>
      <c r="W109" s="18"/>
      <c r="X109" s="15"/>
      <c r="Y109" s="15"/>
    </row>
    <row r="110" spans="1:25" x14ac:dyDescent="0.2">
      <c r="A110" s="14">
        <f t="shared" si="10"/>
        <v>31</v>
      </c>
      <c r="B110" s="15">
        <v>29.425806451612907</v>
      </c>
      <c r="C110" s="15"/>
      <c r="D110" s="14">
        <v>83</v>
      </c>
      <c r="E110" s="16">
        <f t="shared" si="13"/>
        <v>47119</v>
      </c>
      <c r="F110" s="14">
        <v>2029</v>
      </c>
      <c r="G110" s="14">
        <f t="shared" si="18"/>
        <v>1</v>
      </c>
      <c r="H110" s="17">
        <v>2166.8928823471088</v>
      </c>
      <c r="I110" s="18">
        <v>173564.95800000001</v>
      </c>
      <c r="J110" s="19">
        <f t="shared" si="14"/>
        <v>12.484621938185867</v>
      </c>
      <c r="K110" s="17">
        <v>1115.9662969112394</v>
      </c>
      <c r="L110" s="18">
        <v>15597</v>
      </c>
      <c r="M110" s="20">
        <f t="shared" si="15"/>
        <v>71.55006071111363</v>
      </c>
      <c r="N110" s="17">
        <f t="shared" si="16"/>
        <v>3282.8591792583484</v>
      </c>
      <c r="O110" s="21">
        <f t="shared" si="19"/>
        <v>0.34471015194914956</v>
      </c>
      <c r="P110" s="18">
        <f t="shared" si="20"/>
        <v>1131.6348865098055</v>
      </c>
      <c r="Q110" s="19">
        <f t="shared" si="17"/>
        <v>2151.2242927485431</v>
      </c>
      <c r="S110" s="31">
        <f>P110*VLOOKUP(B110,'Hybrid Conversion'!$A$5:$B$105,2)*0.9/1000*0.75</f>
        <v>100.97405698785474</v>
      </c>
      <c r="T110" s="31">
        <f t="shared" si="12"/>
        <v>160.30222061199868</v>
      </c>
      <c r="U110" s="22"/>
      <c r="V110" s="23"/>
      <c r="W110" s="18"/>
      <c r="X110" s="15"/>
      <c r="Y110" s="15"/>
    </row>
    <row r="111" spans="1:25" x14ac:dyDescent="0.2">
      <c r="A111" s="14">
        <f t="shared" si="10"/>
        <v>28</v>
      </c>
      <c r="B111" s="15">
        <v>32.599735449735448</v>
      </c>
      <c r="C111" s="15"/>
      <c r="D111" s="14">
        <v>84</v>
      </c>
      <c r="E111" s="16">
        <f t="shared" si="13"/>
        <v>47150</v>
      </c>
      <c r="F111" s="14">
        <v>2029</v>
      </c>
      <c r="G111" s="14">
        <f t="shared" si="18"/>
        <v>2</v>
      </c>
      <c r="H111" s="17">
        <v>1969.7462520599349</v>
      </c>
      <c r="I111" s="18">
        <v>173560.5539</v>
      </c>
      <c r="J111" s="19">
        <f t="shared" si="14"/>
        <v>11.349043361516577</v>
      </c>
      <c r="K111" s="17">
        <v>1071.1461877822871</v>
      </c>
      <c r="L111" s="18">
        <v>15611</v>
      </c>
      <c r="M111" s="20">
        <f t="shared" si="15"/>
        <v>68.614834910145873</v>
      </c>
      <c r="N111" s="17">
        <f t="shared" si="16"/>
        <v>3040.8924398422223</v>
      </c>
      <c r="O111" s="21">
        <f t="shared" si="19"/>
        <v>0.34770419971082833</v>
      </c>
      <c r="P111" s="18">
        <f t="shared" si="20"/>
        <v>1057.3310722020483</v>
      </c>
      <c r="Q111" s="19">
        <f t="shared" si="17"/>
        <v>1983.561367640174</v>
      </c>
      <c r="S111" s="31">
        <f>P111*VLOOKUP(B111,'Hybrid Conversion'!$A$5:$B$105,2)*0.9/1000*0.75</f>
        <v>100.70196052275568</v>
      </c>
      <c r="T111" s="31">
        <f t="shared" si="12"/>
        <v>179.29412012378438</v>
      </c>
      <c r="U111" s="22"/>
      <c r="V111" s="23"/>
      <c r="W111" s="18"/>
      <c r="X111" s="15"/>
      <c r="Y111" s="15"/>
    </row>
    <row r="112" spans="1:25" x14ac:dyDescent="0.2">
      <c r="A112" s="14">
        <f t="shared" si="10"/>
        <v>31</v>
      </c>
      <c r="B112" s="15">
        <v>39.989247311828002</v>
      </c>
      <c r="C112" s="15"/>
      <c r="D112" s="14">
        <v>85</v>
      </c>
      <c r="E112" s="16">
        <f t="shared" si="13"/>
        <v>47178</v>
      </c>
      <c r="F112" s="14">
        <v>2029</v>
      </c>
      <c r="G112" s="14">
        <f t="shared" si="18"/>
        <v>3</v>
      </c>
      <c r="H112" s="17">
        <v>1472.1958847045898</v>
      </c>
      <c r="I112" s="18">
        <v>173600.1501</v>
      </c>
      <c r="J112" s="19">
        <f t="shared" si="14"/>
        <v>8.4803837085195575</v>
      </c>
      <c r="K112" s="17">
        <v>780.76796674728405</v>
      </c>
      <c r="L112" s="18">
        <v>15614</v>
      </c>
      <c r="M112" s="20">
        <f t="shared" si="15"/>
        <v>50.00435293629333</v>
      </c>
      <c r="N112" s="17">
        <f t="shared" si="16"/>
        <v>2252.9638514518738</v>
      </c>
      <c r="O112" s="21">
        <f t="shared" si="19"/>
        <v>0.35066281412257916</v>
      </c>
      <c r="P112" s="18">
        <f t="shared" si="20"/>
        <v>790.03064426655862</v>
      </c>
      <c r="Q112" s="19">
        <f t="shared" si="17"/>
        <v>1462.933207185315</v>
      </c>
      <c r="S112" s="31">
        <f>P112*VLOOKUP(B112,'Hybrid Conversion'!$A$5:$B$105,2)*0.9/1000*0.75</f>
        <v>84.236337384568145</v>
      </c>
      <c r="T112" s="31">
        <f t="shared" si="12"/>
        <v>182.27040497589169</v>
      </c>
      <c r="U112" s="22"/>
      <c r="V112" s="23"/>
      <c r="W112" s="18"/>
      <c r="X112" s="15"/>
      <c r="Y112" s="15"/>
    </row>
    <row r="113" spans="1:25" x14ac:dyDescent="0.2">
      <c r="A113" s="14">
        <f t="shared" si="10"/>
        <v>30</v>
      </c>
      <c r="B113" s="15">
        <v>46.898888888888891</v>
      </c>
      <c r="C113" s="15"/>
      <c r="D113" s="14">
        <v>86</v>
      </c>
      <c r="E113" s="16">
        <f t="shared" si="13"/>
        <v>47209</v>
      </c>
      <c r="F113" s="14">
        <v>2029</v>
      </c>
      <c r="G113" s="14">
        <f t="shared" si="18"/>
        <v>4</v>
      </c>
      <c r="H113" s="17">
        <v>964.8704195022583</v>
      </c>
      <c r="I113" s="18">
        <v>173557.74609999999</v>
      </c>
      <c r="J113" s="19">
        <f t="shared" si="14"/>
        <v>5.5593624668663431</v>
      </c>
      <c r="K113" s="17">
        <v>521.21544241905258</v>
      </c>
      <c r="L113" s="18">
        <v>15586</v>
      </c>
      <c r="M113" s="20">
        <f t="shared" si="15"/>
        <v>33.441257694023648</v>
      </c>
      <c r="N113" s="17">
        <f t="shared" si="16"/>
        <v>1486.0858619213109</v>
      </c>
      <c r="O113" s="21">
        <f t="shared" si="19"/>
        <v>0.35358682406337683</v>
      </c>
      <c r="P113" s="18">
        <f t="shared" si="20"/>
        <v>525.46038020224228</v>
      </c>
      <c r="Q113" s="19">
        <f t="shared" si="17"/>
        <v>960.6254817190686</v>
      </c>
      <c r="S113" s="31">
        <f>P113*VLOOKUP(B113,'Hybrid Conversion'!$A$5:$B$105,2)*0.9/1000*0.75</f>
        <v>59.691017677181101</v>
      </c>
      <c r="T113" s="31">
        <f t="shared" si="12"/>
        <v>160.33484207520212</v>
      </c>
      <c r="U113" s="22"/>
      <c r="V113" s="23"/>
      <c r="W113" s="18"/>
      <c r="X113" s="15"/>
      <c r="Y113" s="15"/>
    </row>
    <row r="114" spans="1:25" x14ac:dyDescent="0.2">
      <c r="A114" s="14">
        <f t="shared" si="10"/>
        <v>31</v>
      </c>
      <c r="B114" s="15">
        <v>55.859139784946244</v>
      </c>
      <c r="C114" s="15"/>
      <c r="D114" s="14">
        <v>87</v>
      </c>
      <c r="E114" s="16">
        <f t="shared" si="13"/>
        <v>47239</v>
      </c>
      <c r="F114" s="14">
        <v>2029</v>
      </c>
      <c r="G114" s="14">
        <f t="shared" si="18"/>
        <v>5</v>
      </c>
      <c r="H114" s="17">
        <v>479.59201490879127</v>
      </c>
      <c r="I114" s="18">
        <v>173511.34229999999</v>
      </c>
      <c r="J114" s="19">
        <f t="shared" si="14"/>
        <v>2.764038411273309</v>
      </c>
      <c r="K114" s="17">
        <v>282.91988909244486</v>
      </c>
      <c r="L114" s="18">
        <v>15569</v>
      </c>
      <c r="M114" s="20">
        <f t="shared" si="15"/>
        <v>18.172001354771972</v>
      </c>
      <c r="N114" s="17">
        <f t="shared" si="16"/>
        <v>762.51190400123619</v>
      </c>
      <c r="O114" s="21">
        <f t="shared" si="19"/>
        <v>0.35647702966364592</v>
      </c>
      <c r="P114" s="18">
        <f t="shared" si="20"/>
        <v>271.81797862153172</v>
      </c>
      <c r="Q114" s="19">
        <f t="shared" si="17"/>
        <v>490.69392537970447</v>
      </c>
      <c r="S114" s="31">
        <f>P114*VLOOKUP(B114,'Hybrid Conversion'!$A$5:$B$105,2)*0.9/1000*0.75</f>
        <v>31.486109878853647</v>
      </c>
      <c r="T114" s="31">
        <f t="shared" si="12"/>
        <v>109.55610699637171</v>
      </c>
      <c r="U114" s="22"/>
      <c r="V114" s="23"/>
      <c r="W114" s="18"/>
      <c r="X114" s="15"/>
      <c r="Y114" s="15"/>
    </row>
    <row r="115" spans="1:25" x14ac:dyDescent="0.2">
      <c r="A115" s="14">
        <f t="shared" ref="A115:A178" si="21">A67</f>
        <v>30</v>
      </c>
      <c r="B115" s="15">
        <v>62.166666666666679</v>
      </c>
      <c r="C115" s="15"/>
      <c r="D115" s="14">
        <v>88</v>
      </c>
      <c r="E115" s="16">
        <f t="shared" si="13"/>
        <v>47270</v>
      </c>
      <c r="F115" s="14">
        <v>2029</v>
      </c>
      <c r="G115" s="14">
        <f t="shared" si="18"/>
        <v>6</v>
      </c>
      <c r="H115" s="17">
        <v>282.91744709014847</v>
      </c>
      <c r="I115" s="18">
        <v>173360.93840000001</v>
      </c>
      <c r="J115" s="19">
        <f t="shared" si="14"/>
        <v>1.6319561355705516</v>
      </c>
      <c r="K115" s="17">
        <v>202.30209946632431</v>
      </c>
      <c r="L115" s="18">
        <v>15572</v>
      </c>
      <c r="M115" s="20">
        <f t="shared" si="15"/>
        <v>12.991401198710783</v>
      </c>
      <c r="N115" s="17">
        <f t="shared" si="16"/>
        <v>485.21954655647278</v>
      </c>
      <c r="O115" s="21">
        <f t="shared" si="19"/>
        <v>0.35933420361955171</v>
      </c>
      <c r="P115" s="18">
        <f t="shared" si="20"/>
        <v>174.3559793425101</v>
      </c>
      <c r="Q115" s="19">
        <f t="shared" si="17"/>
        <v>310.86356721396271</v>
      </c>
      <c r="S115" s="31">
        <f>P115*VLOOKUP(B115,'Hybrid Conversion'!$A$5:$B$105,2)*0.9/1000*0.75</f>
        <v>19.732967756295107</v>
      </c>
      <c r="T115" s="31">
        <f t="shared" si="12"/>
        <v>45.443608872051307</v>
      </c>
      <c r="U115" s="22"/>
      <c r="V115" s="23"/>
      <c r="W115" s="18"/>
      <c r="X115" s="15"/>
      <c r="Y115" s="15"/>
    </row>
    <row r="116" spans="1:25" x14ac:dyDescent="0.2">
      <c r="A116" s="14">
        <f t="shared" si="21"/>
        <v>31</v>
      </c>
      <c r="B116" s="15">
        <v>70.889247311827987</v>
      </c>
      <c r="C116" s="15"/>
      <c r="D116" s="14">
        <v>89</v>
      </c>
      <c r="E116" s="16">
        <f t="shared" si="13"/>
        <v>47300</v>
      </c>
      <c r="F116" s="14">
        <v>2029</v>
      </c>
      <c r="G116" s="14">
        <f t="shared" si="18"/>
        <v>7</v>
      </c>
      <c r="H116" s="17">
        <v>250.5350862741472</v>
      </c>
      <c r="I116" s="18">
        <v>173521.5344</v>
      </c>
      <c r="J116" s="19">
        <f t="shared" si="14"/>
        <v>1.4438270566269682</v>
      </c>
      <c r="K116" s="17">
        <v>183.76547515392309</v>
      </c>
      <c r="L116" s="18">
        <v>15551</v>
      </c>
      <c r="M116" s="20">
        <f t="shared" si="15"/>
        <v>11.816955511151892</v>
      </c>
      <c r="N116" s="17">
        <f t="shared" si="16"/>
        <v>434.3005614280703</v>
      </c>
      <c r="O116" s="21">
        <f t="shared" si="19"/>
        <v>0.3621590924330349</v>
      </c>
      <c r="P116" s="18">
        <f t="shared" si="20"/>
        <v>157.28589716994745</v>
      </c>
      <c r="Q116" s="19">
        <f t="shared" si="17"/>
        <v>277.01466425812282</v>
      </c>
      <c r="S116" s="31">
        <f>P116*VLOOKUP(B116,'Hybrid Conversion'!$A$5:$B$105,2)*0.9/1000*0.75</f>
        <v>16.915001171495092</v>
      </c>
      <c r="T116" s="31">
        <f t="shared" si="12"/>
        <v>28.970596848420684</v>
      </c>
      <c r="U116" s="22"/>
      <c r="V116" s="23"/>
      <c r="W116" s="18"/>
      <c r="X116" s="15"/>
      <c r="Y116" s="15"/>
    </row>
    <row r="117" spans="1:25" x14ac:dyDescent="0.2">
      <c r="A117" s="14">
        <f t="shared" si="21"/>
        <v>31</v>
      </c>
      <c r="B117" s="15">
        <v>70.05591397849463</v>
      </c>
      <c r="C117" s="15"/>
      <c r="D117" s="14">
        <v>90</v>
      </c>
      <c r="E117" s="16">
        <f t="shared" si="13"/>
        <v>47331</v>
      </c>
      <c r="F117" s="14">
        <v>2029</v>
      </c>
      <c r="G117" s="14">
        <f t="shared" si="18"/>
        <v>8</v>
      </c>
      <c r="H117" s="17">
        <v>250.74530780315439</v>
      </c>
      <c r="I117" s="18">
        <v>173667.1306</v>
      </c>
      <c r="J117" s="19">
        <f t="shared" si="14"/>
        <v>1.4438270900017645</v>
      </c>
      <c r="K117" s="17">
        <v>183.8127422928815</v>
      </c>
      <c r="L117" s="18">
        <v>15555</v>
      </c>
      <c r="M117" s="20">
        <f t="shared" si="15"/>
        <v>11.816955467237641</v>
      </c>
      <c r="N117" s="17">
        <f t="shared" si="16"/>
        <v>434.55805009603591</v>
      </c>
      <c r="O117" s="21">
        <f t="shared" si="19"/>
        <v>0.36495241758256625</v>
      </c>
      <c r="P117" s="18">
        <f t="shared" si="20"/>
        <v>158.59301096251423</v>
      </c>
      <c r="Q117" s="19">
        <f t="shared" si="17"/>
        <v>275.96503913352171</v>
      </c>
      <c r="S117" s="31">
        <f>P117*VLOOKUP(B117,'Hybrid Conversion'!$A$5:$B$105,2)*0.9/1000*0.75</f>
        <v>17.055572142766945</v>
      </c>
      <c r="T117" s="31">
        <f t="shared" si="12"/>
        <v>30.287365067286778</v>
      </c>
      <c r="U117" s="22"/>
      <c r="V117" s="23"/>
      <c r="W117" s="18"/>
      <c r="X117" s="15"/>
      <c r="Y117" s="15"/>
    </row>
    <row r="118" spans="1:25" x14ac:dyDescent="0.2">
      <c r="A118" s="14">
        <f t="shared" si="21"/>
        <v>30</v>
      </c>
      <c r="B118" s="15">
        <v>61.023524904214568</v>
      </c>
      <c r="C118" s="15"/>
      <c r="D118" s="14">
        <v>91</v>
      </c>
      <c r="E118" s="16">
        <f t="shared" si="13"/>
        <v>47362</v>
      </c>
      <c r="F118" s="14">
        <v>2029</v>
      </c>
      <c r="G118" s="14">
        <f t="shared" si="18"/>
        <v>9</v>
      </c>
      <c r="H118" s="17">
        <v>330.41684389114369</v>
      </c>
      <c r="I118" s="18">
        <v>173903.72659999999</v>
      </c>
      <c r="J118" s="19">
        <f t="shared" si="14"/>
        <v>1.8999986391961752</v>
      </c>
      <c r="K118" s="17">
        <v>238.93920958042111</v>
      </c>
      <c r="L118" s="18">
        <v>15556</v>
      </c>
      <c r="M118" s="20">
        <f t="shared" si="15"/>
        <v>15.359938903344117</v>
      </c>
      <c r="N118" s="17">
        <f t="shared" si="16"/>
        <v>569.35605347156479</v>
      </c>
      <c r="O118" s="21">
        <f t="shared" si="19"/>
        <v>0.36771487662921243</v>
      </c>
      <c r="P118" s="18">
        <f t="shared" si="20"/>
        <v>209.36069096039171</v>
      </c>
      <c r="Q118" s="19">
        <f t="shared" si="17"/>
        <v>359.99536251117308</v>
      </c>
      <c r="S118" s="31">
        <f>P118*VLOOKUP(B118,'Hybrid Conversion'!$A$5:$B$105,2)*0.9/1000*0.75</f>
        <v>23.811930913974862</v>
      </c>
      <c r="T118" s="31">
        <f t="shared" si="12"/>
        <v>85.866773570918753</v>
      </c>
      <c r="U118" s="22"/>
      <c r="V118" s="23"/>
      <c r="W118" s="18"/>
      <c r="X118" s="15"/>
      <c r="Y118" s="15"/>
    </row>
    <row r="119" spans="1:25" x14ac:dyDescent="0.2">
      <c r="A119" s="14">
        <f t="shared" si="21"/>
        <v>31</v>
      </c>
      <c r="B119" s="15">
        <v>47.658100358422942</v>
      </c>
      <c r="C119" s="15"/>
      <c r="D119" s="14">
        <v>92</v>
      </c>
      <c r="E119" s="16">
        <f t="shared" si="13"/>
        <v>47392</v>
      </c>
      <c r="F119" s="14">
        <v>2029</v>
      </c>
      <c r="G119" s="14">
        <f t="shared" si="18"/>
        <v>10</v>
      </c>
      <c r="H119" s="17">
        <v>941.02115726470902</v>
      </c>
      <c r="I119" s="18">
        <v>174321.32279999999</v>
      </c>
      <c r="J119" s="19">
        <f t="shared" si="14"/>
        <v>5.3981988098171376</v>
      </c>
      <c r="K119" s="17">
        <v>504.45206511020706</v>
      </c>
      <c r="L119" s="18">
        <v>15554</v>
      </c>
      <c r="M119" s="20">
        <f t="shared" si="15"/>
        <v>32.432304558969207</v>
      </c>
      <c r="N119" s="17">
        <f t="shared" si="16"/>
        <v>1445.4732223749161</v>
      </c>
      <c r="O119" s="21">
        <f t="shared" si="19"/>
        <v>0.37044714426226011</v>
      </c>
      <c r="P119" s="18">
        <f t="shared" si="20"/>
        <v>535.47142733635451</v>
      </c>
      <c r="Q119" s="19">
        <f t="shared" si="17"/>
        <v>910.00179503856157</v>
      </c>
      <c r="S119" s="31">
        <f>P119*VLOOKUP(B119,'Hybrid Conversion'!$A$5:$B$105,2)*0.9/1000*0.75</f>
        <v>61.157281720383864</v>
      </c>
      <c r="T119" s="31">
        <f t="shared" si="12"/>
        <v>157.71845132667195</v>
      </c>
      <c r="U119" s="22"/>
      <c r="V119" s="23"/>
      <c r="W119" s="18"/>
      <c r="X119" s="15"/>
      <c r="Y119" s="15"/>
    </row>
    <row r="120" spans="1:25" x14ac:dyDescent="0.2">
      <c r="A120" s="14">
        <f t="shared" si="21"/>
        <v>30</v>
      </c>
      <c r="B120" s="15">
        <v>36.144444444444453</v>
      </c>
      <c r="C120" s="15"/>
      <c r="D120" s="14">
        <v>93</v>
      </c>
      <c r="E120" s="16">
        <f t="shared" si="13"/>
        <v>47423</v>
      </c>
      <c r="F120" s="14">
        <v>2029</v>
      </c>
      <c r="G120" s="14">
        <f t="shared" si="18"/>
        <v>11</v>
      </c>
      <c r="H120" s="17">
        <v>1645.0125668048859</v>
      </c>
      <c r="I120" s="18">
        <v>174884.91880000001</v>
      </c>
      <c r="J120" s="19">
        <f t="shared" si="14"/>
        <v>9.4062574296994548</v>
      </c>
      <c r="K120" s="17">
        <v>872.60687756538391</v>
      </c>
      <c r="L120" s="18">
        <v>15575</v>
      </c>
      <c r="M120" s="20">
        <f t="shared" si="15"/>
        <v>56.026123760217267</v>
      </c>
      <c r="N120" s="17">
        <f t="shared" si="16"/>
        <v>2517.6194443702698</v>
      </c>
      <c r="O120" s="21">
        <f t="shared" si="19"/>
        <v>0.37314987328831406</v>
      </c>
      <c r="P120" s="18">
        <f t="shared" si="20"/>
        <v>939.44937665496184</v>
      </c>
      <c r="Q120" s="19">
        <f t="shared" si="17"/>
        <v>1578.1700677153081</v>
      </c>
      <c r="S120" s="31">
        <f>P120*VLOOKUP(B120,'Hybrid Conversion'!$A$5:$B$105,2)*0.9/1000*0.75</f>
        <v>96.055371947259246</v>
      </c>
      <c r="T120" s="31">
        <f t="shared" si="12"/>
        <v>172.0112789696766</v>
      </c>
      <c r="U120" s="22"/>
      <c r="V120" s="23"/>
      <c r="W120" s="18"/>
      <c r="X120" s="15"/>
      <c r="Y120" s="15"/>
    </row>
    <row r="121" spans="1:25" x14ac:dyDescent="0.2">
      <c r="A121" s="14">
        <f t="shared" si="21"/>
        <v>31</v>
      </c>
      <c r="B121" s="15">
        <v>28.584946236559134</v>
      </c>
      <c r="C121" s="15"/>
      <c r="D121" s="14">
        <v>94</v>
      </c>
      <c r="E121" s="16">
        <f t="shared" si="13"/>
        <v>47453</v>
      </c>
      <c r="F121" s="14">
        <v>2029</v>
      </c>
      <c r="G121" s="14">
        <f t="shared" si="18"/>
        <v>12</v>
      </c>
      <c r="H121" s="17">
        <v>2332.691003799443</v>
      </c>
      <c r="I121" s="18">
        <v>175305.51490000001</v>
      </c>
      <c r="J121" s="19">
        <f t="shared" si="14"/>
        <v>13.306432516570208</v>
      </c>
      <c r="K121" s="17">
        <v>1214.3938162326815</v>
      </c>
      <c r="L121" s="18">
        <v>15651</v>
      </c>
      <c r="M121" s="20">
        <f t="shared" si="15"/>
        <v>77.592090999468496</v>
      </c>
      <c r="N121" s="17">
        <f t="shared" si="16"/>
        <v>3547.0848200321243</v>
      </c>
      <c r="O121" s="21">
        <f t="shared" ref="O121:O152" si="22">0.25*LN(D121)-0.76</f>
        <v>0.37582369556750095</v>
      </c>
      <c r="P121" s="18">
        <f t="shared" si="20"/>
        <v>1333.0785255558571</v>
      </c>
      <c r="Q121" s="19">
        <f t="shared" si="17"/>
        <v>2214.0062944762672</v>
      </c>
      <c r="S121" s="31">
        <f>P121*VLOOKUP(B121,'Hybrid Conversion'!$A$5:$B$105,2)*0.9/1000*0.75</f>
        <v>116.11355666057455</v>
      </c>
      <c r="T121" s="31">
        <f t="shared" si="12"/>
        <v>181.55598398476639</v>
      </c>
      <c r="U121" s="22"/>
      <c r="V121" s="23"/>
      <c r="W121" s="18"/>
      <c r="X121" s="15"/>
      <c r="Y121" s="15"/>
    </row>
    <row r="122" spans="1:25" x14ac:dyDescent="0.2">
      <c r="A122" s="14">
        <f t="shared" si="21"/>
        <v>31</v>
      </c>
      <c r="B122" s="15">
        <v>29.425806451612907</v>
      </c>
      <c r="C122" s="15"/>
      <c r="D122" s="14">
        <v>95</v>
      </c>
      <c r="E122" s="16">
        <f t="shared" si="13"/>
        <v>47484</v>
      </c>
      <c r="F122" s="14">
        <v>2030</v>
      </c>
      <c r="G122" s="14">
        <f t="shared" si="18"/>
        <v>1</v>
      </c>
      <c r="H122" s="17">
        <v>2192.088784217834</v>
      </c>
      <c r="I122" s="18">
        <v>175583.111</v>
      </c>
      <c r="J122" s="19">
        <f t="shared" si="14"/>
        <v>12.484622078588378</v>
      </c>
      <c r="K122" s="17">
        <v>1120.7601692676546</v>
      </c>
      <c r="L122" s="18">
        <v>15664</v>
      </c>
      <c r="M122" s="20">
        <f t="shared" si="15"/>
        <v>71.550061878680708</v>
      </c>
      <c r="N122" s="17">
        <f t="shared" si="16"/>
        <v>3312.8489534854889</v>
      </c>
      <c r="O122" s="21">
        <f t="shared" si="22"/>
        <v>0.37846922290013518</v>
      </c>
      <c r="P122" s="18">
        <f t="shared" si="20"/>
        <v>1253.8113690111788</v>
      </c>
      <c r="Q122" s="19">
        <f t="shared" si="17"/>
        <v>2059.0375844743103</v>
      </c>
      <c r="S122" s="31">
        <f>P122*VLOOKUP(B122,'Hybrid Conversion'!$A$5:$B$105,2)*0.9/1000*0.75</f>
        <v>111.8756783974934</v>
      </c>
      <c r="T122" s="31">
        <f t="shared" si="12"/>
        <v>177.60918214615376</v>
      </c>
      <c r="U122" s="22"/>
      <c r="V122" s="23"/>
      <c r="W122" s="18"/>
      <c r="X122" s="15"/>
      <c r="Y122" s="15"/>
    </row>
    <row r="123" spans="1:25" x14ac:dyDescent="0.2">
      <c r="A123" s="14">
        <f t="shared" si="21"/>
        <v>28</v>
      </c>
      <c r="B123" s="15">
        <v>32.599735449735448</v>
      </c>
      <c r="C123" s="15"/>
      <c r="D123" s="14">
        <v>96</v>
      </c>
      <c r="E123" s="16">
        <f t="shared" si="13"/>
        <v>47515</v>
      </c>
      <c r="F123" s="14">
        <v>2030</v>
      </c>
      <c r="G123" s="14">
        <f t="shared" si="18"/>
        <v>2</v>
      </c>
      <c r="H123" s="17">
        <v>1992.6391553878748</v>
      </c>
      <c r="I123" s="18">
        <v>175577.7071</v>
      </c>
      <c r="J123" s="19">
        <f t="shared" si="14"/>
        <v>11.349044182772989</v>
      </c>
      <c r="K123" s="17">
        <v>1075.6747100353239</v>
      </c>
      <c r="L123" s="18">
        <v>15677</v>
      </c>
      <c r="M123" s="20">
        <f t="shared" si="15"/>
        <v>68.614831283748416</v>
      </c>
      <c r="N123" s="17">
        <f t="shared" si="16"/>
        <v>3068.3138654231989</v>
      </c>
      <c r="O123" s="21">
        <f t="shared" si="22"/>
        <v>0.38108704786695902</v>
      </c>
      <c r="P123" s="18">
        <f t="shared" si="20"/>
        <v>1169.2946729033845</v>
      </c>
      <c r="Q123" s="19">
        <f t="shared" si="17"/>
        <v>1899.0191925198144</v>
      </c>
      <c r="S123" s="31">
        <f>P123*VLOOKUP(B123,'Hybrid Conversion'!$A$5:$B$105,2)*0.9/1000*0.75</f>
        <v>111.3655590816534</v>
      </c>
      <c r="T123" s="31">
        <f t="shared" si="12"/>
        <v>198.28005158972422</v>
      </c>
      <c r="U123" s="22"/>
      <c r="V123" s="23"/>
      <c r="W123" s="18"/>
      <c r="X123" s="15"/>
      <c r="Y123" s="15"/>
    </row>
    <row r="124" spans="1:25" x14ac:dyDescent="0.2">
      <c r="A124" s="14">
        <f t="shared" si="21"/>
        <v>31</v>
      </c>
      <c r="B124" s="15">
        <v>39.989247311828002</v>
      </c>
      <c r="C124" s="15"/>
      <c r="D124" s="14">
        <v>97</v>
      </c>
      <c r="E124" s="16">
        <f t="shared" si="13"/>
        <v>47543</v>
      </c>
      <c r="F124" s="14">
        <v>2030</v>
      </c>
      <c r="G124" s="14">
        <f t="shared" si="18"/>
        <v>3</v>
      </c>
      <c r="H124" s="17">
        <v>1489.2936382293701</v>
      </c>
      <c r="I124" s="18">
        <v>175616.30319999999</v>
      </c>
      <c r="J124" s="19">
        <f t="shared" si="14"/>
        <v>8.4803837177536607</v>
      </c>
      <c r="K124" s="17">
        <v>784.06836664676666</v>
      </c>
      <c r="L124" s="18">
        <v>15680</v>
      </c>
      <c r="M124" s="20">
        <f t="shared" si="15"/>
        <v>50.004360117778489</v>
      </c>
      <c r="N124" s="17">
        <f t="shared" si="16"/>
        <v>2273.3620048761368</v>
      </c>
      <c r="O124" s="21">
        <f t="shared" si="22"/>
        <v>0.3836777446258457</v>
      </c>
      <c r="P124" s="18">
        <f t="shared" si="20"/>
        <v>872.23840674896701</v>
      </c>
      <c r="Q124" s="19">
        <f t="shared" si="17"/>
        <v>1401.1235981271698</v>
      </c>
      <c r="S124" s="31">
        <f>P124*VLOOKUP(B124,'Hybrid Conversion'!$A$5:$B$105,2)*0.9/1000*0.75</f>
        <v>93.001669294607467</v>
      </c>
      <c r="T124" s="31">
        <f t="shared" si="12"/>
        <v>201.23681123946295</v>
      </c>
      <c r="U124" s="22"/>
      <c r="V124" s="23"/>
      <c r="W124" s="18"/>
      <c r="X124" s="15"/>
      <c r="Y124" s="15"/>
    </row>
    <row r="125" spans="1:25" x14ac:dyDescent="0.2">
      <c r="A125" s="14">
        <f t="shared" si="21"/>
        <v>30</v>
      </c>
      <c r="B125" s="15">
        <v>46.898888888888891</v>
      </c>
      <c r="C125" s="15"/>
      <c r="D125" s="14">
        <v>98</v>
      </c>
      <c r="E125" s="16">
        <f t="shared" si="13"/>
        <v>47574</v>
      </c>
      <c r="F125" s="14">
        <v>2030</v>
      </c>
      <c r="G125" s="14">
        <f t="shared" si="18"/>
        <v>4</v>
      </c>
      <c r="H125" s="17">
        <v>976.06793403625545</v>
      </c>
      <c r="I125" s="18">
        <v>175571.89929999999</v>
      </c>
      <c r="J125" s="19">
        <f t="shared" si="14"/>
        <v>5.5593630753429775</v>
      </c>
      <c r="K125" s="17">
        <v>523.42283606529236</v>
      </c>
      <c r="L125" s="18">
        <v>15652</v>
      </c>
      <c r="M125" s="20">
        <f t="shared" si="15"/>
        <v>33.441274985004625</v>
      </c>
      <c r="N125" s="17">
        <f t="shared" si="16"/>
        <v>1499.4907701015477</v>
      </c>
      <c r="O125" s="21">
        <f t="shared" si="22"/>
        <v>0.38624186966764307</v>
      </c>
      <c r="P125" s="18">
        <f t="shared" si="20"/>
        <v>579.16611859339582</v>
      </c>
      <c r="Q125" s="19">
        <f t="shared" si="17"/>
        <v>920.32465150815187</v>
      </c>
      <c r="S125" s="31">
        <f>P125*VLOOKUP(B125,'Hybrid Conversion'!$A$5:$B$105,2)*0.9/1000*0.75</f>
        <v>65.791858578713104</v>
      </c>
      <c r="T125" s="31">
        <f t="shared" si="12"/>
        <v>176.72218812051855</v>
      </c>
      <c r="U125" s="22"/>
      <c r="V125" s="23"/>
      <c r="W125" s="18"/>
      <c r="X125" s="15"/>
      <c r="Y125" s="15"/>
    </row>
    <row r="126" spans="1:25" x14ac:dyDescent="0.2">
      <c r="A126" s="14">
        <f t="shared" si="21"/>
        <v>31</v>
      </c>
      <c r="B126" s="15">
        <v>55.859139784946244</v>
      </c>
      <c r="C126" s="15"/>
      <c r="D126" s="14">
        <v>99</v>
      </c>
      <c r="E126" s="16">
        <f t="shared" si="13"/>
        <v>47604</v>
      </c>
      <c r="F126" s="14">
        <v>2030</v>
      </c>
      <c r="G126" s="14">
        <f t="shared" si="18"/>
        <v>5</v>
      </c>
      <c r="H126" s="17">
        <v>485.15644788742122</v>
      </c>
      <c r="I126" s="18">
        <v>175524.49540000001</v>
      </c>
      <c r="J126" s="19">
        <f t="shared" si="14"/>
        <v>2.7640384140219623</v>
      </c>
      <c r="K126" s="17">
        <v>284.11922276020061</v>
      </c>
      <c r="L126" s="18">
        <v>15635</v>
      </c>
      <c r="M126" s="20">
        <f t="shared" si="15"/>
        <v>18.172000176539854</v>
      </c>
      <c r="N126" s="17">
        <f t="shared" si="16"/>
        <v>769.27567064762184</v>
      </c>
      <c r="O126" s="21">
        <f t="shared" si="22"/>
        <v>0.38877996253364744</v>
      </c>
      <c r="P126" s="18">
        <f t="shared" si="20"/>
        <v>299.07896641242894</v>
      </c>
      <c r="Q126" s="19">
        <f t="shared" si="17"/>
        <v>470.1967042351929</v>
      </c>
      <c r="S126" s="31">
        <f>P126*VLOOKUP(B126,'Hybrid Conversion'!$A$5:$B$105,2)*0.9/1000*0.75</f>
        <v>34.643893853788576</v>
      </c>
      <c r="T126" s="31">
        <f t="shared" si="12"/>
        <v>120.54363515912343</v>
      </c>
      <c r="U126" s="22"/>
      <c r="V126" s="23"/>
      <c r="W126" s="18"/>
      <c r="X126" s="15"/>
      <c r="Y126" s="15"/>
    </row>
    <row r="127" spans="1:25" x14ac:dyDescent="0.2">
      <c r="A127" s="14">
        <f t="shared" si="21"/>
        <v>30</v>
      </c>
      <c r="B127" s="15">
        <v>62.166666666666679</v>
      </c>
      <c r="C127" s="15"/>
      <c r="D127" s="14">
        <v>100</v>
      </c>
      <c r="E127" s="16">
        <f t="shared" si="13"/>
        <v>47635</v>
      </c>
      <c r="F127" s="14">
        <v>2030</v>
      </c>
      <c r="G127" s="14">
        <f t="shared" si="18"/>
        <v>6</v>
      </c>
      <c r="H127" s="17">
        <v>286.19954645633663</v>
      </c>
      <c r="I127" s="18">
        <v>175372.09150000001</v>
      </c>
      <c r="J127" s="19">
        <f t="shared" si="14"/>
        <v>1.6319560541726026</v>
      </c>
      <c r="K127" s="17">
        <v>203.14653038978548</v>
      </c>
      <c r="L127" s="18">
        <v>15637</v>
      </c>
      <c r="M127" s="20">
        <f t="shared" si="15"/>
        <v>12.991400549324389</v>
      </c>
      <c r="N127" s="17">
        <f t="shared" si="16"/>
        <v>489.34607684612212</v>
      </c>
      <c r="O127" s="21">
        <f t="shared" si="22"/>
        <v>0.39129254649702294</v>
      </c>
      <c r="P127" s="18">
        <f t="shared" si="20"/>
        <v>191.47747252744699</v>
      </c>
      <c r="Q127" s="19">
        <f t="shared" si="17"/>
        <v>297.86860431867512</v>
      </c>
      <c r="S127" s="31">
        <f>P127*VLOOKUP(B127,'Hybrid Conversion'!$A$5:$B$105,2)*0.9/1000*0.75</f>
        <v>21.670715312943496</v>
      </c>
      <c r="T127" s="31">
        <f t="shared" si="12"/>
        <v>49.906102458653898</v>
      </c>
      <c r="U127" s="22"/>
      <c r="V127" s="23"/>
      <c r="W127" s="18"/>
      <c r="X127" s="15"/>
      <c r="Y127" s="15"/>
    </row>
    <row r="128" spans="1:25" x14ac:dyDescent="0.2">
      <c r="A128" s="14">
        <f t="shared" si="21"/>
        <v>31</v>
      </c>
      <c r="B128" s="15">
        <v>70.889247311827987</v>
      </c>
      <c r="C128" s="15"/>
      <c r="D128" s="14">
        <v>101</v>
      </c>
      <c r="E128" s="16">
        <f t="shared" si="13"/>
        <v>47665</v>
      </c>
      <c r="F128" s="14">
        <v>2030</v>
      </c>
      <c r="G128" s="14">
        <f t="shared" si="18"/>
        <v>7</v>
      </c>
      <c r="H128" s="17">
        <v>253.40420401096341</v>
      </c>
      <c r="I128" s="18">
        <v>175508.6876</v>
      </c>
      <c r="J128" s="19">
        <f t="shared" si="14"/>
        <v>1.4438271260309019</v>
      </c>
      <c r="K128" s="17">
        <v>184.53359618783043</v>
      </c>
      <c r="L128" s="18">
        <v>15616</v>
      </c>
      <c r="M128" s="20">
        <f t="shared" si="15"/>
        <v>11.81695672309365</v>
      </c>
      <c r="N128" s="17">
        <f t="shared" si="16"/>
        <v>437.93780019879387</v>
      </c>
      <c r="O128" s="21">
        <f t="shared" si="22"/>
        <v>0.39378012921031491</v>
      </c>
      <c r="P128" s="18">
        <f t="shared" si="20"/>
        <v>172.45120354836212</v>
      </c>
      <c r="Q128" s="19">
        <f t="shared" si="17"/>
        <v>265.48659665043175</v>
      </c>
      <c r="S128" s="31">
        <f>P128*VLOOKUP(B128,'Hybrid Conversion'!$A$5:$B$105,2)*0.9/1000*0.75</f>
        <v>18.545924094481599</v>
      </c>
      <c r="T128" s="31">
        <f t="shared" si="12"/>
        <v>31.763904990326871</v>
      </c>
      <c r="U128" s="22"/>
      <c r="V128" s="23"/>
      <c r="W128" s="18"/>
      <c r="X128" s="15"/>
      <c r="Y128" s="15"/>
    </row>
    <row r="129" spans="1:25" x14ac:dyDescent="0.2">
      <c r="A129" s="14">
        <f t="shared" si="21"/>
        <v>31</v>
      </c>
      <c r="B129" s="15">
        <v>70.05591397849463</v>
      </c>
      <c r="C129" s="15"/>
      <c r="D129" s="14">
        <v>102</v>
      </c>
      <c r="E129" s="16">
        <f t="shared" si="13"/>
        <v>47696</v>
      </c>
      <c r="F129" s="14">
        <v>2030</v>
      </c>
      <c r="G129" s="14">
        <f t="shared" si="18"/>
        <v>8</v>
      </c>
      <c r="H129" s="17">
        <v>253.57828736305203</v>
      </c>
      <c r="I129" s="18">
        <v>175629.2837</v>
      </c>
      <c r="J129" s="19">
        <f t="shared" si="14"/>
        <v>1.4438269178174188</v>
      </c>
      <c r="K129" s="17">
        <v>184.58084207773192</v>
      </c>
      <c r="L129" s="18">
        <v>15620</v>
      </c>
      <c r="M129" s="20">
        <f t="shared" si="15"/>
        <v>11.816955318676818</v>
      </c>
      <c r="N129" s="17">
        <f t="shared" si="16"/>
        <v>438.15912944078394</v>
      </c>
      <c r="O129" s="21">
        <f t="shared" si="22"/>
        <v>0.39624320332106766</v>
      </c>
      <c r="P129" s="18">
        <f t="shared" si="20"/>
        <v>173.61757701398656</v>
      </c>
      <c r="Q129" s="19">
        <f t="shared" si="17"/>
        <v>264.54155242679735</v>
      </c>
      <c r="S129" s="31">
        <f>P129*VLOOKUP(B129,'Hybrid Conversion'!$A$5:$B$105,2)*0.9/1000*0.75</f>
        <v>18.671359425254586</v>
      </c>
      <c r="T129" s="31">
        <f t="shared" si="12"/>
        <v>33.156687707778573</v>
      </c>
      <c r="U129" s="22"/>
      <c r="V129" s="23"/>
      <c r="W129" s="18"/>
      <c r="X129" s="15"/>
      <c r="Y129" s="15"/>
    </row>
    <row r="130" spans="1:25" x14ac:dyDescent="0.2">
      <c r="A130" s="14">
        <f t="shared" si="21"/>
        <v>30</v>
      </c>
      <c r="B130" s="15">
        <v>61.023524904214568</v>
      </c>
      <c r="C130" s="15"/>
      <c r="D130" s="14">
        <v>103</v>
      </c>
      <c r="E130" s="16">
        <f t="shared" si="13"/>
        <v>47727</v>
      </c>
      <c r="F130" s="14">
        <v>2030</v>
      </c>
      <c r="G130" s="14">
        <f t="shared" si="18"/>
        <v>9</v>
      </c>
      <c r="H130" s="17">
        <v>334.09744620323221</v>
      </c>
      <c r="I130" s="18">
        <v>175840.87969999999</v>
      </c>
      <c r="J130" s="19">
        <f t="shared" si="14"/>
        <v>1.8999987191444438</v>
      </c>
      <c r="K130" s="17">
        <v>239.90689516067471</v>
      </c>
      <c r="L130" s="18">
        <v>15619</v>
      </c>
      <c r="M130" s="20">
        <f t="shared" si="15"/>
        <v>15.359939507053889</v>
      </c>
      <c r="N130" s="17">
        <f t="shared" si="16"/>
        <v>574.00434136390686</v>
      </c>
      <c r="O130" s="21">
        <f t="shared" si="22"/>
        <v>0.39868224705740896</v>
      </c>
      <c r="P130" s="18">
        <f t="shared" si="20"/>
        <v>228.84534063567042</v>
      </c>
      <c r="Q130" s="19">
        <f t="shared" si="17"/>
        <v>345.15900072823644</v>
      </c>
      <c r="S130" s="31">
        <f>P130*VLOOKUP(B130,'Hybrid Conversion'!$A$5:$B$105,2)*0.9/1000*0.75</f>
        <v>26.028044788181155</v>
      </c>
      <c r="T130" s="31">
        <f t="shared" ref="T130:T193" si="23">S130*VLOOKUP(G130,$V$2:$W$13,2,FALSE)</f>
        <v>93.858168680005207</v>
      </c>
      <c r="U130" s="22"/>
      <c r="V130" s="23"/>
      <c r="W130" s="18"/>
      <c r="X130" s="15"/>
      <c r="Y130" s="15"/>
    </row>
    <row r="131" spans="1:25" x14ac:dyDescent="0.2">
      <c r="A131" s="14">
        <f t="shared" si="21"/>
        <v>31</v>
      </c>
      <c r="B131" s="15">
        <v>47.658100358422942</v>
      </c>
      <c r="C131" s="15"/>
      <c r="D131" s="14">
        <v>104</v>
      </c>
      <c r="E131" s="16">
        <f t="shared" ref="E131:E194" si="24">DATE(F131,G131,1)</f>
        <v>47757</v>
      </c>
      <c r="F131" s="14">
        <v>2030</v>
      </c>
      <c r="G131" s="14">
        <f t="shared" si="18"/>
        <v>10</v>
      </c>
      <c r="H131" s="17">
        <v>951.3434534072868</v>
      </c>
      <c r="I131" s="18">
        <v>176233.47579999999</v>
      </c>
      <c r="J131" s="19">
        <f t="shared" ref="J131:J194" si="25">H131*1000/I131</f>
        <v>5.3981994572184844</v>
      </c>
      <c r="K131" s="17">
        <v>506.49533367156982</v>
      </c>
      <c r="L131" s="18">
        <v>15617</v>
      </c>
      <c r="M131" s="20">
        <f t="shared" ref="M131:M194" si="26">K131*1000/L131</f>
        <v>32.432306696008823</v>
      </c>
      <c r="N131" s="17">
        <f t="shared" ref="N131:N194" si="27">K131+H131</f>
        <v>1457.8387870788565</v>
      </c>
      <c r="O131" s="21">
        <f t="shared" si="22"/>
        <v>0.40109772478534311</v>
      </c>
      <c r="P131" s="18">
        <f t="shared" si="20"/>
        <v>584.7358206011537</v>
      </c>
      <c r="Q131" s="19">
        <f t="shared" ref="Q131:Q194" si="28">N131-P131</f>
        <v>873.10296647770281</v>
      </c>
      <c r="S131" s="31">
        <f>P131*VLOOKUP(B131,'Hybrid Conversion'!$A$5:$B$105,2)*0.9/1000*0.75</f>
        <v>66.783868357632343</v>
      </c>
      <c r="T131" s="31">
        <f t="shared" si="23"/>
        <v>172.2288498551664</v>
      </c>
      <c r="U131" s="22"/>
      <c r="V131" s="23"/>
      <c r="W131" s="18"/>
      <c r="X131" s="15"/>
      <c r="Y131" s="15"/>
    </row>
    <row r="132" spans="1:25" x14ac:dyDescent="0.2">
      <c r="A132" s="14">
        <f t="shared" si="21"/>
        <v>30</v>
      </c>
      <c r="B132" s="15">
        <v>36.144444444444453</v>
      </c>
      <c r="C132" s="15"/>
      <c r="D132" s="14">
        <v>105</v>
      </c>
      <c r="E132" s="16">
        <f t="shared" si="24"/>
        <v>47788</v>
      </c>
      <c r="F132" s="14">
        <v>2030</v>
      </c>
      <c r="G132" s="14">
        <f t="shared" si="18"/>
        <v>11</v>
      </c>
      <c r="H132" s="17">
        <v>1662.7635612487788</v>
      </c>
      <c r="I132" s="18">
        <v>176772.07190000001</v>
      </c>
      <c r="J132" s="19">
        <f t="shared" si="25"/>
        <v>9.4062571274799822</v>
      </c>
      <c r="K132" s="17">
        <v>876.08047986030556</v>
      </c>
      <c r="L132" s="18">
        <v>15637</v>
      </c>
      <c r="M132" s="20">
        <f t="shared" si="26"/>
        <v>56.026122648865226</v>
      </c>
      <c r="N132" s="17">
        <f t="shared" si="27"/>
        <v>2538.8440411090842</v>
      </c>
      <c r="O132" s="21">
        <f t="shared" si="22"/>
        <v>0.40349008753938076</v>
      </c>
      <c r="P132" s="18">
        <f t="shared" si="20"/>
        <v>1024.3984043959397</v>
      </c>
      <c r="Q132" s="19">
        <f t="shared" si="28"/>
        <v>1514.4456367131445</v>
      </c>
      <c r="S132" s="31">
        <f>P132*VLOOKUP(B132,'Hybrid Conversion'!$A$5:$B$105,2)*0.9/1000*0.75</f>
        <v>104.74110920887924</v>
      </c>
      <c r="T132" s="31">
        <f t="shared" si="23"/>
        <v>187.56527397149867</v>
      </c>
      <c r="U132" s="22"/>
      <c r="V132" s="23"/>
      <c r="W132" s="18"/>
      <c r="X132" s="15"/>
      <c r="Y132" s="15"/>
    </row>
    <row r="133" spans="1:25" x14ac:dyDescent="0.2">
      <c r="A133" s="14">
        <f t="shared" si="21"/>
        <v>31</v>
      </c>
      <c r="B133" s="15">
        <v>28.584946236559134</v>
      </c>
      <c r="C133" s="15"/>
      <c r="D133" s="14">
        <v>106</v>
      </c>
      <c r="E133" s="16">
        <f t="shared" si="24"/>
        <v>47818</v>
      </c>
      <c r="F133" s="14">
        <v>2030</v>
      </c>
      <c r="G133" s="14">
        <f t="shared" si="18"/>
        <v>12</v>
      </c>
      <c r="H133" s="17">
        <v>2357.4829711914072</v>
      </c>
      <c r="I133" s="18">
        <v>177168.66800000001</v>
      </c>
      <c r="J133" s="19">
        <f t="shared" si="25"/>
        <v>13.30643277846062</v>
      </c>
      <c r="K133" s="17">
        <v>1219.1269598007207</v>
      </c>
      <c r="L133" s="18">
        <v>15712</v>
      </c>
      <c r="M133" s="20">
        <f t="shared" si="26"/>
        <v>77.59209265534119</v>
      </c>
      <c r="N133" s="17">
        <f t="shared" si="27"/>
        <v>3576.6099309921278</v>
      </c>
      <c r="O133" s="21">
        <f t="shared" si="22"/>
        <v>0.40585977352801672</v>
      </c>
      <c r="P133" s="18">
        <f t="shared" si="20"/>
        <v>1451.6020965905207</v>
      </c>
      <c r="Q133" s="19">
        <f t="shared" si="28"/>
        <v>2125.0078344016074</v>
      </c>
      <c r="S133" s="31">
        <f>P133*VLOOKUP(B133,'Hybrid Conversion'!$A$5:$B$105,2)*0.9/1000*0.75</f>
        <v>126.43717459989176</v>
      </c>
      <c r="T133" s="31">
        <f t="shared" si="23"/>
        <v>197.69806650433435</v>
      </c>
      <c r="U133" s="22"/>
      <c r="V133" s="23"/>
      <c r="W133" s="18"/>
      <c r="X133" s="15"/>
      <c r="Y133" s="15"/>
    </row>
    <row r="134" spans="1:25" x14ac:dyDescent="0.2">
      <c r="A134" s="14">
        <f t="shared" si="21"/>
        <v>31</v>
      </c>
      <c r="B134" s="15">
        <v>29.425806451612907</v>
      </c>
      <c r="C134" s="15"/>
      <c r="D134" s="14">
        <v>107</v>
      </c>
      <c r="E134" s="16">
        <f t="shared" si="24"/>
        <v>47849</v>
      </c>
      <c r="F134" s="14">
        <v>2031</v>
      </c>
      <c r="G134" s="14">
        <f t="shared" si="18"/>
        <v>1</v>
      </c>
      <c r="H134" s="17">
        <v>2215.0248851776169</v>
      </c>
      <c r="I134" s="18">
        <v>177420.2641</v>
      </c>
      <c r="J134" s="19">
        <f t="shared" si="25"/>
        <v>12.484621733677246</v>
      </c>
      <c r="K134" s="17">
        <v>1125.1246039867401</v>
      </c>
      <c r="L134" s="18">
        <v>15725</v>
      </c>
      <c r="M134" s="20">
        <f t="shared" si="26"/>
        <v>71.55005430758284</v>
      </c>
      <c r="N134" s="17">
        <f t="shared" si="27"/>
        <v>3340.149489164357</v>
      </c>
      <c r="O134" s="21">
        <f t="shared" si="22"/>
        <v>0.40820720861547644</v>
      </c>
      <c r="P134" s="18">
        <f t="shared" si="20"/>
        <v>1363.4730993301916</v>
      </c>
      <c r="Q134" s="19">
        <f t="shared" si="28"/>
        <v>1976.6763898341653</v>
      </c>
      <c r="S134" s="31">
        <f>P134*VLOOKUP(B134,'Hybrid Conversion'!$A$5:$B$105,2)*0.9/1000*0.75</f>
        <v>121.66062753490479</v>
      </c>
      <c r="T134" s="31">
        <f t="shared" si="23"/>
        <v>193.14336114315267</v>
      </c>
      <c r="U134" s="22"/>
      <c r="V134" s="23"/>
      <c r="W134" s="18"/>
      <c r="X134" s="15"/>
      <c r="Y134" s="15"/>
    </row>
    <row r="135" spans="1:25" x14ac:dyDescent="0.2">
      <c r="A135" s="14">
        <f t="shared" si="21"/>
        <v>28</v>
      </c>
      <c r="B135" s="15">
        <v>32.599735449735448</v>
      </c>
      <c r="C135" s="15"/>
      <c r="D135" s="14">
        <v>108</v>
      </c>
      <c r="E135" s="16">
        <f t="shared" si="24"/>
        <v>47880</v>
      </c>
      <c r="F135" s="14">
        <v>2031</v>
      </c>
      <c r="G135" s="14">
        <f t="shared" si="18"/>
        <v>2</v>
      </c>
      <c r="H135" s="17">
        <v>2013.2052826881372</v>
      </c>
      <c r="I135" s="18">
        <v>177389.8602</v>
      </c>
      <c r="J135" s="19">
        <f t="shared" si="25"/>
        <v>11.349043741385941</v>
      </c>
      <c r="K135" s="17">
        <v>1079.8602349758153</v>
      </c>
      <c r="L135" s="18">
        <v>15738</v>
      </c>
      <c r="M135" s="20">
        <f t="shared" si="26"/>
        <v>68.61483256931092</v>
      </c>
      <c r="N135" s="17">
        <f t="shared" si="27"/>
        <v>3093.0655176639525</v>
      </c>
      <c r="O135" s="21">
        <f t="shared" si="22"/>
        <v>0.41053280678105497</v>
      </c>
      <c r="P135" s="18">
        <f t="shared" si="20"/>
        <v>1269.8048685242791</v>
      </c>
      <c r="Q135" s="19">
        <f t="shared" si="28"/>
        <v>1823.2606491396734</v>
      </c>
      <c r="S135" s="31">
        <f>P135*VLOOKUP(B135,'Hybrid Conversion'!$A$5:$B$105,2)*0.9/1000*0.75</f>
        <v>120.93831639263465</v>
      </c>
      <c r="T135" s="31">
        <f t="shared" si="23"/>
        <v>215.32380218128361</v>
      </c>
      <c r="U135" s="22"/>
      <c r="V135" s="23"/>
      <c r="W135" s="18"/>
      <c r="X135" s="15"/>
      <c r="Y135" s="15"/>
    </row>
    <row r="136" spans="1:25" x14ac:dyDescent="0.2">
      <c r="A136" s="14">
        <f t="shared" si="21"/>
        <v>31</v>
      </c>
      <c r="B136" s="15">
        <v>39.989247311828002</v>
      </c>
      <c r="C136" s="15"/>
      <c r="D136" s="14">
        <v>109</v>
      </c>
      <c r="E136" s="16">
        <f t="shared" si="24"/>
        <v>47908</v>
      </c>
      <c r="F136" s="14">
        <v>2031</v>
      </c>
      <c r="G136" s="14">
        <f t="shared" si="18"/>
        <v>3</v>
      </c>
      <c r="H136" s="17">
        <v>1504.44947886467</v>
      </c>
      <c r="I136" s="18">
        <v>177403.45629999999</v>
      </c>
      <c r="J136" s="19">
        <f t="shared" si="25"/>
        <v>8.4803842621902188</v>
      </c>
      <c r="K136" s="17">
        <v>787.11853313446045</v>
      </c>
      <c r="L136" s="18">
        <v>15741</v>
      </c>
      <c r="M136" s="20">
        <f t="shared" si="26"/>
        <v>50.004353798009049</v>
      </c>
      <c r="N136" s="17">
        <f t="shared" si="27"/>
        <v>2291.5680119991302</v>
      </c>
      <c r="O136" s="21">
        <f t="shared" si="22"/>
        <v>0.41283697055728585</v>
      </c>
      <c r="P136" s="18">
        <f t="shared" si="20"/>
        <v>946.04399589970308</v>
      </c>
      <c r="Q136" s="19">
        <f t="shared" si="28"/>
        <v>1345.5240160994272</v>
      </c>
      <c r="S136" s="31">
        <f>P136*VLOOKUP(B136,'Hybrid Conversion'!$A$5:$B$105,2)*0.9/1000*0.75</f>
        <v>100.87112670576906</v>
      </c>
      <c r="T136" s="31">
        <f t="shared" si="23"/>
        <v>218.26472619645546</v>
      </c>
      <c r="U136" s="22"/>
      <c r="V136" s="23"/>
      <c r="W136" s="18"/>
      <c r="X136" s="15"/>
      <c r="Y136" s="15"/>
    </row>
    <row r="137" spans="1:25" x14ac:dyDescent="0.2">
      <c r="A137" s="14">
        <f t="shared" si="21"/>
        <v>30</v>
      </c>
      <c r="B137" s="15">
        <v>46.898888888888891</v>
      </c>
      <c r="C137" s="15"/>
      <c r="D137" s="14">
        <v>110</v>
      </c>
      <c r="E137" s="16">
        <f t="shared" si="24"/>
        <v>47939</v>
      </c>
      <c r="F137" s="14">
        <v>2031</v>
      </c>
      <c r="G137" s="14">
        <f t="shared" si="18"/>
        <v>4</v>
      </c>
      <c r="H137" s="17">
        <v>985.86978435516357</v>
      </c>
      <c r="I137" s="18">
        <v>177335.05239999999</v>
      </c>
      <c r="J137" s="19">
        <f t="shared" si="25"/>
        <v>5.5593621848173527</v>
      </c>
      <c r="K137" s="17">
        <v>525.39569735527095</v>
      </c>
      <c r="L137" s="18">
        <v>15711</v>
      </c>
      <c r="M137" s="20">
        <f t="shared" si="26"/>
        <v>33.441263914153836</v>
      </c>
      <c r="N137" s="17">
        <f t="shared" si="27"/>
        <v>1511.2654817104344</v>
      </c>
      <c r="O137" s="21">
        <f t="shared" si="22"/>
        <v>0.41512009144810413</v>
      </c>
      <c r="P137" s="18">
        <f t="shared" si="20"/>
        <v>627.35666496999875</v>
      </c>
      <c r="Q137" s="19">
        <f t="shared" si="28"/>
        <v>883.90881674043567</v>
      </c>
      <c r="S137" s="31">
        <f>P137*VLOOKUP(B137,'Hybrid Conversion'!$A$5:$B$105,2)*0.9/1000*0.75</f>
        <v>71.266187118063087</v>
      </c>
      <c r="T137" s="31">
        <f t="shared" si="23"/>
        <v>191.4266719102126</v>
      </c>
      <c r="U137" s="22"/>
      <c r="V137" s="23"/>
      <c r="W137" s="18"/>
      <c r="X137" s="15"/>
      <c r="Y137" s="15"/>
    </row>
    <row r="138" spans="1:25" x14ac:dyDescent="0.2">
      <c r="A138" s="14">
        <f t="shared" si="21"/>
        <v>31</v>
      </c>
      <c r="B138" s="15">
        <v>55.859139784946244</v>
      </c>
      <c r="C138" s="15"/>
      <c r="D138" s="14">
        <v>111</v>
      </c>
      <c r="E138" s="16">
        <f t="shared" si="24"/>
        <v>47969</v>
      </c>
      <c r="F138" s="14">
        <v>2031</v>
      </c>
      <c r="G138" s="14">
        <f t="shared" si="18"/>
        <v>5</v>
      </c>
      <c r="H138" s="17">
        <v>489.9580065011973</v>
      </c>
      <c r="I138" s="18">
        <v>177261.64850000001</v>
      </c>
      <c r="J138" s="19">
        <f t="shared" si="25"/>
        <v>2.7640384180518169</v>
      </c>
      <c r="K138" s="17">
        <v>285.19136327505134</v>
      </c>
      <c r="L138" s="18">
        <v>15694</v>
      </c>
      <c r="M138" s="20">
        <f t="shared" si="26"/>
        <v>18.171999698932797</v>
      </c>
      <c r="N138" s="17">
        <f t="shared" si="27"/>
        <v>775.1493697762487</v>
      </c>
      <c r="O138" s="21">
        <f t="shared" si="22"/>
        <v>0.41738255032808347</v>
      </c>
      <c r="P138" s="18">
        <f t="shared" si="20"/>
        <v>323.53382084241724</v>
      </c>
      <c r="Q138" s="19">
        <f t="shared" si="28"/>
        <v>451.61554893383146</v>
      </c>
      <c r="S138" s="31">
        <f>P138*VLOOKUP(B138,'Hybrid Conversion'!$A$5:$B$105,2)*0.9/1000*0.75</f>
        <v>37.476628603560535</v>
      </c>
      <c r="T138" s="31">
        <f t="shared" si="23"/>
        <v>130.40015260546525</v>
      </c>
      <c r="U138" s="22"/>
      <c r="V138" s="23"/>
      <c r="W138" s="18"/>
      <c r="X138" s="15"/>
      <c r="Y138" s="15"/>
    </row>
    <row r="139" spans="1:25" x14ac:dyDescent="0.2">
      <c r="A139" s="14">
        <f t="shared" si="21"/>
        <v>30</v>
      </c>
      <c r="B139" s="15">
        <v>62.166666666666679</v>
      </c>
      <c r="C139" s="15"/>
      <c r="D139" s="14">
        <v>112</v>
      </c>
      <c r="E139" s="16">
        <f t="shared" si="24"/>
        <v>48000</v>
      </c>
      <c r="F139" s="14">
        <v>2031</v>
      </c>
      <c r="G139" s="14">
        <f t="shared" si="18"/>
        <v>6</v>
      </c>
      <c r="H139" s="17">
        <v>288.99534702301048</v>
      </c>
      <c r="I139" s="18">
        <v>177085.24460000001</v>
      </c>
      <c r="J139" s="19">
        <f t="shared" si="25"/>
        <v>1.6319561106053355</v>
      </c>
      <c r="K139" s="17">
        <v>203.9000219106677</v>
      </c>
      <c r="L139" s="18">
        <v>15695</v>
      </c>
      <c r="M139" s="20">
        <f t="shared" si="26"/>
        <v>12.991399930593674</v>
      </c>
      <c r="N139" s="17">
        <f t="shared" si="27"/>
        <v>492.89536893367818</v>
      </c>
      <c r="O139" s="21">
        <f t="shared" si="22"/>
        <v>0.41962471782377353</v>
      </c>
      <c r="P139" s="18">
        <f t="shared" si="20"/>
        <v>206.8310801054395</v>
      </c>
      <c r="Q139" s="19">
        <f t="shared" si="28"/>
        <v>286.06428882823866</v>
      </c>
      <c r="S139" s="31">
        <f>P139*VLOOKUP(B139,'Hybrid Conversion'!$A$5:$B$105,2)*0.9/1000*0.75</f>
        <v>23.408380086023442</v>
      </c>
      <c r="T139" s="31">
        <f t="shared" si="23"/>
        <v>53.907819750944896</v>
      </c>
      <c r="U139" s="22"/>
      <c r="V139" s="23"/>
      <c r="W139" s="18"/>
      <c r="X139" s="15"/>
      <c r="Y139" s="15"/>
    </row>
    <row r="140" spans="1:25" x14ac:dyDescent="0.2">
      <c r="A140" s="14">
        <f t="shared" si="21"/>
        <v>31</v>
      </c>
      <c r="B140" s="15">
        <v>70.889247311827987</v>
      </c>
      <c r="C140" s="15"/>
      <c r="D140" s="14">
        <v>113</v>
      </c>
      <c r="E140" s="16">
        <f t="shared" si="24"/>
        <v>48030</v>
      </c>
      <c r="F140" s="14">
        <v>2031</v>
      </c>
      <c r="G140" s="14">
        <f t="shared" si="18"/>
        <v>7</v>
      </c>
      <c r="H140" s="17">
        <v>255.88492041826279</v>
      </c>
      <c r="I140" s="18">
        <v>177226.8407</v>
      </c>
      <c r="J140" s="19">
        <f t="shared" si="25"/>
        <v>1.4438271280331119</v>
      </c>
      <c r="K140" s="17">
        <v>185.21897247433671</v>
      </c>
      <c r="L140" s="18">
        <v>15674</v>
      </c>
      <c r="M140" s="20">
        <f t="shared" si="26"/>
        <v>11.816956263515166</v>
      </c>
      <c r="N140" s="17">
        <f t="shared" si="27"/>
        <v>441.1038928925995</v>
      </c>
      <c r="O140" s="21">
        <f t="shared" si="22"/>
        <v>0.4218469546780852</v>
      </c>
      <c r="P140" s="18">
        <f t="shared" si="20"/>
        <v>186.07833391339139</v>
      </c>
      <c r="Q140" s="19">
        <f t="shared" si="28"/>
        <v>255.02555897920811</v>
      </c>
      <c r="S140" s="31">
        <f>P140*VLOOKUP(B140,'Hybrid Conversion'!$A$5:$B$105,2)*0.9/1000*0.75</f>
        <v>20.011426916006204</v>
      </c>
      <c r="T140" s="31">
        <f t="shared" si="23"/>
        <v>34.273895441534137</v>
      </c>
      <c r="U140" s="22"/>
      <c r="V140" s="23"/>
      <c r="W140" s="18"/>
      <c r="X140" s="15"/>
      <c r="Y140" s="15"/>
    </row>
    <row r="141" spans="1:25" x14ac:dyDescent="0.2">
      <c r="A141" s="14">
        <f t="shared" si="21"/>
        <v>31</v>
      </c>
      <c r="B141" s="15">
        <v>70.05591397849463</v>
      </c>
      <c r="C141" s="15"/>
      <c r="D141" s="14">
        <v>114</v>
      </c>
      <c r="E141" s="16">
        <f t="shared" si="24"/>
        <v>48061</v>
      </c>
      <c r="F141" s="14">
        <v>2031</v>
      </c>
      <c r="G141" s="14">
        <f t="shared" si="18"/>
        <v>8</v>
      </c>
      <c r="H141" s="17">
        <v>256.06768816709479</v>
      </c>
      <c r="I141" s="18">
        <v>177353.4368</v>
      </c>
      <c r="J141" s="19">
        <f t="shared" si="25"/>
        <v>1.4438270426970083</v>
      </c>
      <c r="K141" s="17">
        <v>185.26620635390321</v>
      </c>
      <c r="L141" s="18">
        <v>15678</v>
      </c>
      <c r="M141" s="20">
        <f t="shared" si="26"/>
        <v>11.816954098348209</v>
      </c>
      <c r="N141" s="17">
        <f t="shared" si="27"/>
        <v>441.333894520998</v>
      </c>
      <c r="O141" s="21">
        <f t="shared" si="22"/>
        <v>0.42404961209862391</v>
      </c>
      <c r="P141" s="18">
        <f t="shared" si="20"/>
        <v>187.14746677760419</v>
      </c>
      <c r="Q141" s="19">
        <f t="shared" si="28"/>
        <v>254.18642774339381</v>
      </c>
      <c r="S141" s="31">
        <f>P141*VLOOKUP(B141,'Hybrid Conversion'!$A$5:$B$105,2)*0.9/1000*0.75</f>
        <v>20.126404698350562</v>
      </c>
      <c r="T141" s="31">
        <f t="shared" si="23"/>
        <v>35.740563933495061</v>
      </c>
      <c r="U141" s="22"/>
      <c r="V141" s="23"/>
      <c r="W141" s="18"/>
      <c r="X141" s="15"/>
      <c r="Y141" s="15"/>
    </row>
    <row r="142" spans="1:25" x14ac:dyDescent="0.2">
      <c r="A142" s="14">
        <f t="shared" si="21"/>
        <v>30</v>
      </c>
      <c r="B142" s="15">
        <v>61.023524904214568</v>
      </c>
      <c r="C142" s="15"/>
      <c r="D142" s="14">
        <v>115</v>
      </c>
      <c r="E142" s="16">
        <f t="shared" si="24"/>
        <v>48092</v>
      </c>
      <c r="F142" s="14">
        <v>2031</v>
      </c>
      <c r="G142" s="14">
        <f t="shared" si="18"/>
        <v>9</v>
      </c>
      <c r="H142" s="17">
        <v>337.38469541072811</v>
      </c>
      <c r="I142" s="18">
        <v>177571.03289999999</v>
      </c>
      <c r="J142" s="19">
        <f t="shared" si="25"/>
        <v>1.8999984958173215</v>
      </c>
      <c r="K142" s="17">
        <v>240.8131027221678</v>
      </c>
      <c r="L142" s="18">
        <v>15678</v>
      </c>
      <c r="M142" s="20">
        <f t="shared" si="26"/>
        <v>15.359937665656831</v>
      </c>
      <c r="N142" s="17">
        <f t="shared" si="27"/>
        <v>578.19779813289597</v>
      </c>
      <c r="O142" s="21">
        <f t="shared" si="22"/>
        <v>0.42623303209081254</v>
      </c>
      <c r="P142" s="18">
        <f t="shared" si="20"/>
        <v>246.44700064641577</v>
      </c>
      <c r="Q142" s="19">
        <f t="shared" si="28"/>
        <v>331.75079748648022</v>
      </c>
      <c r="S142" s="31">
        <f>P142*VLOOKUP(B142,'Hybrid Conversion'!$A$5:$B$105,2)*0.9/1000*0.75</f>
        <v>28.029994200100294</v>
      </c>
      <c r="T142" s="31">
        <f t="shared" si="23"/>
        <v>101.07727818753399</v>
      </c>
      <c r="U142" s="22"/>
      <c r="V142" s="23"/>
      <c r="W142" s="18"/>
      <c r="X142" s="15"/>
      <c r="Y142" s="15"/>
    </row>
    <row r="143" spans="1:25" x14ac:dyDescent="0.2">
      <c r="A143" s="14">
        <f t="shared" si="21"/>
        <v>31</v>
      </c>
      <c r="B143" s="15">
        <v>47.658100358422942</v>
      </c>
      <c r="C143" s="15"/>
      <c r="D143" s="14">
        <v>116</v>
      </c>
      <c r="E143" s="16">
        <f t="shared" si="24"/>
        <v>48122</v>
      </c>
      <c r="F143" s="14">
        <v>2031</v>
      </c>
      <c r="G143" s="14">
        <f t="shared" ref="G143:G206" si="29">G131</f>
        <v>10</v>
      </c>
      <c r="H143" s="17">
        <v>960.7152626514436</v>
      </c>
      <c r="I143" s="18">
        <v>177969.62899999999</v>
      </c>
      <c r="J143" s="19">
        <f t="shared" si="25"/>
        <v>5.3981978163894677</v>
      </c>
      <c r="K143" s="17">
        <v>508.40883886814072</v>
      </c>
      <c r="L143" s="18">
        <v>15676</v>
      </c>
      <c r="M143" s="20">
        <f t="shared" si="26"/>
        <v>32.43230663869231</v>
      </c>
      <c r="N143" s="17">
        <f t="shared" si="27"/>
        <v>1469.1241015195842</v>
      </c>
      <c r="O143" s="21">
        <f t="shared" si="22"/>
        <v>0.42839754777659111</v>
      </c>
      <c r="P143" s="18">
        <f t="shared" si="20"/>
        <v>629.36916247047759</v>
      </c>
      <c r="Q143" s="19">
        <f t="shared" si="28"/>
        <v>839.75493904910661</v>
      </c>
      <c r="S143" s="31">
        <f>P143*VLOOKUP(B143,'Hybrid Conversion'!$A$5:$B$105,2)*0.9/1000*0.75</f>
        <v>71.881533188046959</v>
      </c>
      <c r="T143" s="31">
        <f t="shared" si="23"/>
        <v>185.37521247656886</v>
      </c>
      <c r="U143" s="22"/>
      <c r="V143" s="23"/>
      <c r="W143" s="18"/>
      <c r="X143" s="15"/>
      <c r="Y143" s="15"/>
    </row>
    <row r="144" spans="1:25" x14ac:dyDescent="0.2">
      <c r="A144" s="14">
        <f t="shared" si="21"/>
        <v>30</v>
      </c>
      <c r="B144" s="15">
        <v>36.144444444444453</v>
      </c>
      <c r="C144" s="15"/>
      <c r="D144" s="14">
        <v>117</v>
      </c>
      <c r="E144" s="16">
        <f t="shared" si="24"/>
        <v>48153</v>
      </c>
      <c r="F144" s="14">
        <v>2031</v>
      </c>
      <c r="G144" s="14">
        <f t="shared" si="29"/>
        <v>11</v>
      </c>
      <c r="H144" s="17">
        <v>1679.1601209640498</v>
      </c>
      <c r="I144" s="18">
        <v>178515.22510000001</v>
      </c>
      <c r="J144" s="19">
        <f t="shared" si="25"/>
        <v>9.4062571975215228</v>
      </c>
      <c r="K144" s="17">
        <v>879.3861021995541</v>
      </c>
      <c r="L144" s="18">
        <v>15696</v>
      </c>
      <c r="M144" s="20">
        <f t="shared" si="26"/>
        <v>56.02612781597567</v>
      </c>
      <c r="N144" s="17">
        <f t="shared" si="27"/>
        <v>2558.5462231636038</v>
      </c>
      <c r="O144" s="21">
        <f t="shared" si="22"/>
        <v>0.43054348369943907</v>
      </c>
      <c r="P144" s="18">
        <f t="shared" si="20"/>
        <v>1101.5654041269004</v>
      </c>
      <c r="Q144" s="19">
        <f t="shared" si="28"/>
        <v>1456.9808190367035</v>
      </c>
      <c r="S144" s="31">
        <f>P144*VLOOKUP(B144,'Hybrid Conversion'!$A$5:$B$105,2)*0.9/1000*0.75</f>
        <v>112.63116166450382</v>
      </c>
      <c r="T144" s="31">
        <f t="shared" si="23"/>
        <v>201.69439539924144</v>
      </c>
      <c r="U144" s="22"/>
      <c r="V144" s="23"/>
      <c r="W144" s="18"/>
      <c r="X144" s="15"/>
      <c r="Y144" s="15"/>
    </row>
    <row r="145" spans="1:25" x14ac:dyDescent="0.2">
      <c r="A145" s="14">
        <f t="shared" si="21"/>
        <v>31</v>
      </c>
      <c r="B145" s="15">
        <v>28.584946236559134</v>
      </c>
      <c r="C145" s="15"/>
      <c r="D145" s="14">
        <v>118</v>
      </c>
      <c r="E145" s="16">
        <f t="shared" si="24"/>
        <v>48183</v>
      </c>
      <c r="F145" s="14">
        <v>2031</v>
      </c>
      <c r="G145" s="14">
        <f t="shared" si="29"/>
        <v>12</v>
      </c>
      <c r="H145" s="17">
        <v>2380.7446260452271</v>
      </c>
      <c r="I145" s="18">
        <v>178916.8211</v>
      </c>
      <c r="J145" s="19">
        <f t="shared" si="25"/>
        <v>13.306432628347357</v>
      </c>
      <c r="K145" s="17">
        <v>1223.7049195766444</v>
      </c>
      <c r="L145" s="18">
        <v>15771</v>
      </c>
      <c r="M145" s="20">
        <f t="shared" si="26"/>
        <v>77.592094323546036</v>
      </c>
      <c r="N145" s="17">
        <f t="shared" si="27"/>
        <v>3604.4495456218715</v>
      </c>
      <c r="O145" s="21">
        <f t="shared" si="22"/>
        <v>0.43267115611641627</v>
      </c>
      <c r="P145" s="18">
        <f t="shared" si="20"/>
        <v>1559.5413520675063</v>
      </c>
      <c r="Q145" s="19">
        <f t="shared" si="28"/>
        <v>2044.9081935543652</v>
      </c>
      <c r="S145" s="31">
        <f>P145*VLOOKUP(B145,'Hybrid Conversion'!$A$5:$B$105,2)*0.9/1000*0.75</f>
        <v>135.83887946307769</v>
      </c>
      <c r="T145" s="31">
        <f t="shared" si="23"/>
        <v>212.39863917355189</v>
      </c>
      <c r="U145" s="22"/>
      <c r="V145" s="23"/>
      <c r="W145" s="18"/>
      <c r="X145" s="15"/>
      <c r="Y145" s="15"/>
    </row>
    <row r="146" spans="1:25" x14ac:dyDescent="0.2">
      <c r="A146" s="14">
        <f t="shared" si="21"/>
        <v>31</v>
      </c>
      <c r="B146" s="15">
        <v>29.425806451612907</v>
      </c>
      <c r="C146" s="15"/>
      <c r="D146" s="14">
        <v>119</v>
      </c>
      <c r="E146" s="16">
        <f t="shared" si="24"/>
        <v>48214</v>
      </c>
      <c r="F146" s="14">
        <v>2032</v>
      </c>
      <c r="G146" s="14">
        <f t="shared" si="29"/>
        <v>1</v>
      </c>
      <c r="H146" s="17">
        <v>2236.9374060630807</v>
      </c>
      <c r="I146" s="18">
        <v>179175.4172</v>
      </c>
      <c r="J146" s="19">
        <f t="shared" si="25"/>
        <v>12.48462228256545</v>
      </c>
      <c r="K146" s="17">
        <v>1129.3462071418764</v>
      </c>
      <c r="L146" s="18">
        <v>15784</v>
      </c>
      <c r="M146" s="20">
        <f t="shared" si="26"/>
        <v>71.550063807772204</v>
      </c>
      <c r="N146" s="17">
        <f t="shared" si="27"/>
        <v>3366.283613204957</v>
      </c>
      <c r="O146" s="21">
        <f t="shared" si="22"/>
        <v>0.4347808732778824</v>
      </c>
      <c r="P146" s="18">
        <f t="shared" si="20"/>
        <v>1463.5957290502765</v>
      </c>
      <c r="Q146" s="19">
        <f t="shared" si="28"/>
        <v>1902.6878841546804</v>
      </c>
      <c r="S146" s="31">
        <f>P146*VLOOKUP(B146,'Hybrid Conversion'!$A$5:$B$105,2)*0.9/1000*0.75</f>
        <v>130.59441725776355</v>
      </c>
      <c r="T146" s="31">
        <f t="shared" si="23"/>
        <v>207.32627479222162</v>
      </c>
      <c r="U146" s="22"/>
      <c r="V146" s="23"/>
      <c r="W146" s="18"/>
      <c r="X146" s="15"/>
      <c r="Y146" s="15"/>
    </row>
    <row r="147" spans="1:25" x14ac:dyDescent="0.2">
      <c r="A147" s="14">
        <f t="shared" si="21"/>
        <v>29</v>
      </c>
      <c r="B147" s="15">
        <v>32.599735449735448</v>
      </c>
      <c r="C147" s="15"/>
      <c r="D147" s="14">
        <v>120</v>
      </c>
      <c r="E147" s="16">
        <f t="shared" si="24"/>
        <v>48245</v>
      </c>
      <c r="F147" s="14">
        <v>2032</v>
      </c>
      <c r="G147" s="14">
        <f t="shared" si="29"/>
        <v>2</v>
      </c>
      <c r="H147" s="17">
        <v>2157.3585925102261</v>
      </c>
      <c r="I147" s="18">
        <v>179151.01329999999</v>
      </c>
      <c r="J147" s="19">
        <f t="shared" si="25"/>
        <v>12.042123305758754</v>
      </c>
      <c r="K147" s="17">
        <v>1148.8401794433601</v>
      </c>
      <c r="L147" s="18">
        <v>15797</v>
      </c>
      <c r="M147" s="20">
        <f t="shared" si="26"/>
        <v>72.7252123468608</v>
      </c>
      <c r="N147" s="17">
        <f t="shared" si="27"/>
        <v>3306.1987719535864</v>
      </c>
      <c r="O147" s="21">
        <f t="shared" si="22"/>
        <v>0.43687293569551144</v>
      </c>
      <c r="P147" s="18">
        <f t="shared" si="20"/>
        <v>1444.3887634962578</v>
      </c>
      <c r="Q147" s="19">
        <f t="shared" si="28"/>
        <v>1861.8100084573286</v>
      </c>
      <c r="S147" s="31">
        <f>P147*VLOOKUP(B147,'Hybrid Conversion'!$A$5:$B$105,2)*0.9/1000*0.75</f>
        <v>137.56597537437835</v>
      </c>
      <c r="T147" s="31">
        <f t="shared" si="23"/>
        <v>244.92840442908599</v>
      </c>
      <c r="U147" s="22"/>
      <c r="V147" s="23"/>
      <c r="W147" s="18"/>
      <c r="X147" s="15"/>
      <c r="Y147" s="15"/>
    </row>
    <row r="148" spans="1:25" x14ac:dyDescent="0.2">
      <c r="A148" s="14">
        <f t="shared" si="21"/>
        <v>31</v>
      </c>
      <c r="B148" s="15">
        <v>39.989247311828002</v>
      </c>
      <c r="C148" s="15"/>
      <c r="D148" s="14">
        <v>121</v>
      </c>
      <c r="E148" s="16">
        <f t="shared" si="24"/>
        <v>48274</v>
      </c>
      <c r="F148" s="14">
        <v>2032</v>
      </c>
      <c r="G148" s="14">
        <f t="shared" si="29"/>
        <v>3</v>
      </c>
      <c r="H148" s="17">
        <v>1519.4355125427242</v>
      </c>
      <c r="I148" s="18">
        <v>179170.60939999999</v>
      </c>
      <c r="J148" s="19">
        <f t="shared" si="25"/>
        <v>8.4803836836351376</v>
      </c>
      <c r="K148" s="17">
        <v>790.06883120536804</v>
      </c>
      <c r="L148" s="18">
        <v>15800</v>
      </c>
      <c r="M148" s="20">
        <f t="shared" si="26"/>
        <v>50.004356405403044</v>
      </c>
      <c r="N148" s="17">
        <f t="shared" si="27"/>
        <v>2309.5043437480922</v>
      </c>
      <c r="O148" s="21">
        <f t="shared" si="22"/>
        <v>0.43894763639918533</v>
      </c>
      <c r="P148" s="18">
        <f t="shared" si="20"/>
        <v>1013.7514729418768</v>
      </c>
      <c r="Q148" s="19">
        <f t="shared" si="28"/>
        <v>1295.7528708062155</v>
      </c>
      <c r="S148" s="31">
        <f>P148*VLOOKUP(B148,'Hybrid Conversion'!$A$5:$B$105,2)*0.9/1000*0.75</f>
        <v>108.09037816262531</v>
      </c>
      <c r="T148" s="31">
        <f t="shared" si="23"/>
        <v>233.88572691324407</v>
      </c>
      <c r="U148" s="22"/>
      <c r="V148" s="23"/>
      <c r="W148" s="18"/>
      <c r="X148" s="15"/>
      <c r="Y148" s="15"/>
    </row>
    <row r="149" spans="1:25" x14ac:dyDescent="0.2">
      <c r="A149" s="14">
        <f t="shared" si="21"/>
        <v>30</v>
      </c>
      <c r="B149" s="15">
        <v>46.898888888888891</v>
      </c>
      <c r="C149" s="15"/>
      <c r="D149" s="14">
        <v>122</v>
      </c>
      <c r="E149" s="16">
        <f t="shared" si="24"/>
        <v>48305</v>
      </c>
      <c r="F149" s="14">
        <v>2032</v>
      </c>
      <c r="G149" s="14">
        <f t="shared" si="29"/>
        <v>4</v>
      </c>
      <c r="H149" s="17">
        <v>995.72741031646729</v>
      </c>
      <c r="I149" s="18">
        <v>179108.20550000001</v>
      </c>
      <c r="J149" s="19">
        <f t="shared" si="25"/>
        <v>5.5593623281344708</v>
      </c>
      <c r="K149" s="17">
        <v>527.36889123916683</v>
      </c>
      <c r="L149" s="18">
        <v>15770</v>
      </c>
      <c r="M149" s="20">
        <f t="shared" si="26"/>
        <v>33.441274016434171</v>
      </c>
      <c r="N149" s="17">
        <f t="shared" si="27"/>
        <v>1523.096301555634</v>
      </c>
      <c r="O149" s="21">
        <f t="shared" si="22"/>
        <v>0.44100526118331418</v>
      </c>
      <c r="P149" s="18">
        <f t="shared" si="20"/>
        <v>671.6934822748824</v>
      </c>
      <c r="Q149" s="19">
        <f t="shared" si="28"/>
        <v>851.4028192807516</v>
      </c>
      <c r="S149" s="31">
        <f>P149*VLOOKUP(B149,'Hybrid Conversion'!$A$5:$B$105,2)*0.9/1000*0.75</f>
        <v>76.302741433494361</v>
      </c>
      <c r="T149" s="31">
        <f t="shared" si="23"/>
        <v>204.95525916156649</v>
      </c>
      <c r="U149" s="22"/>
      <c r="V149" s="23"/>
      <c r="W149" s="18"/>
      <c r="X149" s="15"/>
      <c r="Y149" s="15"/>
    </row>
    <row r="150" spans="1:25" x14ac:dyDescent="0.2">
      <c r="A150" s="14">
        <f t="shared" si="21"/>
        <v>31</v>
      </c>
      <c r="B150" s="15">
        <v>55.859139784946244</v>
      </c>
      <c r="C150" s="15"/>
      <c r="D150" s="14">
        <v>123</v>
      </c>
      <c r="E150" s="16">
        <f t="shared" si="24"/>
        <v>48335</v>
      </c>
      <c r="F150" s="14">
        <v>2032</v>
      </c>
      <c r="G150" s="14">
        <f t="shared" si="29"/>
        <v>5</v>
      </c>
      <c r="H150" s="17">
        <v>494.87558865547129</v>
      </c>
      <c r="I150" s="18">
        <v>179040.80160000001</v>
      </c>
      <c r="J150" s="19">
        <f t="shared" si="25"/>
        <v>2.764038052963405</v>
      </c>
      <c r="K150" s="17">
        <v>286.2816948294643</v>
      </c>
      <c r="L150" s="18">
        <v>15754</v>
      </c>
      <c r="M150" s="20">
        <f t="shared" si="26"/>
        <v>18.172000433506685</v>
      </c>
      <c r="N150" s="17">
        <f t="shared" si="27"/>
        <v>781.15728348493553</v>
      </c>
      <c r="O150" s="21">
        <f t="shared" si="22"/>
        <v>0.44304608884310426</v>
      </c>
      <c r="P150" s="18">
        <f t="shared" si="20"/>
        <v>346.08867921930477</v>
      </c>
      <c r="Q150" s="19">
        <f t="shared" si="28"/>
        <v>435.06860426563077</v>
      </c>
      <c r="S150" s="31">
        <f>P150*VLOOKUP(B150,'Hybrid Conversion'!$A$5:$B$105,2)*0.9/1000*0.75</f>
        <v>40.089276790991384</v>
      </c>
      <c r="T150" s="31">
        <f t="shared" si="23"/>
        <v>139.49087754631566</v>
      </c>
      <c r="U150" s="22"/>
      <c r="V150" s="23"/>
      <c r="W150" s="18"/>
      <c r="X150" s="15"/>
      <c r="Y150" s="15"/>
    </row>
    <row r="151" spans="1:25" x14ac:dyDescent="0.2">
      <c r="A151" s="14">
        <f t="shared" si="21"/>
        <v>30</v>
      </c>
      <c r="B151" s="15">
        <v>62.166666666666679</v>
      </c>
      <c r="C151" s="15"/>
      <c r="D151" s="14">
        <v>124</v>
      </c>
      <c r="E151" s="16">
        <f t="shared" si="24"/>
        <v>48366</v>
      </c>
      <c r="F151" s="14">
        <v>2032</v>
      </c>
      <c r="G151" s="14">
        <f t="shared" si="29"/>
        <v>6</v>
      </c>
      <c r="H151" s="17">
        <v>291.90864622592881</v>
      </c>
      <c r="I151" s="18">
        <v>178870.3977</v>
      </c>
      <c r="J151" s="19">
        <f t="shared" si="25"/>
        <v>1.6319561536141696</v>
      </c>
      <c r="K151" s="17">
        <v>204.67950224876441</v>
      </c>
      <c r="L151" s="18">
        <v>15755</v>
      </c>
      <c r="M151" s="20">
        <f t="shared" si="26"/>
        <v>12.991399698429985</v>
      </c>
      <c r="N151" s="17">
        <f t="shared" si="27"/>
        <v>496.58814847469318</v>
      </c>
      <c r="O151" s="21">
        <f t="shared" si="22"/>
        <v>0.44507039140125926</v>
      </c>
      <c r="P151" s="18">
        <f t="shared" si="20"/>
        <v>221.01668160685836</v>
      </c>
      <c r="Q151" s="19">
        <f t="shared" si="28"/>
        <v>275.57146686783483</v>
      </c>
      <c r="S151" s="31">
        <f>P151*VLOOKUP(B151,'Hybrid Conversion'!$A$5:$B$105,2)*0.9/1000*0.75</f>
        <v>25.013854232001876</v>
      </c>
      <c r="T151" s="31">
        <f t="shared" si="23"/>
        <v>57.605111513901313</v>
      </c>
      <c r="U151" s="22"/>
      <c r="V151" s="23"/>
      <c r="W151" s="18"/>
      <c r="X151" s="15"/>
      <c r="Y151" s="15"/>
    </row>
    <row r="152" spans="1:25" x14ac:dyDescent="0.2">
      <c r="A152" s="14">
        <f t="shared" si="21"/>
        <v>31</v>
      </c>
      <c r="B152" s="15">
        <v>70.889247311827987</v>
      </c>
      <c r="C152" s="15"/>
      <c r="D152" s="14">
        <v>125</v>
      </c>
      <c r="E152" s="16">
        <f t="shared" si="24"/>
        <v>48396</v>
      </c>
      <c r="F152" s="14">
        <v>2032</v>
      </c>
      <c r="G152" s="14">
        <f t="shared" si="29"/>
        <v>7</v>
      </c>
      <c r="H152" s="17">
        <v>258.4580277204509</v>
      </c>
      <c r="I152" s="18">
        <v>179008.9938</v>
      </c>
      <c r="J152" s="19">
        <f t="shared" si="25"/>
        <v>1.4438270515570648</v>
      </c>
      <c r="K152" s="17">
        <v>185.93978664278961</v>
      </c>
      <c r="L152" s="18">
        <v>15735</v>
      </c>
      <c r="M152" s="20">
        <f t="shared" si="26"/>
        <v>11.816954982064798</v>
      </c>
      <c r="N152" s="17">
        <f t="shared" si="27"/>
        <v>444.39781436324051</v>
      </c>
      <c r="O152" s="21">
        <f t="shared" si="22"/>
        <v>0.44707843432557537</v>
      </c>
      <c r="P152" s="18">
        <f t="shared" si="20"/>
        <v>198.68067906322526</v>
      </c>
      <c r="Q152" s="19">
        <f t="shared" si="28"/>
        <v>245.71713530001526</v>
      </c>
      <c r="S152" s="31">
        <f>P152*VLOOKUP(B152,'Hybrid Conversion'!$A$5:$B$105,2)*0.9/1000*0.75</f>
        <v>21.366721235513417</v>
      </c>
      <c r="T152" s="31">
        <f t="shared" si="23"/>
        <v>36.595130003880172</v>
      </c>
      <c r="U152" s="22"/>
      <c r="V152" s="23"/>
      <c r="W152" s="18"/>
      <c r="X152" s="15"/>
      <c r="Y152" s="15"/>
    </row>
    <row r="153" spans="1:25" x14ac:dyDescent="0.2">
      <c r="A153" s="14">
        <f t="shared" si="21"/>
        <v>31</v>
      </c>
      <c r="B153" s="15">
        <v>70.05591397849463</v>
      </c>
      <c r="C153" s="15"/>
      <c r="D153" s="14">
        <v>126</v>
      </c>
      <c r="E153" s="16">
        <f t="shared" si="24"/>
        <v>48427</v>
      </c>
      <c r="F153" s="14">
        <v>2032</v>
      </c>
      <c r="G153" s="14">
        <f t="shared" si="29"/>
        <v>8</v>
      </c>
      <c r="H153" s="17">
        <v>258.63647174835171</v>
      </c>
      <c r="I153" s="18">
        <v>179132.58989999999</v>
      </c>
      <c r="J153" s="19">
        <f t="shared" si="25"/>
        <v>1.4438270104436854</v>
      </c>
      <c r="K153" s="17">
        <v>185.9752319157123</v>
      </c>
      <c r="L153" s="18">
        <v>15738</v>
      </c>
      <c r="M153" s="20">
        <f t="shared" si="26"/>
        <v>11.816954626744968</v>
      </c>
      <c r="N153" s="17">
        <f t="shared" si="27"/>
        <v>444.61170366406401</v>
      </c>
      <c r="O153" s="21">
        <f t="shared" ref="O153:O181" si="30">0.25*LN(D153)-0.76</f>
        <v>0.44907047673786948</v>
      </c>
      <c r="P153" s="18">
        <f t="shared" si="20"/>
        <v>199.66198972765758</v>
      </c>
      <c r="Q153" s="19">
        <f t="shared" si="28"/>
        <v>244.94971393640643</v>
      </c>
      <c r="S153" s="31">
        <f>P153*VLOOKUP(B153,'Hybrid Conversion'!$A$5:$B$105,2)*0.9/1000*0.75</f>
        <v>21.472254352831229</v>
      </c>
      <c r="T153" s="31">
        <f t="shared" si="23"/>
        <v>38.130530067127488</v>
      </c>
      <c r="U153" s="22"/>
      <c r="V153" s="23"/>
      <c r="W153" s="18"/>
      <c r="X153" s="15"/>
      <c r="Y153" s="15"/>
    </row>
    <row r="154" spans="1:25" x14ac:dyDescent="0.2">
      <c r="A154" s="14">
        <f t="shared" si="21"/>
        <v>30</v>
      </c>
      <c r="B154" s="15">
        <v>61.023524904214568</v>
      </c>
      <c r="C154" s="15"/>
      <c r="D154" s="14">
        <v>127</v>
      </c>
      <c r="E154" s="16">
        <f t="shared" si="24"/>
        <v>48458</v>
      </c>
      <c r="F154" s="14">
        <v>2032</v>
      </c>
      <c r="G154" s="14">
        <f t="shared" si="29"/>
        <v>9</v>
      </c>
      <c r="H154" s="17">
        <v>340.76128363609291</v>
      </c>
      <c r="I154" s="18">
        <v>179348.18599999999</v>
      </c>
      <c r="J154" s="19">
        <f t="shared" si="25"/>
        <v>1.8999984958648699</v>
      </c>
      <c r="K154" s="17">
        <v>241.71936035156293</v>
      </c>
      <c r="L154" s="18">
        <v>15737</v>
      </c>
      <c r="M154" s="20">
        <f t="shared" si="26"/>
        <v>15.359939019607481</v>
      </c>
      <c r="N154" s="17">
        <f t="shared" si="27"/>
        <v>582.48064398765587</v>
      </c>
      <c r="O154" s="21">
        <f t="shared" si="30"/>
        <v>0.45104677161464779</v>
      </c>
      <c r="P154" s="18">
        <f t="shared" si="20"/>
        <v>262.72601399865317</v>
      </c>
      <c r="Q154" s="19">
        <f t="shared" si="28"/>
        <v>319.75462998900269</v>
      </c>
      <c r="S154" s="31">
        <f>P154*VLOOKUP(B154,'Hybrid Conversion'!$A$5:$B$105,2)*0.9/1000*0.75</f>
        <v>29.881510544992793</v>
      </c>
      <c r="T154" s="31">
        <f t="shared" si="23"/>
        <v>107.75392004930062</v>
      </c>
      <c r="U154" s="22"/>
      <c r="V154" s="23"/>
      <c r="W154" s="18"/>
      <c r="X154" s="15"/>
      <c r="Y154" s="15"/>
    </row>
    <row r="155" spans="1:25" x14ac:dyDescent="0.2">
      <c r="A155" s="14">
        <f t="shared" si="21"/>
        <v>31</v>
      </c>
      <c r="B155" s="15">
        <v>47.658100358422942</v>
      </c>
      <c r="C155" s="15"/>
      <c r="D155" s="14">
        <v>128</v>
      </c>
      <c r="E155" s="16">
        <f t="shared" si="24"/>
        <v>48488</v>
      </c>
      <c r="F155" s="14">
        <v>2032</v>
      </c>
      <c r="G155" s="14">
        <f t="shared" si="29"/>
        <v>10</v>
      </c>
      <c r="H155" s="17">
        <v>970.29260015487705</v>
      </c>
      <c r="I155" s="18">
        <v>179743.78210000001</v>
      </c>
      <c r="J155" s="19">
        <f t="shared" si="25"/>
        <v>5.3981984178738216</v>
      </c>
      <c r="K155" s="17">
        <v>510.35471653938305</v>
      </c>
      <c r="L155" s="18">
        <v>15736</v>
      </c>
      <c r="M155" s="20">
        <f t="shared" si="26"/>
        <v>32.432302779574421</v>
      </c>
      <c r="N155" s="17">
        <f t="shared" si="27"/>
        <v>1480.6473166942601</v>
      </c>
      <c r="O155" s="21">
        <f t="shared" si="30"/>
        <v>0.45300756597990421</v>
      </c>
      <c r="P155" s="18">
        <f t="shared" si="20"/>
        <v>670.74443701034318</v>
      </c>
      <c r="Q155" s="19">
        <f t="shared" si="28"/>
        <v>809.90287968391692</v>
      </c>
      <c r="S155" s="31">
        <f>P155*VLOOKUP(B155,'Hybrid Conversion'!$A$5:$B$105,2)*0.9/1000*0.75</f>
        <v>76.607087516650424</v>
      </c>
      <c r="T155" s="31">
        <f t="shared" si="23"/>
        <v>197.56193970514312</v>
      </c>
      <c r="U155" s="22"/>
      <c r="V155" s="23"/>
      <c r="W155" s="18"/>
      <c r="X155" s="15"/>
      <c r="Y155" s="15"/>
    </row>
    <row r="156" spans="1:25" x14ac:dyDescent="0.2">
      <c r="A156" s="14">
        <f t="shared" si="21"/>
        <v>30</v>
      </c>
      <c r="B156" s="15">
        <v>36.144444444444453</v>
      </c>
      <c r="C156" s="15"/>
      <c r="D156" s="14">
        <v>129</v>
      </c>
      <c r="E156" s="16">
        <f t="shared" si="24"/>
        <v>48519</v>
      </c>
      <c r="F156" s="14">
        <v>2032</v>
      </c>
      <c r="G156" s="14">
        <f t="shared" si="29"/>
        <v>11</v>
      </c>
      <c r="H156" s="17">
        <v>1695.8200414180751</v>
      </c>
      <c r="I156" s="18">
        <v>180286.37820000001</v>
      </c>
      <c r="J156" s="19">
        <f t="shared" si="25"/>
        <v>9.4062571911940207</v>
      </c>
      <c r="K156" s="17">
        <v>882.69160652160599</v>
      </c>
      <c r="L156" s="18">
        <v>15755</v>
      </c>
      <c r="M156" s="20">
        <f t="shared" si="26"/>
        <v>56.026125453608756</v>
      </c>
      <c r="N156" s="17">
        <f t="shared" si="27"/>
        <v>2578.5116479396811</v>
      </c>
      <c r="O156" s="21">
        <f t="shared" si="30"/>
        <v>0.45495310109041798</v>
      </c>
      <c r="P156" s="18">
        <f t="shared" si="20"/>
        <v>1173.1018704279218</v>
      </c>
      <c r="Q156" s="19">
        <f t="shared" si="28"/>
        <v>1405.4097775117593</v>
      </c>
      <c r="S156" s="31">
        <f>P156*VLOOKUP(B156,'Hybrid Conversion'!$A$5:$B$105,2)*0.9/1000*0.75</f>
        <v>119.94551201598733</v>
      </c>
      <c r="T156" s="31">
        <f t="shared" si="23"/>
        <v>214.79257755486091</v>
      </c>
      <c r="U156" s="22"/>
      <c r="V156" s="23"/>
      <c r="W156" s="18"/>
      <c r="X156" s="15"/>
      <c r="Y156" s="15"/>
    </row>
    <row r="157" spans="1:25" x14ac:dyDescent="0.2">
      <c r="A157" s="14">
        <f t="shared" si="21"/>
        <v>31</v>
      </c>
      <c r="B157" s="15">
        <v>28.584946236559134</v>
      </c>
      <c r="C157" s="15"/>
      <c r="D157" s="14">
        <v>130</v>
      </c>
      <c r="E157" s="16">
        <f t="shared" si="24"/>
        <v>48549</v>
      </c>
      <c r="F157" s="14">
        <v>2032</v>
      </c>
      <c r="G157" s="14">
        <f t="shared" si="29"/>
        <v>12</v>
      </c>
      <c r="H157" s="17">
        <v>2404.2724151611351</v>
      </c>
      <c r="I157" s="18">
        <v>180684.9743</v>
      </c>
      <c r="J157" s="19">
        <f t="shared" si="25"/>
        <v>13.306432504836874</v>
      </c>
      <c r="K157" s="17">
        <v>1228.2827627658849</v>
      </c>
      <c r="L157" s="18">
        <v>15830</v>
      </c>
      <c r="M157" s="20">
        <f t="shared" si="26"/>
        <v>77.592088614395763</v>
      </c>
      <c r="N157" s="17">
        <f t="shared" si="27"/>
        <v>3632.5551779270199</v>
      </c>
      <c r="O157" s="21">
        <f t="shared" si="30"/>
        <v>0.45688361261389554</v>
      </c>
      <c r="P157" s="18">
        <f t="shared" ref="P157:P220" si="31">((J157*(I157*O157))+(M157*(L157*O157)))/1000</f>
        <v>1659.654932710609</v>
      </c>
      <c r="Q157" s="19">
        <f t="shared" si="28"/>
        <v>1972.9002452164109</v>
      </c>
      <c r="S157" s="31">
        <f>P157*VLOOKUP(B157,'Hybrid Conversion'!$A$5:$B$105,2)*0.9/1000*0.75</f>
        <v>144.55895385903182</v>
      </c>
      <c r="T157" s="31">
        <f t="shared" si="23"/>
        <v>226.03340959063425</v>
      </c>
      <c r="U157" s="22"/>
      <c r="V157" s="23"/>
      <c r="W157" s="18"/>
      <c r="X157" s="15"/>
      <c r="Y157" s="15"/>
    </row>
    <row r="158" spans="1:25" x14ac:dyDescent="0.2">
      <c r="A158" s="14">
        <f t="shared" si="21"/>
        <v>31</v>
      </c>
      <c r="B158" s="15">
        <v>29.425806451612907</v>
      </c>
      <c r="C158" s="15"/>
      <c r="D158" s="14">
        <v>131</v>
      </c>
      <c r="E158" s="16">
        <f t="shared" si="24"/>
        <v>48580</v>
      </c>
      <c r="F158" s="14">
        <v>2033</v>
      </c>
      <c r="G158" s="14">
        <f t="shared" si="29"/>
        <v>1</v>
      </c>
      <c r="H158" s="17">
        <v>2258.9746408462488</v>
      </c>
      <c r="I158" s="18">
        <v>180940.5704</v>
      </c>
      <c r="J158" s="19">
        <f t="shared" si="25"/>
        <v>12.48462208255672</v>
      </c>
      <c r="K158" s="17">
        <v>1133.5674798488617</v>
      </c>
      <c r="L158" s="18">
        <v>15843</v>
      </c>
      <c r="M158" s="20">
        <f t="shared" si="26"/>
        <v>71.550052379527969</v>
      </c>
      <c r="N158" s="17">
        <f t="shared" si="27"/>
        <v>3392.5421206951105</v>
      </c>
      <c r="O158" s="21">
        <f t="shared" si="30"/>
        <v>0.45879933080028779</v>
      </c>
      <c r="P158" s="18">
        <f t="shared" si="31"/>
        <v>1556.4960546867057</v>
      </c>
      <c r="Q158" s="19">
        <f t="shared" si="28"/>
        <v>1836.0460660084048</v>
      </c>
      <c r="S158" s="31">
        <f>P158*VLOOKUP(B158,'Hybrid Conversion'!$A$5:$B$105,2)*0.9/1000*0.75</f>
        <v>138.88377178971382</v>
      </c>
      <c r="T158" s="31">
        <f t="shared" si="23"/>
        <v>220.48610988799868</v>
      </c>
      <c r="U158" s="22"/>
      <c r="V158" s="23"/>
      <c r="W158" s="18"/>
      <c r="X158" s="15"/>
      <c r="Y158" s="15"/>
    </row>
    <row r="159" spans="1:25" x14ac:dyDescent="0.2">
      <c r="A159" s="14">
        <f t="shared" si="21"/>
        <v>28</v>
      </c>
      <c r="B159" s="15">
        <v>32.599735449735448</v>
      </c>
      <c r="C159" s="15"/>
      <c r="D159" s="14">
        <v>132</v>
      </c>
      <c r="E159" s="16">
        <f t="shared" si="24"/>
        <v>48611</v>
      </c>
      <c r="F159" s="14">
        <v>2033</v>
      </c>
      <c r="G159" s="14">
        <f t="shared" si="29"/>
        <v>2</v>
      </c>
      <c r="H159" s="17">
        <v>2053.1914362907419</v>
      </c>
      <c r="I159" s="18">
        <v>180913.16639999999</v>
      </c>
      <c r="J159" s="19">
        <f t="shared" si="25"/>
        <v>11.349043727149878</v>
      </c>
      <c r="K159" s="17">
        <v>1087.9568505287168</v>
      </c>
      <c r="L159" s="18">
        <v>15856</v>
      </c>
      <c r="M159" s="20">
        <f t="shared" si="26"/>
        <v>68.614836688238952</v>
      </c>
      <c r="N159" s="17">
        <f t="shared" si="27"/>
        <v>3141.1482868194589</v>
      </c>
      <c r="O159" s="21">
        <f t="shared" si="30"/>
        <v>0.46070048064659264</v>
      </c>
      <c r="P159" s="18">
        <f t="shared" si="31"/>
        <v>1447.1285255199457</v>
      </c>
      <c r="Q159" s="19">
        <f t="shared" si="28"/>
        <v>1694.0197612995132</v>
      </c>
      <c r="S159" s="31">
        <f>P159*VLOOKUP(B159,'Hybrid Conversion'!$A$5:$B$105,2)*0.9/1000*0.75</f>
        <v>137.82691484206708</v>
      </c>
      <c r="T159" s="31">
        <f t="shared" si="23"/>
        <v>245.39299232808966</v>
      </c>
      <c r="U159" s="22"/>
      <c r="V159" s="23"/>
      <c r="W159" s="18"/>
      <c r="X159" s="15"/>
      <c r="Y159" s="15"/>
    </row>
    <row r="160" spans="1:25" x14ac:dyDescent="0.2">
      <c r="A160" s="14">
        <f t="shared" si="21"/>
        <v>31</v>
      </c>
      <c r="B160" s="15">
        <v>39.989247311828002</v>
      </c>
      <c r="C160" s="15"/>
      <c r="D160" s="14">
        <v>133</v>
      </c>
      <c r="E160" s="16">
        <f t="shared" si="24"/>
        <v>48639</v>
      </c>
      <c r="F160" s="14">
        <v>2033</v>
      </c>
      <c r="G160" s="14">
        <f t="shared" si="29"/>
        <v>3</v>
      </c>
      <c r="H160" s="17">
        <v>1534.353719711303</v>
      </c>
      <c r="I160" s="18">
        <v>180929.76250000001</v>
      </c>
      <c r="J160" s="19">
        <f t="shared" si="25"/>
        <v>8.4803832078832411</v>
      </c>
      <c r="K160" s="17">
        <v>793.01913285255398</v>
      </c>
      <c r="L160" s="18">
        <v>15859</v>
      </c>
      <c r="M160" s="20">
        <f t="shared" si="26"/>
        <v>50.004359218901193</v>
      </c>
      <c r="N160" s="17">
        <f t="shared" si="27"/>
        <v>2327.3728525638571</v>
      </c>
      <c r="O160" s="21">
        <f t="shared" si="30"/>
        <v>0.46258728205543842</v>
      </c>
      <c r="P160" s="18">
        <f t="shared" si="31"/>
        <v>1076.6130821971274</v>
      </c>
      <c r="Q160" s="19">
        <f t="shared" si="28"/>
        <v>1250.7597703667298</v>
      </c>
      <c r="S160" s="31">
        <f>P160*VLOOKUP(B160,'Hybrid Conversion'!$A$5:$B$105,2)*0.9/1000*0.75</f>
        <v>114.79294313803601</v>
      </c>
      <c r="T160" s="31">
        <f t="shared" si="23"/>
        <v>248.38872253694913</v>
      </c>
      <c r="U160" s="22"/>
      <c r="V160" s="23"/>
      <c r="W160" s="18"/>
      <c r="X160" s="15"/>
      <c r="Y160" s="15"/>
    </row>
    <row r="161" spans="1:25" x14ac:dyDescent="0.2">
      <c r="A161" s="14">
        <f t="shared" si="21"/>
        <v>30</v>
      </c>
      <c r="B161" s="15">
        <v>46.898888888888891</v>
      </c>
      <c r="C161" s="15"/>
      <c r="D161" s="14">
        <v>134</v>
      </c>
      <c r="E161" s="16">
        <f t="shared" si="24"/>
        <v>48670</v>
      </c>
      <c r="F161" s="14">
        <v>2033</v>
      </c>
      <c r="G161" s="14">
        <f t="shared" si="29"/>
        <v>4</v>
      </c>
      <c r="H161" s="17">
        <v>1005.4904437065127</v>
      </c>
      <c r="I161" s="18">
        <v>180864.35860000001</v>
      </c>
      <c r="J161" s="19">
        <f t="shared" si="25"/>
        <v>5.5593620074713419</v>
      </c>
      <c r="K161" s="17">
        <v>529.37528014183033</v>
      </c>
      <c r="L161" s="18">
        <v>15830</v>
      </c>
      <c r="M161" s="20">
        <f t="shared" si="26"/>
        <v>33.441268486533815</v>
      </c>
      <c r="N161" s="17">
        <f t="shared" si="27"/>
        <v>1534.8657238483429</v>
      </c>
      <c r="O161" s="21">
        <f t="shared" si="30"/>
        <v>0.46445994998772777</v>
      </c>
      <c r="P161" s="18">
        <f t="shared" si="31"/>
        <v>712.8836573364789</v>
      </c>
      <c r="Q161" s="19">
        <f t="shared" si="28"/>
        <v>821.98206651186399</v>
      </c>
      <c r="S161" s="31">
        <f>P161*VLOOKUP(B161,'Hybrid Conversion'!$A$5:$B$105,2)*0.9/1000*0.75</f>
        <v>80.981844864245161</v>
      </c>
      <c r="T161" s="31">
        <f t="shared" si="23"/>
        <v>217.52370478064267</v>
      </c>
      <c r="U161" s="22"/>
      <c r="V161" s="23"/>
      <c r="W161" s="18"/>
      <c r="X161" s="15"/>
      <c r="Y161" s="15"/>
    </row>
    <row r="162" spans="1:25" x14ac:dyDescent="0.2">
      <c r="A162" s="14">
        <f t="shared" si="21"/>
        <v>31</v>
      </c>
      <c r="B162" s="15">
        <v>55.859139784946244</v>
      </c>
      <c r="C162" s="15"/>
      <c r="D162" s="14">
        <v>135</v>
      </c>
      <c r="E162" s="16">
        <f t="shared" si="24"/>
        <v>48700</v>
      </c>
      <c r="F162" s="14">
        <v>2033</v>
      </c>
      <c r="G162" s="14">
        <f t="shared" si="29"/>
        <v>5</v>
      </c>
      <c r="H162" s="17">
        <v>499.72418344020787</v>
      </c>
      <c r="I162" s="18">
        <v>180794.9547</v>
      </c>
      <c r="J162" s="19">
        <f t="shared" si="25"/>
        <v>2.7640383232453547</v>
      </c>
      <c r="K162" s="17">
        <v>287.33566278219246</v>
      </c>
      <c r="L162" s="18">
        <v>15812</v>
      </c>
      <c r="M162" s="20">
        <f t="shared" si="26"/>
        <v>18.171999922982067</v>
      </c>
      <c r="N162" s="17">
        <f t="shared" si="27"/>
        <v>787.05984622240032</v>
      </c>
      <c r="O162" s="21">
        <f t="shared" si="30"/>
        <v>0.4663186946096074</v>
      </c>
      <c r="P162" s="18">
        <f t="shared" si="31"/>
        <v>367.02072007006802</v>
      </c>
      <c r="Q162" s="19">
        <f t="shared" si="28"/>
        <v>420.0391261523323</v>
      </c>
      <c r="S162" s="31">
        <f>P162*VLOOKUP(B162,'Hybrid Conversion'!$A$5:$B$105,2)*0.9/1000*0.75</f>
        <v>42.51394546654447</v>
      </c>
      <c r="T162" s="31">
        <f t="shared" si="23"/>
        <v>147.92752665513584</v>
      </c>
      <c r="U162" s="22"/>
      <c r="V162" s="23"/>
      <c r="W162" s="18"/>
      <c r="X162" s="15"/>
      <c r="Y162" s="15"/>
    </row>
    <row r="163" spans="1:25" x14ac:dyDescent="0.2">
      <c r="A163" s="14">
        <f t="shared" si="21"/>
        <v>30</v>
      </c>
      <c r="B163" s="15">
        <v>62.166666666666679</v>
      </c>
      <c r="C163" s="15"/>
      <c r="D163" s="14">
        <v>136</v>
      </c>
      <c r="E163" s="16">
        <f t="shared" si="24"/>
        <v>48731</v>
      </c>
      <c r="F163" s="14">
        <v>2033</v>
      </c>
      <c r="G163" s="14">
        <f t="shared" si="29"/>
        <v>6</v>
      </c>
      <c r="H163" s="17">
        <v>294.76644337177248</v>
      </c>
      <c r="I163" s="18">
        <v>180621.5508</v>
      </c>
      <c r="J163" s="19">
        <f t="shared" si="25"/>
        <v>1.6319561097012376</v>
      </c>
      <c r="K163" s="17">
        <v>205.44599890708892</v>
      </c>
      <c r="L163" s="18">
        <v>15814</v>
      </c>
      <c r="M163" s="20">
        <f t="shared" si="26"/>
        <v>12.991399956183692</v>
      </c>
      <c r="N163" s="17">
        <f t="shared" si="27"/>
        <v>500.21244227886143</v>
      </c>
      <c r="O163" s="21">
        <f t="shared" si="30"/>
        <v>0.46816372143401308</v>
      </c>
      <c r="P163" s="18">
        <f t="shared" si="31"/>
        <v>234.1813184848682</v>
      </c>
      <c r="Q163" s="19">
        <f t="shared" si="28"/>
        <v>266.03112379399323</v>
      </c>
      <c r="S163" s="31">
        <f>P163*VLOOKUP(B163,'Hybrid Conversion'!$A$5:$B$105,2)*0.9/1000*0.75</f>
        <v>26.503779361135457</v>
      </c>
      <c r="T163" s="31">
        <f t="shared" si="23"/>
        <v>61.036302181883187</v>
      </c>
      <c r="U163" s="22"/>
      <c r="V163" s="23"/>
      <c r="W163" s="18"/>
      <c r="X163" s="15"/>
      <c r="Y163" s="15"/>
    </row>
    <row r="164" spans="1:25" x14ac:dyDescent="0.2">
      <c r="A164" s="14">
        <f t="shared" si="21"/>
        <v>31</v>
      </c>
      <c r="B164" s="15">
        <v>70.889247311827987</v>
      </c>
      <c r="C164" s="15"/>
      <c r="D164" s="14">
        <v>137</v>
      </c>
      <c r="E164" s="16">
        <f t="shared" si="24"/>
        <v>48761</v>
      </c>
      <c r="F164" s="14">
        <v>2033</v>
      </c>
      <c r="G164" s="14">
        <f t="shared" si="29"/>
        <v>7</v>
      </c>
      <c r="H164" s="17">
        <v>260.97915244102438</v>
      </c>
      <c r="I164" s="18">
        <v>180755.14689999999</v>
      </c>
      <c r="J164" s="19">
        <f t="shared" si="25"/>
        <v>1.4438269499756324</v>
      </c>
      <c r="K164" s="17">
        <v>186.63698756694791</v>
      </c>
      <c r="L164" s="18">
        <v>15794</v>
      </c>
      <c r="M164" s="20">
        <f t="shared" si="26"/>
        <v>11.816955018801311</v>
      </c>
      <c r="N164" s="17">
        <f t="shared" si="27"/>
        <v>447.61614000797226</v>
      </c>
      <c r="O164" s="21">
        <f t="shared" si="30"/>
        <v>0.46999523145703126</v>
      </c>
      <c r="P164" s="18">
        <f t="shared" si="31"/>
        <v>210.37745132694985</v>
      </c>
      <c r="Q164" s="19">
        <f t="shared" si="28"/>
        <v>237.23868868102241</v>
      </c>
      <c r="S164" s="31">
        <f>P164*VLOOKUP(B164,'Hybrid Conversion'!$A$5:$B$105,2)*0.9/1000*0.75</f>
        <v>22.624627507490459</v>
      </c>
      <c r="T164" s="31">
        <f t="shared" si="23"/>
        <v>38.749566477698373</v>
      </c>
      <c r="U164" s="22"/>
      <c r="V164" s="23"/>
      <c r="W164" s="18"/>
      <c r="X164" s="15"/>
      <c r="Y164" s="15"/>
    </row>
    <row r="165" spans="1:25" x14ac:dyDescent="0.2">
      <c r="A165" s="14">
        <f t="shared" si="21"/>
        <v>31</v>
      </c>
      <c r="B165" s="15">
        <v>70.05591397849463</v>
      </c>
      <c r="C165" s="15"/>
      <c r="D165" s="14">
        <v>138</v>
      </c>
      <c r="E165" s="16">
        <f t="shared" si="24"/>
        <v>48792</v>
      </c>
      <c r="F165" s="14">
        <v>2033</v>
      </c>
      <c r="G165" s="14">
        <f t="shared" si="29"/>
        <v>8</v>
      </c>
      <c r="H165" s="17">
        <v>261.15040504932392</v>
      </c>
      <c r="I165" s="18">
        <v>180873.74299999999</v>
      </c>
      <c r="J165" s="19">
        <f t="shared" si="25"/>
        <v>1.4438270625566916</v>
      </c>
      <c r="K165" s="17">
        <v>186.6724254488945</v>
      </c>
      <c r="L165" s="18">
        <v>15797</v>
      </c>
      <c r="M165" s="20">
        <f t="shared" si="26"/>
        <v>11.816954196929448</v>
      </c>
      <c r="N165" s="17">
        <f t="shared" si="27"/>
        <v>447.82283049821842</v>
      </c>
      <c r="O165" s="21">
        <f t="shared" si="30"/>
        <v>0.47181342128930126</v>
      </c>
      <c r="P165" s="18">
        <f t="shared" si="31"/>
        <v>211.2888217888233</v>
      </c>
      <c r="Q165" s="19">
        <f t="shared" si="28"/>
        <v>236.53400870939512</v>
      </c>
      <c r="S165" s="31">
        <f>P165*VLOOKUP(B165,'Hybrid Conversion'!$A$5:$B$105,2)*0.9/1000*0.75</f>
        <v>22.722639043855978</v>
      </c>
      <c r="T165" s="31">
        <f t="shared" si="23"/>
        <v>40.350969070557447</v>
      </c>
      <c r="U165" s="22"/>
      <c r="V165" s="23"/>
      <c r="W165" s="18"/>
      <c r="X165" s="15"/>
      <c r="Y165" s="15"/>
    </row>
    <row r="166" spans="1:25" x14ac:dyDescent="0.2">
      <c r="A166" s="14">
        <f t="shared" si="21"/>
        <v>30</v>
      </c>
      <c r="B166" s="15">
        <v>61.023524904214568</v>
      </c>
      <c r="C166" s="15"/>
      <c r="D166" s="14">
        <v>139</v>
      </c>
      <c r="E166" s="16">
        <f t="shared" si="24"/>
        <v>48823</v>
      </c>
      <c r="F166" s="14">
        <v>2033</v>
      </c>
      <c r="G166" s="14">
        <f t="shared" si="29"/>
        <v>9</v>
      </c>
      <c r="H166" s="17">
        <v>344.05809938907601</v>
      </c>
      <c r="I166" s="18">
        <v>181083.33910000001</v>
      </c>
      <c r="J166" s="19">
        <f t="shared" si="25"/>
        <v>1.8999986475789257</v>
      </c>
      <c r="K166" s="17">
        <v>242.6409530639645</v>
      </c>
      <c r="L166" s="18">
        <v>15797</v>
      </c>
      <c r="M166" s="20">
        <f t="shared" si="26"/>
        <v>15.359938789894569</v>
      </c>
      <c r="N166" s="17">
        <f t="shared" si="27"/>
        <v>586.69905245304051</v>
      </c>
      <c r="O166" s="21">
        <f t="shared" si="30"/>
        <v>0.47361848328267286</v>
      </c>
      <c r="P166" s="18">
        <f t="shared" si="31"/>
        <v>277.87151536619035</v>
      </c>
      <c r="Q166" s="19">
        <f t="shared" si="28"/>
        <v>308.82753708685016</v>
      </c>
      <c r="S166" s="31">
        <f>P166*VLOOKUP(B166,'Hybrid Conversion'!$A$5:$B$105,2)*0.9/1000*0.75</f>
        <v>31.604105319431778</v>
      </c>
      <c r="T166" s="31">
        <f t="shared" si="23"/>
        <v>113.96566558079768</v>
      </c>
      <c r="U166" s="22"/>
      <c r="V166" s="23"/>
      <c r="W166" s="18"/>
      <c r="X166" s="15"/>
      <c r="Y166" s="15"/>
    </row>
    <row r="167" spans="1:25" x14ac:dyDescent="0.2">
      <c r="A167" s="14">
        <f t="shared" si="21"/>
        <v>31</v>
      </c>
      <c r="B167" s="15">
        <v>47.658100358422942</v>
      </c>
      <c r="C167" s="15"/>
      <c r="D167" s="14">
        <v>140</v>
      </c>
      <c r="E167" s="16">
        <f t="shared" si="24"/>
        <v>48853</v>
      </c>
      <c r="F167" s="14">
        <v>2033</v>
      </c>
      <c r="G167" s="14">
        <f t="shared" si="29"/>
        <v>10</v>
      </c>
      <c r="H167" s="17">
        <v>979.63772797584488</v>
      </c>
      <c r="I167" s="18">
        <v>181474.93520000001</v>
      </c>
      <c r="J167" s="19">
        <f t="shared" si="25"/>
        <v>5.3981985275057687</v>
      </c>
      <c r="K167" s="17">
        <v>512.23581969738052</v>
      </c>
      <c r="L167" s="18">
        <v>15794</v>
      </c>
      <c r="M167" s="20">
        <f t="shared" si="26"/>
        <v>32.432304653500097</v>
      </c>
      <c r="N167" s="17">
        <f t="shared" si="27"/>
        <v>1491.8735476732254</v>
      </c>
      <c r="O167" s="21">
        <f t="shared" si="30"/>
        <v>0.47541060565232596</v>
      </c>
      <c r="P167" s="18">
        <f t="shared" si="31"/>
        <v>709.25250685601213</v>
      </c>
      <c r="Q167" s="19">
        <f t="shared" si="28"/>
        <v>782.62104081721327</v>
      </c>
      <c r="S167" s="31">
        <f>P167*VLOOKUP(B167,'Hybrid Conversion'!$A$5:$B$105,2)*0.9/1000*0.75</f>
        <v>81.005172560654984</v>
      </c>
      <c r="T167" s="31">
        <f t="shared" si="23"/>
        <v>208.90415673033507</v>
      </c>
      <c r="U167" s="22"/>
      <c r="V167" s="23"/>
      <c r="W167" s="18"/>
      <c r="X167" s="15"/>
      <c r="Y167" s="15"/>
    </row>
    <row r="168" spans="1:25" x14ac:dyDescent="0.2">
      <c r="A168" s="14">
        <f t="shared" si="21"/>
        <v>30</v>
      </c>
      <c r="B168" s="15">
        <v>36.144444444444453</v>
      </c>
      <c r="C168" s="15"/>
      <c r="D168" s="14">
        <v>141</v>
      </c>
      <c r="E168" s="16">
        <f t="shared" si="24"/>
        <v>48884</v>
      </c>
      <c r="F168" s="14">
        <v>2033</v>
      </c>
      <c r="G168" s="14">
        <f t="shared" si="29"/>
        <v>11</v>
      </c>
      <c r="H168" s="17">
        <v>1712.0472364425659</v>
      </c>
      <c r="I168" s="18">
        <v>182011.5313</v>
      </c>
      <c r="J168" s="19">
        <f t="shared" si="25"/>
        <v>9.4062569784146746</v>
      </c>
      <c r="K168" s="17">
        <v>885.99714803695679</v>
      </c>
      <c r="L168" s="18">
        <v>15814</v>
      </c>
      <c r="M168" s="20">
        <f t="shared" si="26"/>
        <v>56.026125460791498</v>
      </c>
      <c r="N168" s="17">
        <f t="shared" si="27"/>
        <v>2598.0443844795227</v>
      </c>
      <c r="O168" s="21">
        <f t="shared" si="30"/>
        <v>0.4771899725945421</v>
      </c>
      <c r="P168" s="18">
        <f t="shared" si="31"/>
        <v>1239.7607286291875</v>
      </c>
      <c r="Q168" s="19">
        <f t="shared" si="28"/>
        <v>1358.2836558503352</v>
      </c>
      <c r="S168" s="31">
        <f>P168*VLOOKUP(B168,'Hybrid Conversion'!$A$5:$B$105,2)*0.9/1000*0.75</f>
        <v>126.76114421205173</v>
      </c>
      <c r="T168" s="31">
        <f t="shared" si="23"/>
        <v>226.9976795420319</v>
      </c>
      <c r="U168" s="22"/>
      <c r="V168" s="23"/>
      <c r="W168" s="18"/>
      <c r="X168" s="15"/>
      <c r="Y168" s="15"/>
    </row>
    <row r="169" spans="1:25" x14ac:dyDescent="0.2">
      <c r="A169" s="14">
        <f t="shared" si="21"/>
        <v>31</v>
      </c>
      <c r="B169" s="15">
        <v>28.584946236559134</v>
      </c>
      <c r="C169" s="15"/>
      <c r="D169" s="14">
        <v>142</v>
      </c>
      <c r="E169" s="16">
        <f t="shared" si="24"/>
        <v>48914</v>
      </c>
      <c r="F169" s="14">
        <v>2033</v>
      </c>
      <c r="G169" s="14">
        <f t="shared" si="29"/>
        <v>12</v>
      </c>
      <c r="H169" s="17">
        <v>2427.1614403724698</v>
      </c>
      <c r="I169" s="18">
        <v>182405.1274</v>
      </c>
      <c r="J169" s="19">
        <f t="shared" si="25"/>
        <v>13.306432088665453</v>
      </c>
      <c r="K169" s="17">
        <v>1232.8607902526855</v>
      </c>
      <c r="L169" s="18">
        <v>15889</v>
      </c>
      <c r="M169" s="20">
        <f t="shared" si="26"/>
        <v>77.592094546710655</v>
      </c>
      <c r="N169" s="17">
        <f t="shared" si="27"/>
        <v>3660.0222306251553</v>
      </c>
      <c r="O169" s="21">
        <f t="shared" si="30"/>
        <v>0.4789567644003152</v>
      </c>
      <c r="P169" s="18">
        <f t="shared" si="31"/>
        <v>1752.9924052134486</v>
      </c>
      <c r="Q169" s="19">
        <f t="shared" si="28"/>
        <v>1907.0298254117067</v>
      </c>
      <c r="S169" s="31">
        <f>P169*VLOOKUP(B169,'Hybrid Conversion'!$A$5:$B$105,2)*0.9/1000*0.75</f>
        <v>152.68881694980075</v>
      </c>
      <c r="T169" s="31">
        <f t="shared" si="23"/>
        <v>238.74532140831059</v>
      </c>
      <c r="U169" s="22"/>
      <c r="V169" s="23"/>
      <c r="W169" s="18"/>
      <c r="X169" s="15"/>
      <c r="Y169" s="15"/>
    </row>
    <row r="170" spans="1:25" x14ac:dyDescent="0.2">
      <c r="A170" s="14">
        <f t="shared" si="21"/>
        <v>31</v>
      </c>
      <c r="B170" s="15">
        <v>29.425806451612907</v>
      </c>
      <c r="C170" s="15"/>
      <c r="D170" s="14">
        <v>143</v>
      </c>
      <c r="E170" s="16">
        <f t="shared" si="24"/>
        <v>48945</v>
      </c>
      <c r="F170" s="14">
        <v>2034</v>
      </c>
      <c r="G170" s="14">
        <f t="shared" si="29"/>
        <v>1</v>
      </c>
      <c r="H170" s="17">
        <v>2280.387685775755</v>
      </c>
      <c r="I170" s="18">
        <v>182655.72349999999</v>
      </c>
      <c r="J170" s="19">
        <f t="shared" si="25"/>
        <v>12.484622119031245</v>
      </c>
      <c r="K170" s="17">
        <v>1137.7175352573395</v>
      </c>
      <c r="L170" s="18">
        <v>15901</v>
      </c>
      <c r="M170" s="20">
        <f t="shared" si="26"/>
        <v>71.550061961973427</v>
      </c>
      <c r="N170" s="17">
        <f t="shared" si="27"/>
        <v>3418.1052210330945</v>
      </c>
      <c r="O170" s="21">
        <f t="shared" si="30"/>
        <v>0.48071115756497673</v>
      </c>
      <c r="P170" s="18">
        <f t="shared" si="31"/>
        <v>1643.1213174817096</v>
      </c>
      <c r="Q170" s="19">
        <f t="shared" si="28"/>
        <v>1774.9839035513849</v>
      </c>
      <c r="S170" s="31">
        <f>P170*VLOOKUP(B170,'Hybrid Conversion'!$A$5:$B$105,2)*0.9/1000*0.75</f>
        <v>146.61321202377007</v>
      </c>
      <c r="T170" s="31">
        <f t="shared" si="23"/>
        <v>232.75704829107758</v>
      </c>
      <c r="U170" s="22"/>
      <c r="V170" s="23"/>
      <c r="W170" s="18"/>
      <c r="X170" s="15"/>
      <c r="Y170" s="15"/>
    </row>
    <row r="171" spans="1:25" x14ac:dyDescent="0.2">
      <c r="A171" s="14">
        <f t="shared" si="21"/>
        <v>28</v>
      </c>
      <c r="B171" s="15">
        <v>32.599735449735448</v>
      </c>
      <c r="C171" s="15"/>
      <c r="D171" s="14">
        <v>144</v>
      </c>
      <c r="E171" s="16">
        <f t="shared" si="24"/>
        <v>48976</v>
      </c>
      <c r="F171" s="14">
        <v>2034</v>
      </c>
      <c r="G171" s="14">
        <f t="shared" si="29"/>
        <v>2</v>
      </c>
      <c r="H171" s="17">
        <v>2072.6000504493709</v>
      </c>
      <c r="I171" s="18">
        <v>182623.31959999999</v>
      </c>
      <c r="J171" s="19">
        <f t="shared" si="25"/>
        <v>11.349043785804509</v>
      </c>
      <c r="K171" s="17">
        <v>1091.936475038528</v>
      </c>
      <c r="L171" s="18">
        <v>15914</v>
      </c>
      <c r="M171" s="20">
        <f t="shared" si="26"/>
        <v>68.61483442494206</v>
      </c>
      <c r="N171" s="17">
        <f t="shared" si="27"/>
        <v>3164.5365254878989</v>
      </c>
      <c r="O171" s="21">
        <f t="shared" si="30"/>
        <v>0.48245332489400017</v>
      </c>
      <c r="P171" s="18">
        <f t="shared" si="31"/>
        <v>1526.7411684701437</v>
      </c>
      <c r="Q171" s="19">
        <f t="shared" si="28"/>
        <v>1637.7953570177551</v>
      </c>
      <c r="S171" s="31">
        <f>P171*VLOOKUP(B171,'Hybrid Conversion'!$A$5:$B$105,2)*0.9/1000*0.75</f>
        <v>145.40935466461599</v>
      </c>
      <c r="T171" s="31">
        <f t="shared" si="23"/>
        <v>258.89309569567251</v>
      </c>
      <c r="U171" s="22"/>
      <c r="V171" s="23"/>
      <c r="W171" s="18"/>
      <c r="X171" s="15"/>
      <c r="Y171" s="15"/>
    </row>
    <row r="172" spans="1:25" x14ac:dyDescent="0.2">
      <c r="A172" s="14">
        <f t="shared" si="21"/>
        <v>31</v>
      </c>
      <c r="B172" s="15">
        <v>39.989247311828002</v>
      </c>
      <c r="C172" s="15"/>
      <c r="D172" s="14">
        <v>145</v>
      </c>
      <c r="E172" s="16">
        <f t="shared" si="24"/>
        <v>49004</v>
      </c>
      <c r="F172" s="14">
        <v>2034</v>
      </c>
      <c r="G172" s="14">
        <f t="shared" si="29"/>
        <v>3</v>
      </c>
      <c r="H172" s="17">
        <v>1548.8142442703252</v>
      </c>
      <c r="I172" s="18">
        <v>182634.91570000001</v>
      </c>
      <c r="J172" s="19">
        <f t="shared" si="25"/>
        <v>8.4803841496247099</v>
      </c>
      <c r="K172" s="17">
        <v>795.91936159133934</v>
      </c>
      <c r="L172" s="18">
        <v>15917</v>
      </c>
      <c r="M172" s="20">
        <f t="shared" si="26"/>
        <v>50.004357705053678</v>
      </c>
      <c r="N172" s="17">
        <f t="shared" si="27"/>
        <v>2344.7336058616647</v>
      </c>
      <c r="O172" s="21">
        <f t="shared" si="30"/>
        <v>0.48418343560514354</v>
      </c>
      <c r="P172" s="18">
        <f t="shared" si="31"/>
        <v>1135.2811728649372</v>
      </c>
      <c r="Q172" s="19">
        <f t="shared" si="28"/>
        <v>1209.4524329967276</v>
      </c>
      <c r="S172" s="31">
        <f>P172*VLOOKUP(B172,'Hybrid Conversion'!$A$5:$B$105,2)*0.9/1000*0.75</f>
        <v>121.04837780385212</v>
      </c>
      <c r="T172" s="31">
        <f t="shared" si="23"/>
        <v>261.92421856205777</v>
      </c>
      <c r="U172" s="22"/>
      <c r="V172" s="23"/>
      <c r="W172" s="18"/>
      <c r="X172" s="15"/>
      <c r="Y172" s="15"/>
    </row>
    <row r="173" spans="1:25" x14ac:dyDescent="0.2">
      <c r="A173" s="14">
        <f t="shared" si="21"/>
        <v>30</v>
      </c>
      <c r="B173" s="15">
        <v>46.898888888888891</v>
      </c>
      <c r="C173" s="15"/>
      <c r="D173" s="14">
        <v>146</v>
      </c>
      <c r="E173" s="16">
        <f t="shared" si="24"/>
        <v>49035</v>
      </c>
      <c r="F173" s="14">
        <v>2034</v>
      </c>
      <c r="G173" s="14">
        <f t="shared" si="29"/>
        <v>4</v>
      </c>
      <c r="H173" s="17">
        <v>1014.9423551559451</v>
      </c>
      <c r="I173" s="18">
        <v>182564.51180000001</v>
      </c>
      <c r="J173" s="19">
        <f t="shared" si="25"/>
        <v>5.5593627981095119</v>
      </c>
      <c r="K173" s="17">
        <v>531.31493210792632</v>
      </c>
      <c r="L173" s="18">
        <v>15888</v>
      </c>
      <c r="M173" s="20">
        <f t="shared" si="26"/>
        <v>33.441272161878544</v>
      </c>
      <c r="N173" s="17">
        <f t="shared" si="27"/>
        <v>1546.2572872638714</v>
      </c>
      <c r="O173" s="21">
        <f t="shared" si="30"/>
        <v>0.48590165542708408</v>
      </c>
      <c r="P173" s="18">
        <f t="shared" si="31"/>
        <v>751.32897559770743</v>
      </c>
      <c r="Q173" s="19">
        <f t="shared" si="28"/>
        <v>794.92831166616395</v>
      </c>
      <c r="S173" s="31">
        <f>P173*VLOOKUP(B173,'Hybrid Conversion'!$A$5:$B$105,2)*0.9/1000*0.75</f>
        <v>85.349139256740756</v>
      </c>
      <c r="T173" s="31">
        <f t="shared" si="23"/>
        <v>229.25460641317395</v>
      </c>
      <c r="U173" s="22"/>
      <c r="V173" s="23"/>
      <c r="W173" s="18"/>
      <c r="X173" s="15"/>
      <c r="Y173" s="15"/>
    </row>
    <row r="174" spans="1:25" x14ac:dyDescent="0.2">
      <c r="A174" s="14">
        <f t="shared" si="21"/>
        <v>31</v>
      </c>
      <c r="B174" s="15">
        <v>55.859139784946244</v>
      </c>
      <c r="C174" s="15"/>
      <c r="D174" s="14">
        <v>147</v>
      </c>
      <c r="E174" s="16">
        <f t="shared" si="24"/>
        <v>49065</v>
      </c>
      <c r="F174" s="14">
        <v>2034</v>
      </c>
      <c r="G174" s="14">
        <f t="shared" si="29"/>
        <v>5</v>
      </c>
      <c r="H174" s="17">
        <v>504.40689885616257</v>
      </c>
      <c r="I174" s="18">
        <v>182489.1078</v>
      </c>
      <c r="J174" s="19">
        <f t="shared" si="25"/>
        <v>2.7640383852880155</v>
      </c>
      <c r="K174" s="17">
        <v>288.3896307349205</v>
      </c>
      <c r="L174" s="18">
        <v>15870</v>
      </c>
      <c r="M174" s="20">
        <f t="shared" si="26"/>
        <v>18.171999416189067</v>
      </c>
      <c r="N174" s="17">
        <f t="shared" si="27"/>
        <v>792.79652959108307</v>
      </c>
      <c r="O174" s="21">
        <f t="shared" si="30"/>
        <v>0.487608146694684</v>
      </c>
      <c r="P174" s="18">
        <f t="shared" si="31"/>
        <v>386.57404649988513</v>
      </c>
      <c r="Q174" s="19">
        <f t="shared" si="28"/>
        <v>406.22248309119794</v>
      </c>
      <c r="S174" s="31">
        <f>P174*VLOOKUP(B174,'Hybrid Conversion'!$A$5:$B$105,2)*0.9/1000*0.75</f>
        <v>44.778910380155025</v>
      </c>
      <c r="T174" s="31">
        <f t="shared" si="23"/>
        <v>155.808485572363</v>
      </c>
      <c r="U174" s="22"/>
      <c r="V174" s="23"/>
      <c r="W174" s="18"/>
      <c r="X174" s="15"/>
      <c r="Y174" s="15"/>
    </row>
    <row r="175" spans="1:25" x14ac:dyDescent="0.2">
      <c r="A175" s="14">
        <f t="shared" si="21"/>
        <v>30</v>
      </c>
      <c r="B175" s="15">
        <v>62.166666666666679</v>
      </c>
      <c r="C175" s="15"/>
      <c r="D175" s="14">
        <v>148</v>
      </c>
      <c r="E175" s="16">
        <f t="shared" si="24"/>
        <v>49096</v>
      </c>
      <c r="F175" s="14">
        <v>2034</v>
      </c>
      <c r="G175" s="14">
        <f t="shared" si="29"/>
        <v>6</v>
      </c>
      <c r="H175" s="17">
        <v>297.52306938171364</v>
      </c>
      <c r="I175" s="18">
        <v>182310.70389999999</v>
      </c>
      <c r="J175" s="19">
        <f t="shared" si="25"/>
        <v>1.6319561222522034</v>
      </c>
      <c r="K175" s="17">
        <v>206.18651390075701</v>
      </c>
      <c r="L175" s="18">
        <v>15871</v>
      </c>
      <c r="M175" s="20">
        <f t="shared" si="26"/>
        <v>12.991400283583706</v>
      </c>
      <c r="N175" s="17">
        <f t="shared" si="27"/>
        <v>503.70958328247065</v>
      </c>
      <c r="O175" s="21">
        <f t="shared" si="30"/>
        <v>0.48930306844102867</v>
      </c>
      <c r="P175" s="18">
        <f t="shared" si="31"/>
        <v>246.46664470326476</v>
      </c>
      <c r="Q175" s="19">
        <f t="shared" si="28"/>
        <v>257.24293857920588</v>
      </c>
      <c r="S175" s="31">
        <f>P175*VLOOKUP(B175,'Hybrid Conversion'!$A$5:$B$105,2)*0.9/1000*0.75</f>
        <v>27.894187347471032</v>
      </c>
      <c r="T175" s="31">
        <f t="shared" si="23"/>
        <v>64.238312010508864</v>
      </c>
      <c r="U175" s="22"/>
      <c r="V175" s="23"/>
      <c r="W175" s="18"/>
      <c r="X175" s="15"/>
      <c r="Y175" s="15"/>
    </row>
    <row r="176" spans="1:25" x14ac:dyDescent="0.2">
      <c r="A176" s="14">
        <f t="shared" si="21"/>
        <v>31</v>
      </c>
      <c r="B176" s="15">
        <v>70.889247311827987</v>
      </c>
      <c r="C176" s="15"/>
      <c r="D176" s="14">
        <v>149</v>
      </c>
      <c r="E176" s="16">
        <f t="shared" si="24"/>
        <v>49126</v>
      </c>
      <c r="F176" s="14">
        <v>2034</v>
      </c>
      <c r="G176" s="14">
        <f t="shared" si="29"/>
        <v>7</v>
      </c>
      <c r="H176" s="17">
        <v>263.41222292184841</v>
      </c>
      <c r="I176" s="18">
        <v>182440.3</v>
      </c>
      <c r="J176" s="19">
        <f t="shared" si="25"/>
        <v>1.4438269555676484</v>
      </c>
      <c r="K176" s="17">
        <v>187.3105567693712</v>
      </c>
      <c r="L176" s="18">
        <v>15851</v>
      </c>
      <c r="M176" s="20">
        <f t="shared" si="26"/>
        <v>11.816955193323526</v>
      </c>
      <c r="N176" s="17">
        <f t="shared" si="27"/>
        <v>450.72277969121961</v>
      </c>
      <c r="O176" s="21">
        <f t="shared" si="30"/>
        <v>0.49098657648636479</v>
      </c>
      <c r="P176" s="18">
        <f t="shared" si="31"/>
        <v>221.29883454500995</v>
      </c>
      <c r="Q176" s="19">
        <f t="shared" si="28"/>
        <v>229.42394514620966</v>
      </c>
      <c r="S176" s="31">
        <f>P176*VLOOKUP(B176,'Hybrid Conversion'!$A$5:$B$105,2)*0.9/1000*0.75</f>
        <v>23.79914609594487</v>
      </c>
      <c r="T176" s="31">
        <f t="shared" si="23"/>
        <v>40.76118351349438</v>
      </c>
      <c r="U176" s="22"/>
      <c r="V176" s="23"/>
      <c r="W176" s="18"/>
      <c r="X176" s="15"/>
      <c r="Y176" s="15"/>
    </row>
    <row r="177" spans="1:25" x14ac:dyDescent="0.2">
      <c r="A177" s="14">
        <f t="shared" si="21"/>
        <v>31</v>
      </c>
      <c r="B177" s="15">
        <v>70.05591397849463</v>
      </c>
      <c r="C177" s="15"/>
      <c r="D177" s="14">
        <v>150</v>
      </c>
      <c r="E177" s="16">
        <f t="shared" si="24"/>
        <v>49157</v>
      </c>
      <c r="F177" s="14">
        <v>2034</v>
      </c>
      <c r="G177" s="14">
        <f t="shared" si="29"/>
        <v>8</v>
      </c>
      <c r="H177" s="17">
        <v>263.57625454664247</v>
      </c>
      <c r="I177" s="18">
        <v>182553.89610000001</v>
      </c>
      <c r="J177" s="19">
        <f t="shared" si="25"/>
        <v>1.4438270569818994</v>
      </c>
      <c r="K177" s="17">
        <v>187.3460094332697</v>
      </c>
      <c r="L177" s="18">
        <v>15854</v>
      </c>
      <c r="M177" s="20">
        <f t="shared" si="26"/>
        <v>11.816955306753481</v>
      </c>
      <c r="N177" s="17">
        <f t="shared" si="27"/>
        <v>450.92226397991215</v>
      </c>
      <c r="O177" s="21">
        <f t="shared" si="30"/>
        <v>0.49265882352406387</v>
      </c>
      <c r="P177" s="18">
        <f t="shared" si="31"/>
        <v>222.15083207315089</v>
      </c>
      <c r="Q177" s="19">
        <f t="shared" si="28"/>
        <v>228.77143190676125</v>
      </c>
      <c r="S177" s="31">
        <f>P177*VLOOKUP(B177,'Hybrid Conversion'!$A$5:$B$105,2)*0.9/1000*0.75</f>
        <v>23.890772487413674</v>
      </c>
      <c r="T177" s="31">
        <f t="shared" si="23"/>
        <v>42.425345922661045</v>
      </c>
      <c r="U177" s="22"/>
      <c r="V177" s="23"/>
      <c r="W177" s="18"/>
      <c r="X177" s="15"/>
      <c r="Y177" s="15"/>
    </row>
    <row r="178" spans="1:25" x14ac:dyDescent="0.2">
      <c r="A178" s="14">
        <f t="shared" si="21"/>
        <v>30</v>
      </c>
      <c r="B178" s="15">
        <v>61.023524904214568</v>
      </c>
      <c r="C178" s="15"/>
      <c r="D178" s="14">
        <v>151</v>
      </c>
      <c r="E178" s="16">
        <f t="shared" si="24"/>
        <v>49188</v>
      </c>
      <c r="F178" s="14">
        <v>2034</v>
      </c>
      <c r="G178" s="14">
        <f t="shared" si="29"/>
        <v>9</v>
      </c>
      <c r="H178" s="17">
        <v>347.2408998012537</v>
      </c>
      <c r="I178" s="18">
        <v>182758.49220000001</v>
      </c>
      <c r="J178" s="19">
        <f t="shared" si="25"/>
        <v>1.8999987120776525</v>
      </c>
      <c r="K178" s="17">
        <v>243.5010963678356</v>
      </c>
      <c r="L178" s="18">
        <v>15853</v>
      </c>
      <c r="M178" s="20">
        <f t="shared" si="26"/>
        <v>15.35993795293229</v>
      </c>
      <c r="N178" s="17">
        <f t="shared" si="27"/>
        <v>590.74199616908936</v>
      </c>
      <c r="O178" s="21">
        <f t="shared" si="30"/>
        <v>0.49431995920373106</v>
      </c>
      <c r="P178" s="18">
        <f t="shared" si="31"/>
        <v>292.01555944623487</v>
      </c>
      <c r="Q178" s="19">
        <f t="shared" si="28"/>
        <v>298.72643672285449</v>
      </c>
      <c r="S178" s="31">
        <f>P178*VLOOKUP(B178,'Hybrid Conversion'!$A$5:$B$105,2)*0.9/1000*0.75</f>
        <v>33.212797949042717</v>
      </c>
      <c r="T178" s="31">
        <f t="shared" si="23"/>
        <v>119.76667543048359</v>
      </c>
      <c r="U178" s="22"/>
      <c r="V178" s="23"/>
      <c r="W178" s="18"/>
      <c r="X178" s="15"/>
      <c r="Y178" s="15"/>
    </row>
    <row r="179" spans="1:25" x14ac:dyDescent="0.2">
      <c r="A179" s="14">
        <f t="shared" ref="A179:A242" si="32">A131</f>
        <v>31</v>
      </c>
      <c r="B179" s="15">
        <v>47.658100358422942</v>
      </c>
      <c r="C179" s="15"/>
      <c r="D179" s="14">
        <v>152</v>
      </c>
      <c r="E179" s="16">
        <f t="shared" si="24"/>
        <v>49218</v>
      </c>
      <c r="F179" s="14">
        <v>2034</v>
      </c>
      <c r="G179" s="14">
        <f t="shared" si="29"/>
        <v>10</v>
      </c>
      <c r="H179" s="17">
        <v>988.65369129180908</v>
      </c>
      <c r="I179" s="18">
        <v>183145.0883</v>
      </c>
      <c r="J179" s="19">
        <f t="shared" si="25"/>
        <v>5.3981993209249994</v>
      </c>
      <c r="K179" s="17">
        <v>514.08447277545906</v>
      </c>
      <c r="L179" s="18">
        <v>15851</v>
      </c>
      <c r="M179" s="20">
        <f t="shared" si="26"/>
        <v>32.432305392433229</v>
      </c>
      <c r="N179" s="17">
        <f t="shared" si="27"/>
        <v>1502.7381640672681</v>
      </c>
      <c r="O179" s="21">
        <f t="shared" si="30"/>
        <v>0.4959701302115691</v>
      </c>
      <c r="P179" s="18">
        <f t="shared" si="31"/>
        <v>745.31324290633734</v>
      </c>
      <c r="Q179" s="19">
        <f t="shared" si="28"/>
        <v>757.42492116093081</v>
      </c>
      <c r="S179" s="31">
        <f>P179*VLOOKUP(B179,'Hybrid Conversion'!$A$5:$B$105,2)*0.9/1000*0.75</f>
        <v>85.123742630106776</v>
      </c>
      <c r="T179" s="31">
        <f t="shared" si="23"/>
        <v>219.52553287331389</v>
      </c>
      <c r="U179" s="22"/>
      <c r="V179" s="23"/>
      <c r="W179" s="18"/>
      <c r="X179" s="15"/>
      <c r="Y179" s="15"/>
    </row>
    <row r="180" spans="1:25" x14ac:dyDescent="0.2">
      <c r="A180" s="14">
        <f t="shared" si="32"/>
        <v>30</v>
      </c>
      <c r="B180" s="15">
        <v>36.144444444444453</v>
      </c>
      <c r="C180" s="15"/>
      <c r="D180" s="14">
        <v>153</v>
      </c>
      <c r="E180" s="16">
        <f t="shared" si="24"/>
        <v>49249</v>
      </c>
      <c r="F180" s="14">
        <v>2034</v>
      </c>
      <c r="G180" s="14">
        <f t="shared" si="29"/>
        <v>11</v>
      </c>
      <c r="H180" s="17">
        <v>1727.7194774150851</v>
      </c>
      <c r="I180" s="18">
        <v>183677.6844</v>
      </c>
      <c r="J180" s="19">
        <f t="shared" si="25"/>
        <v>9.4062568518262797</v>
      </c>
      <c r="K180" s="17">
        <v>889.13458514213494</v>
      </c>
      <c r="L180" s="18">
        <v>15870</v>
      </c>
      <c r="M180" s="20">
        <f t="shared" si="26"/>
        <v>56.026123827481719</v>
      </c>
      <c r="N180" s="17">
        <f t="shared" si="27"/>
        <v>2616.85406255722</v>
      </c>
      <c r="O180" s="21">
        <f t="shared" si="30"/>
        <v>0.49760948034810881</v>
      </c>
      <c r="P180" s="18">
        <f t="shared" si="31"/>
        <v>1302.1713902159356</v>
      </c>
      <c r="Q180" s="19">
        <f t="shared" si="28"/>
        <v>1314.6826723412844</v>
      </c>
      <c r="S180" s="31">
        <f>P180*VLOOKUP(B180,'Hybrid Conversion'!$A$5:$B$105,2)*0.9/1000*0.75</f>
        <v>133.14241334816549</v>
      </c>
      <c r="T180" s="31">
        <f t="shared" si="23"/>
        <v>238.424945329471</v>
      </c>
      <c r="U180" s="22"/>
      <c r="V180" s="23"/>
      <c r="W180" s="18"/>
      <c r="X180" s="15"/>
      <c r="Y180" s="15"/>
    </row>
    <row r="181" spans="1:25" x14ac:dyDescent="0.2">
      <c r="A181" s="14">
        <f t="shared" si="32"/>
        <v>31</v>
      </c>
      <c r="B181" s="15">
        <v>28.584946236559134</v>
      </c>
      <c r="C181" s="15"/>
      <c r="D181" s="14">
        <v>154</v>
      </c>
      <c r="E181" s="16">
        <f t="shared" si="24"/>
        <v>49279</v>
      </c>
      <c r="F181" s="14">
        <v>2034</v>
      </c>
      <c r="G181" s="14">
        <f t="shared" si="29"/>
        <v>12</v>
      </c>
      <c r="H181" s="17">
        <v>2449.278878211976</v>
      </c>
      <c r="I181" s="18">
        <v>184067.28049999999</v>
      </c>
      <c r="J181" s="19">
        <f t="shared" si="25"/>
        <v>13.306432688953516</v>
      </c>
      <c r="K181" s="17">
        <v>1237.283553361892</v>
      </c>
      <c r="L181" s="18">
        <v>15946</v>
      </c>
      <c r="M181" s="20">
        <f t="shared" si="26"/>
        <v>77.59209540711727</v>
      </c>
      <c r="N181" s="17">
        <f t="shared" si="27"/>
        <v>3686.5624315738678</v>
      </c>
      <c r="O181" s="21">
        <f t="shared" si="30"/>
        <v>0.49923815060340737</v>
      </c>
      <c r="P181" s="18">
        <f t="shared" si="31"/>
        <v>1840.472610422938</v>
      </c>
      <c r="Q181" s="19">
        <f t="shared" si="28"/>
        <v>1846.0898211509298</v>
      </c>
      <c r="S181" s="31">
        <f>P181*VLOOKUP(B181,'Hybrid Conversion'!$A$5:$B$105,2)*0.9/1000*0.75</f>
        <v>160.30850143915617</v>
      </c>
      <c r="T181" s="31">
        <f t="shared" si="23"/>
        <v>250.65951433207371</v>
      </c>
      <c r="U181" s="22"/>
      <c r="V181" s="23"/>
      <c r="W181" s="18"/>
      <c r="X181" s="15"/>
      <c r="Y181" s="15"/>
    </row>
    <row r="182" spans="1:25" x14ac:dyDescent="0.2">
      <c r="A182" s="14">
        <f t="shared" si="32"/>
        <v>31</v>
      </c>
      <c r="B182" s="15">
        <v>29.425806451612907</v>
      </c>
      <c r="C182" s="15"/>
      <c r="D182" s="14">
        <v>155</v>
      </c>
      <c r="E182" s="16">
        <f t="shared" si="24"/>
        <v>49310</v>
      </c>
      <c r="F182" s="14">
        <v>2035</v>
      </c>
      <c r="G182" s="14">
        <f t="shared" si="29"/>
        <v>1</v>
      </c>
      <c r="H182" s="17">
        <v>2301.0765933990488</v>
      </c>
      <c r="I182" s="18">
        <v>184312.87659999999</v>
      </c>
      <c r="J182" s="19">
        <f t="shared" si="25"/>
        <v>12.484621996285684</v>
      </c>
      <c r="K182" s="17">
        <v>1141.7957892417917</v>
      </c>
      <c r="L182" s="18">
        <v>15958</v>
      </c>
      <c r="M182" s="20">
        <f t="shared" si="26"/>
        <v>71.550055723887183</v>
      </c>
      <c r="N182" s="17">
        <f>K182+H182</f>
        <v>3442.8723826408404</v>
      </c>
      <c r="O182" s="21">
        <v>0.5</v>
      </c>
      <c r="P182" s="18">
        <f t="shared" si="31"/>
        <v>1721.4361913204202</v>
      </c>
      <c r="Q182" s="19">
        <f t="shared" si="28"/>
        <v>1721.4361913204202</v>
      </c>
      <c r="S182" s="31">
        <f>P182*VLOOKUP(B182,'Hybrid Conversion'!$A$5:$B$105,2)*0.9/1000*0.75</f>
        <v>153.60112891132366</v>
      </c>
      <c r="T182" s="31">
        <f t="shared" si="23"/>
        <v>243.85077501596953</v>
      </c>
      <c r="U182" s="22"/>
      <c r="V182" s="23"/>
      <c r="W182" s="18"/>
      <c r="X182" s="15"/>
      <c r="Y182" s="15"/>
    </row>
    <row r="183" spans="1:25" x14ac:dyDescent="0.2">
      <c r="A183" s="14">
        <f t="shared" si="32"/>
        <v>28</v>
      </c>
      <c r="B183" s="15">
        <v>32.599735449735448</v>
      </c>
      <c r="C183" s="15"/>
      <c r="D183" s="14">
        <v>156</v>
      </c>
      <c r="E183" s="16">
        <f t="shared" si="24"/>
        <v>49341</v>
      </c>
      <c r="F183" s="14">
        <v>2035</v>
      </c>
      <c r="G183" s="14">
        <f t="shared" si="29"/>
        <v>2</v>
      </c>
      <c r="H183" s="17">
        <v>2091.3505272865259</v>
      </c>
      <c r="I183" s="18">
        <v>184275.47270000001</v>
      </c>
      <c r="J183" s="19">
        <f t="shared" si="25"/>
        <v>11.349044431383655</v>
      </c>
      <c r="K183" s="17">
        <v>1095.7788717746732</v>
      </c>
      <c r="L183" s="18">
        <v>15970</v>
      </c>
      <c r="M183" s="20">
        <f t="shared" si="26"/>
        <v>68.614832296472969</v>
      </c>
      <c r="N183" s="17">
        <f t="shared" si="27"/>
        <v>3187.1293990611994</v>
      </c>
      <c r="O183" s="21">
        <f>((O$313/O$182)^(1/131))*O182</f>
        <v>0.50179712893621875</v>
      </c>
      <c r="P183" s="18">
        <f t="shared" si="31"/>
        <v>1599.2923819971259</v>
      </c>
      <c r="Q183" s="19">
        <f t="shared" si="28"/>
        <v>1587.8370170640735</v>
      </c>
      <c r="S183" s="31">
        <f>P183*VLOOKUP(B183,'Hybrid Conversion'!$A$5:$B$105,2)*0.9/1000*0.75</f>
        <v>152.31925226675133</v>
      </c>
      <c r="T183" s="31">
        <f t="shared" si="23"/>
        <v>271.19577584498649</v>
      </c>
      <c r="U183" s="22"/>
      <c r="V183" s="23"/>
      <c r="W183" s="18"/>
      <c r="X183" s="15"/>
      <c r="Y183" s="15"/>
    </row>
    <row r="184" spans="1:25" x14ac:dyDescent="0.2">
      <c r="A184" s="14">
        <f t="shared" si="32"/>
        <v>31</v>
      </c>
      <c r="B184" s="15">
        <v>39.989247311828002</v>
      </c>
      <c r="C184" s="15"/>
      <c r="D184" s="14">
        <v>157</v>
      </c>
      <c r="E184" s="16">
        <f t="shared" si="24"/>
        <v>49369</v>
      </c>
      <c r="F184" s="14">
        <v>2035</v>
      </c>
      <c r="G184" s="14">
        <f t="shared" si="29"/>
        <v>3</v>
      </c>
      <c r="H184" s="17">
        <v>1562.782713890075</v>
      </c>
      <c r="I184" s="18">
        <v>184282.06880000001</v>
      </c>
      <c r="J184" s="19">
        <f t="shared" si="25"/>
        <v>8.4803840333817373</v>
      </c>
      <c r="K184" s="17">
        <v>798.7196398973465</v>
      </c>
      <c r="L184" s="18">
        <v>15973</v>
      </c>
      <c r="M184" s="20">
        <f t="shared" si="26"/>
        <v>50.004359850832437</v>
      </c>
      <c r="N184" s="17">
        <f t="shared" si="27"/>
        <v>2361.5023537874213</v>
      </c>
      <c r="O184" s="21">
        <f t="shared" ref="O184:O247" si="33">((O$313/O$182)^(1/131))*O183</f>
        <v>0.50360071721726429</v>
      </c>
      <c r="P184" s="18">
        <f t="shared" si="31"/>
        <v>1189.2542790776033</v>
      </c>
      <c r="Q184" s="19">
        <f t="shared" si="28"/>
        <v>1172.248074709818</v>
      </c>
      <c r="S184" s="31">
        <f>P184*VLOOKUP(B184,'Hybrid Conversion'!$A$5:$B$105,2)*0.9/1000*0.75</f>
        <v>126.80321379359287</v>
      </c>
      <c r="T184" s="31">
        <f t="shared" si="23"/>
        <v>274.37652025261116</v>
      </c>
      <c r="U184" s="22"/>
      <c r="V184" s="23"/>
      <c r="W184" s="18"/>
      <c r="X184" s="15"/>
      <c r="Y184" s="15"/>
    </row>
    <row r="185" spans="1:25" x14ac:dyDescent="0.2">
      <c r="A185" s="14">
        <f t="shared" si="32"/>
        <v>30</v>
      </c>
      <c r="B185" s="15">
        <v>46.898888888888891</v>
      </c>
      <c r="C185" s="15"/>
      <c r="D185" s="14">
        <v>158</v>
      </c>
      <c r="E185" s="16">
        <f t="shared" si="24"/>
        <v>49400</v>
      </c>
      <c r="F185" s="14">
        <v>2035</v>
      </c>
      <c r="G185" s="14">
        <f t="shared" si="29"/>
        <v>4</v>
      </c>
      <c r="H185" s="17">
        <v>1024.0718150138853</v>
      </c>
      <c r="I185" s="18">
        <v>184206.6649</v>
      </c>
      <c r="J185" s="19">
        <f t="shared" si="25"/>
        <v>5.5593635310091605</v>
      </c>
      <c r="K185" s="17">
        <v>533.18743228912331</v>
      </c>
      <c r="L185" s="18">
        <v>15944</v>
      </c>
      <c r="M185" s="20">
        <f t="shared" si="26"/>
        <v>33.441258924305274</v>
      </c>
      <c r="N185" s="17">
        <f t="shared" si="27"/>
        <v>1557.2592473030086</v>
      </c>
      <c r="O185" s="21">
        <f t="shared" si="33"/>
        <v>0.50541078805968764</v>
      </c>
      <c r="P185" s="18">
        <f t="shared" si="31"/>
        <v>787.05562339264941</v>
      </c>
      <c r="Q185" s="19">
        <f t="shared" si="28"/>
        <v>770.20362391035917</v>
      </c>
      <c r="S185" s="31">
        <f>P185*VLOOKUP(B185,'Hybrid Conversion'!$A$5:$B$105,2)*0.9/1000*0.75</f>
        <v>89.407599314668445</v>
      </c>
      <c r="T185" s="31">
        <f t="shared" si="23"/>
        <v>240.15595435090745</v>
      </c>
      <c r="U185" s="22"/>
      <c r="V185" s="23"/>
      <c r="W185" s="18"/>
      <c r="X185" s="15"/>
      <c r="Y185" s="15"/>
    </row>
    <row r="186" spans="1:25" x14ac:dyDescent="0.2">
      <c r="A186" s="14">
        <f t="shared" si="32"/>
        <v>31</v>
      </c>
      <c r="B186" s="15">
        <v>55.859139784946244</v>
      </c>
      <c r="C186" s="15"/>
      <c r="D186" s="14">
        <v>159</v>
      </c>
      <c r="E186" s="16">
        <f t="shared" si="24"/>
        <v>49430</v>
      </c>
      <c r="F186" s="14">
        <v>2035</v>
      </c>
      <c r="G186" s="14">
        <f t="shared" si="29"/>
        <v>5</v>
      </c>
      <c r="H186" s="17">
        <v>508.93480658531143</v>
      </c>
      <c r="I186" s="18">
        <v>184127.261</v>
      </c>
      <c r="J186" s="19">
        <f t="shared" si="25"/>
        <v>2.7640383277374196</v>
      </c>
      <c r="K186" s="17">
        <v>289.4072812795643</v>
      </c>
      <c r="L186" s="18">
        <v>15926</v>
      </c>
      <c r="M186" s="20">
        <f t="shared" si="26"/>
        <v>18.172000582667607</v>
      </c>
      <c r="N186" s="17">
        <f t="shared" si="27"/>
        <v>798.34208786487579</v>
      </c>
      <c r="O186" s="21">
        <f t="shared" si="33"/>
        <v>0.50722736476348607</v>
      </c>
      <c r="P186" s="18">
        <f t="shared" si="31"/>
        <v>404.94095340748038</v>
      </c>
      <c r="Q186" s="19">
        <f t="shared" si="28"/>
        <v>393.40113445739541</v>
      </c>
      <c r="S186" s="31">
        <f>P186*VLOOKUP(B186,'Hybrid Conversion'!$A$5:$B$105,2)*0.9/1000*0.75</f>
        <v>46.906446063997429</v>
      </c>
      <c r="T186" s="31">
        <f t="shared" si="23"/>
        <v>163.21125866546518</v>
      </c>
      <c r="U186" s="22"/>
      <c r="V186" s="23"/>
      <c r="W186" s="18"/>
      <c r="X186" s="15"/>
      <c r="Y186" s="15"/>
    </row>
    <row r="187" spans="1:25" x14ac:dyDescent="0.2">
      <c r="A187" s="14">
        <f t="shared" si="32"/>
        <v>30</v>
      </c>
      <c r="B187" s="15">
        <v>62.166666666666679</v>
      </c>
      <c r="C187" s="15"/>
      <c r="D187" s="14">
        <v>160</v>
      </c>
      <c r="E187" s="16">
        <f t="shared" si="24"/>
        <v>49461</v>
      </c>
      <c r="F187" s="14">
        <v>2035</v>
      </c>
      <c r="G187" s="14">
        <f t="shared" si="29"/>
        <v>6</v>
      </c>
      <c r="H187" s="17">
        <v>300.18827855587051</v>
      </c>
      <c r="I187" s="18">
        <v>183943.85709999999</v>
      </c>
      <c r="J187" s="19">
        <f t="shared" si="25"/>
        <v>1.6319559853128172</v>
      </c>
      <c r="K187" s="17">
        <v>206.92701458930918</v>
      </c>
      <c r="L187" s="18">
        <v>15928</v>
      </c>
      <c r="M187" s="20">
        <f t="shared" si="26"/>
        <v>12.991399710529205</v>
      </c>
      <c r="N187" s="17">
        <f t="shared" si="27"/>
        <v>507.11529314517969</v>
      </c>
      <c r="O187" s="21">
        <f t="shared" si="33"/>
        <v>0.50905047071240295</v>
      </c>
      <c r="P187" s="18">
        <f t="shared" si="31"/>
        <v>258.14727868101193</v>
      </c>
      <c r="Q187" s="19">
        <f t="shared" si="28"/>
        <v>248.96801446416777</v>
      </c>
      <c r="S187" s="31">
        <f>P187*VLOOKUP(B187,'Hybrid Conversion'!$A$5:$B$105,2)*0.9/1000*0.75</f>
        <v>29.216158492510925</v>
      </c>
      <c r="T187" s="31">
        <f t="shared" si="23"/>
        <v>67.282716704078879</v>
      </c>
      <c r="U187" s="22"/>
      <c r="V187" s="23"/>
      <c r="W187" s="18"/>
      <c r="X187" s="15"/>
      <c r="Y187" s="15"/>
    </row>
    <row r="188" spans="1:25" x14ac:dyDescent="0.2">
      <c r="A188" s="14">
        <f t="shared" si="32"/>
        <v>31</v>
      </c>
      <c r="B188" s="15">
        <v>70.889247311827987</v>
      </c>
      <c r="C188" s="15"/>
      <c r="D188" s="14">
        <v>161</v>
      </c>
      <c r="E188" s="16">
        <f t="shared" si="24"/>
        <v>49491</v>
      </c>
      <c r="F188" s="14">
        <v>2035</v>
      </c>
      <c r="G188" s="14">
        <f t="shared" si="29"/>
        <v>7</v>
      </c>
      <c r="H188" s="17">
        <v>265.77310943603561</v>
      </c>
      <c r="I188" s="18">
        <v>184075.45310000001</v>
      </c>
      <c r="J188" s="19">
        <f t="shared" si="25"/>
        <v>1.4438270011572532</v>
      </c>
      <c r="K188" s="17">
        <v>187.97230502963069</v>
      </c>
      <c r="L188" s="18">
        <v>15907</v>
      </c>
      <c r="M188" s="20">
        <f t="shared" si="26"/>
        <v>11.816955115963456</v>
      </c>
      <c r="N188" s="17">
        <f t="shared" si="27"/>
        <v>453.74541446566627</v>
      </c>
      <c r="O188" s="21">
        <f t="shared" si="33"/>
        <v>0.510880129374229</v>
      </c>
      <c r="P188" s="18">
        <f t="shared" si="31"/>
        <v>231.80951604518273</v>
      </c>
      <c r="Q188" s="19">
        <f t="shared" si="28"/>
        <v>221.93589842048354</v>
      </c>
      <c r="S188" s="31">
        <f>P188*VLOOKUP(B188,'Hybrid Conversion'!$A$5:$B$105,2)*0.9/1000*0.75</f>
        <v>24.929496579284994</v>
      </c>
      <c r="T188" s="31">
        <f t="shared" si="23"/>
        <v>42.697153119304922</v>
      </c>
      <c r="U188" s="22"/>
      <c r="V188" s="23"/>
      <c r="W188" s="18"/>
      <c r="X188" s="15"/>
      <c r="Y188" s="15"/>
    </row>
    <row r="189" spans="1:25" x14ac:dyDescent="0.2">
      <c r="A189" s="14">
        <f t="shared" si="32"/>
        <v>31</v>
      </c>
      <c r="B189" s="15">
        <v>70.05591397849463</v>
      </c>
      <c r="C189" s="15"/>
      <c r="D189" s="14">
        <v>162</v>
      </c>
      <c r="E189" s="16">
        <f t="shared" si="24"/>
        <v>49522</v>
      </c>
      <c r="F189" s="14">
        <v>2035</v>
      </c>
      <c r="G189" s="14">
        <f t="shared" si="29"/>
        <v>8</v>
      </c>
      <c r="H189" s="17">
        <v>265.94000875949894</v>
      </c>
      <c r="I189" s="18">
        <v>184191.04920000001</v>
      </c>
      <c r="J189" s="19">
        <f t="shared" si="25"/>
        <v>1.4438269933015775</v>
      </c>
      <c r="K189" s="17">
        <v>188.0077576935293</v>
      </c>
      <c r="L189" s="18">
        <v>15910</v>
      </c>
      <c r="M189" s="20">
        <f t="shared" si="26"/>
        <v>11.816955229008755</v>
      </c>
      <c r="N189" s="17">
        <f t="shared" si="27"/>
        <v>453.94776645302824</v>
      </c>
      <c r="O189" s="21">
        <f t="shared" si="33"/>
        <v>0.51271636430110423</v>
      </c>
      <c r="P189" s="18">
        <f t="shared" si="31"/>
        <v>232.7464483984034</v>
      </c>
      <c r="Q189" s="19">
        <f t="shared" si="28"/>
        <v>221.20131805462483</v>
      </c>
      <c r="S189" s="31">
        <f>P189*VLOOKUP(B189,'Hybrid Conversion'!$A$5:$B$105,2)*0.9/1000*0.75</f>
        <v>25.030257118770713</v>
      </c>
      <c r="T189" s="31">
        <f t="shared" si="23"/>
        <v>44.448848079585723</v>
      </c>
      <c r="U189" s="22"/>
      <c r="V189" s="23"/>
      <c r="W189" s="18"/>
      <c r="X189" s="15"/>
      <c r="Y189" s="15"/>
    </row>
    <row r="190" spans="1:25" x14ac:dyDescent="0.2">
      <c r="A190" s="14">
        <f t="shared" si="32"/>
        <v>30</v>
      </c>
      <c r="B190" s="15">
        <v>61.023524904214568</v>
      </c>
      <c r="C190" s="15"/>
      <c r="D190" s="14">
        <v>163</v>
      </c>
      <c r="E190" s="16">
        <f t="shared" si="24"/>
        <v>49553</v>
      </c>
      <c r="F190" s="14">
        <v>2035</v>
      </c>
      <c r="G190" s="14">
        <f t="shared" si="29"/>
        <v>9</v>
      </c>
      <c r="H190" s="17">
        <v>350.35525739192911</v>
      </c>
      <c r="I190" s="18">
        <v>184397.6453</v>
      </c>
      <c r="J190" s="19">
        <f t="shared" si="25"/>
        <v>1.8999985429419639</v>
      </c>
      <c r="K190" s="17">
        <v>244.36128079891191</v>
      </c>
      <c r="L190" s="18">
        <v>15909</v>
      </c>
      <c r="M190" s="20">
        <f t="shared" si="26"/>
        <v>15.359939707015645</v>
      </c>
      <c r="N190" s="17">
        <f t="shared" si="27"/>
        <v>594.71653819084099</v>
      </c>
      <c r="O190" s="21">
        <f t="shared" si="33"/>
        <v>0.51455919912982107</v>
      </c>
      <c r="P190" s="18">
        <f t="shared" si="31"/>
        <v>306.01686560073881</v>
      </c>
      <c r="Q190" s="19">
        <f t="shared" si="28"/>
        <v>288.69967259010218</v>
      </c>
      <c r="S190" s="31">
        <f>P190*VLOOKUP(B190,'Hybrid Conversion'!$A$5:$B$105,2)*0.9/1000*0.75</f>
        <v>34.805256081116489</v>
      </c>
      <c r="T190" s="31">
        <f t="shared" si="23"/>
        <v>125.50914303388556</v>
      </c>
      <c r="U190" s="22"/>
      <c r="V190" s="23"/>
      <c r="W190" s="18"/>
      <c r="X190" s="15"/>
      <c r="Y190" s="15"/>
    </row>
    <row r="191" spans="1:25" x14ac:dyDescent="0.2">
      <c r="A191" s="14">
        <f t="shared" si="32"/>
        <v>31</v>
      </c>
      <c r="B191" s="15">
        <v>47.658100358422942</v>
      </c>
      <c r="C191" s="15"/>
      <c r="D191" s="14">
        <v>164</v>
      </c>
      <c r="E191" s="16">
        <f t="shared" si="24"/>
        <v>49583</v>
      </c>
      <c r="F191" s="14">
        <v>2035</v>
      </c>
      <c r="G191" s="14">
        <f t="shared" si="29"/>
        <v>10</v>
      </c>
      <c r="H191" s="17">
        <v>997.51262593269337</v>
      </c>
      <c r="I191" s="18">
        <v>184786.2414</v>
      </c>
      <c r="J191" s="19">
        <f t="shared" si="25"/>
        <v>5.3981974976882308</v>
      </c>
      <c r="K191" s="17">
        <v>515.90067577362129</v>
      </c>
      <c r="L191" s="18">
        <v>15907</v>
      </c>
      <c r="M191" s="20">
        <f t="shared" si="26"/>
        <v>32.432305008714486</v>
      </c>
      <c r="N191" s="17">
        <f t="shared" si="27"/>
        <v>1513.4133017063145</v>
      </c>
      <c r="O191" s="21">
        <f t="shared" si="33"/>
        <v>0.51640865758212851</v>
      </c>
      <c r="P191" s="18">
        <f t="shared" si="31"/>
        <v>781.53973150109482</v>
      </c>
      <c r="Q191" s="19">
        <f t="shared" si="28"/>
        <v>731.87357020521972</v>
      </c>
      <c r="S191" s="31">
        <f>P191*VLOOKUP(B191,'Hybrid Conversion'!$A$5:$B$105,2)*0.9/1000*0.75</f>
        <v>89.26124363506365</v>
      </c>
      <c r="T191" s="31">
        <f t="shared" si="23"/>
        <v>230.19572998651958</v>
      </c>
      <c r="U191" s="22"/>
      <c r="V191" s="23"/>
      <c r="W191" s="18"/>
      <c r="X191" s="15"/>
      <c r="Y191" s="15"/>
    </row>
    <row r="192" spans="1:25" x14ac:dyDescent="0.2">
      <c r="A192" s="14">
        <f t="shared" si="32"/>
        <v>30</v>
      </c>
      <c r="B192" s="15">
        <v>36.144444444444453</v>
      </c>
      <c r="C192" s="15"/>
      <c r="D192" s="14">
        <v>165</v>
      </c>
      <c r="E192" s="16">
        <f t="shared" si="24"/>
        <v>49614</v>
      </c>
      <c r="F192" s="14">
        <v>2035</v>
      </c>
      <c r="G192" s="14">
        <f t="shared" si="29"/>
        <v>11</v>
      </c>
      <c r="H192" s="17">
        <v>1743.175533771516</v>
      </c>
      <c r="I192" s="18">
        <v>185320.83749999999</v>
      </c>
      <c r="J192" s="19">
        <f t="shared" si="25"/>
        <v>9.406257587042882</v>
      </c>
      <c r="K192" s="17">
        <v>892.32803821563675</v>
      </c>
      <c r="L192" s="18">
        <v>15927</v>
      </c>
      <c r="M192" s="20">
        <f t="shared" si="26"/>
        <v>56.026121568131899</v>
      </c>
      <c r="N192" s="17">
        <f t="shared" si="27"/>
        <v>2635.503571987153</v>
      </c>
      <c r="O192" s="21">
        <f t="shared" si="33"/>
        <v>0.51826476346503791</v>
      </c>
      <c r="P192" s="18">
        <f t="shared" si="31"/>
        <v>1365.8886353471842</v>
      </c>
      <c r="Q192" s="19">
        <f t="shared" si="28"/>
        <v>1269.6149366399688</v>
      </c>
      <c r="S192" s="31">
        <f>P192*VLOOKUP(B192,'Hybrid Conversion'!$A$5:$B$105,2)*0.9/1000*0.75</f>
        <v>139.65727602477853</v>
      </c>
      <c r="T192" s="31">
        <f t="shared" si="23"/>
        <v>250.09144391875674</v>
      </c>
      <c r="U192" s="22"/>
      <c r="V192" s="23"/>
      <c r="W192" s="18"/>
      <c r="X192" s="15"/>
      <c r="Y192" s="15"/>
    </row>
    <row r="193" spans="1:25" x14ac:dyDescent="0.2">
      <c r="A193" s="14">
        <f t="shared" si="32"/>
        <v>31</v>
      </c>
      <c r="B193" s="15">
        <v>28.584946236559134</v>
      </c>
      <c r="C193" s="15"/>
      <c r="D193" s="14">
        <v>166</v>
      </c>
      <c r="E193" s="16">
        <f t="shared" si="24"/>
        <v>49644</v>
      </c>
      <c r="F193" s="14">
        <v>2035</v>
      </c>
      <c r="G193" s="14">
        <f t="shared" si="29"/>
        <v>12</v>
      </c>
      <c r="H193" s="17">
        <v>2471.1566634178121</v>
      </c>
      <c r="I193" s="18">
        <v>185711.43359999999</v>
      </c>
      <c r="J193" s="19">
        <f t="shared" si="25"/>
        <v>13.306432541683918</v>
      </c>
      <c r="K193" s="17">
        <v>1241.6286921501166</v>
      </c>
      <c r="L193" s="18">
        <v>16002</v>
      </c>
      <c r="M193" s="20">
        <f t="shared" si="26"/>
        <v>77.592094247601338</v>
      </c>
      <c r="N193" s="17">
        <f t="shared" si="27"/>
        <v>3712.7853555679285</v>
      </c>
      <c r="O193" s="21">
        <f t="shared" si="33"/>
        <v>0.5201275406711291</v>
      </c>
      <c r="P193" s="18">
        <f t="shared" si="31"/>
        <v>1931.1219160313303</v>
      </c>
      <c r="Q193" s="19">
        <f t="shared" si="28"/>
        <v>1781.6634395365982</v>
      </c>
      <c r="S193" s="31">
        <f>P193*VLOOKUP(B193,'Hybrid Conversion'!$A$5:$B$105,2)*0.9/1000*0.75</f>
        <v>168.20422031934211</v>
      </c>
      <c r="T193" s="31">
        <f t="shared" si="23"/>
        <v>263.00531659485114</v>
      </c>
      <c r="U193" s="22"/>
      <c r="V193" s="23"/>
      <c r="W193" s="18"/>
      <c r="X193" s="15"/>
      <c r="Y193" s="15"/>
    </row>
    <row r="194" spans="1:25" x14ac:dyDescent="0.2">
      <c r="A194" s="14">
        <f t="shared" si="32"/>
        <v>31</v>
      </c>
      <c r="B194" s="15">
        <v>29.425806451612907</v>
      </c>
      <c r="C194" s="15"/>
      <c r="D194" s="14">
        <v>167</v>
      </c>
      <c r="E194" s="16">
        <f t="shared" si="24"/>
        <v>49675</v>
      </c>
      <c r="F194" s="14">
        <v>2036</v>
      </c>
      <c r="G194" s="14">
        <f t="shared" si="29"/>
        <v>1</v>
      </c>
      <c r="H194" s="17">
        <v>2321.640690803531</v>
      </c>
      <c r="I194" s="18">
        <v>185960.02970000001</v>
      </c>
      <c r="J194" s="19">
        <f t="shared" si="25"/>
        <v>12.484622069317355</v>
      </c>
      <c r="K194" s="17">
        <v>1145.8742554187772</v>
      </c>
      <c r="L194" s="18">
        <v>16015</v>
      </c>
      <c r="M194" s="20">
        <f t="shared" si="26"/>
        <v>71.550062779817495</v>
      </c>
      <c r="N194" s="17">
        <f t="shared" si="27"/>
        <v>3467.514946222308</v>
      </c>
      <c r="O194" s="21">
        <f t="shared" si="33"/>
        <v>0.52199701317885783</v>
      </c>
      <c r="P194" s="18">
        <f t="shared" si="31"/>
        <v>1810.0324450810929</v>
      </c>
      <c r="Q194" s="19">
        <f t="shared" si="28"/>
        <v>1657.4825011412152</v>
      </c>
      <c r="S194" s="31">
        <f>P194*VLOOKUP(B194,'Hybrid Conversion'!$A$5:$B$105,2)*0.9/1000*0.75</f>
        <v>161.50643766663399</v>
      </c>
      <c r="T194" s="31">
        <f t="shared" ref="T194:T257" si="34">S194*VLOOKUP(G194,$V$2:$W$13,2,FALSE)</f>
        <v>256.40091498164554</v>
      </c>
      <c r="U194" s="22"/>
      <c r="V194" s="23"/>
      <c r="W194" s="18"/>
      <c r="X194" s="15"/>
      <c r="Y194" s="15"/>
    </row>
    <row r="195" spans="1:25" x14ac:dyDescent="0.2">
      <c r="A195" s="14">
        <f t="shared" si="32"/>
        <v>29</v>
      </c>
      <c r="B195" s="15">
        <v>32.599735449735448</v>
      </c>
      <c r="C195" s="15"/>
      <c r="D195" s="14">
        <v>168</v>
      </c>
      <c r="E195" s="16">
        <f t="shared" ref="E195:E258" si="35">DATE(F195,G195,1)</f>
        <v>49706</v>
      </c>
      <c r="F195" s="14">
        <v>2036</v>
      </c>
      <c r="G195" s="14">
        <f t="shared" si="29"/>
        <v>2</v>
      </c>
      <c r="H195" s="17">
        <v>2238.927300930025</v>
      </c>
      <c r="I195" s="18">
        <v>185924.62580000001</v>
      </c>
      <c r="J195" s="19">
        <f t="shared" ref="J195:J258" si="36">H195*1000/I195</f>
        <v>12.042123475017503</v>
      </c>
      <c r="K195" s="17">
        <v>1165.5669350624084</v>
      </c>
      <c r="L195" s="18">
        <v>16027</v>
      </c>
      <c r="M195" s="20">
        <f t="shared" ref="M195:M258" si="37">K195*1000/L195</f>
        <v>72.725209650115957</v>
      </c>
      <c r="N195" s="17">
        <f t="shared" ref="N195:N258" si="38">K195+H195</f>
        <v>3404.4942359924335</v>
      </c>
      <c r="O195" s="21">
        <f t="shared" si="33"/>
        <v>0.52387320505286483</v>
      </c>
      <c r="P195" s="18">
        <f t="shared" si="31"/>
        <v>1783.5233069933606</v>
      </c>
      <c r="Q195" s="19">
        <f t="shared" ref="Q195:Q258" si="39">N195-P195</f>
        <v>1620.9709289990728</v>
      </c>
      <c r="S195" s="31">
        <f>P195*VLOOKUP(B195,'Hybrid Conversion'!$A$5:$B$105,2)*0.9/1000*0.75</f>
        <v>169.86571034766581</v>
      </c>
      <c r="T195" s="31">
        <f t="shared" si="34"/>
        <v>302.43624769454425</v>
      </c>
      <c r="U195" s="22"/>
      <c r="V195" s="23"/>
      <c r="W195" s="18"/>
      <c r="X195" s="15"/>
      <c r="Y195" s="15"/>
    </row>
    <row r="196" spans="1:25" x14ac:dyDescent="0.2">
      <c r="A196" s="14">
        <f t="shared" si="32"/>
        <v>31</v>
      </c>
      <c r="B196" s="15">
        <v>39.989247311828002</v>
      </c>
      <c r="C196" s="15"/>
      <c r="D196" s="14">
        <v>169</v>
      </c>
      <c r="E196" s="16">
        <f t="shared" si="35"/>
        <v>49735</v>
      </c>
      <c r="F196" s="14">
        <v>2036</v>
      </c>
      <c r="G196" s="14">
        <f t="shared" si="29"/>
        <v>3</v>
      </c>
      <c r="H196" s="17">
        <v>1576.7850821018219</v>
      </c>
      <c r="I196" s="18">
        <v>185933.2219</v>
      </c>
      <c r="J196" s="19">
        <f t="shared" si="36"/>
        <v>8.4803837958009467</v>
      </c>
      <c r="K196" s="17">
        <v>801.51987373828956</v>
      </c>
      <c r="L196" s="18">
        <v>16029</v>
      </c>
      <c r="M196" s="20">
        <f t="shared" si="37"/>
        <v>50.004359207579363</v>
      </c>
      <c r="N196" s="17">
        <f t="shared" si="38"/>
        <v>2378.3049558401117</v>
      </c>
      <c r="O196" s="21">
        <f t="shared" si="33"/>
        <v>0.5257561404442852</v>
      </c>
      <c r="P196" s="18">
        <f t="shared" si="31"/>
        <v>1250.408434382013</v>
      </c>
      <c r="Q196" s="19">
        <f t="shared" si="39"/>
        <v>1127.8965214580987</v>
      </c>
      <c r="S196" s="31">
        <f>P196*VLOOKUP(B196,'Hybrid Conversion'!$A$5:$B$105,2)*0.9/1000*0.75</f>
        <v>133.32372296127576</v>
      </c>
      <c r="T196" s="31">
        <f t="shared" si="34"/>
        <v>288.48558391259297</v>
      </c>
      <c r="U196" s="22"/>
      <c r="V196" s="23"/>
      <c r="W196" s="18"/>
      <c r="X196" s="15"/>
      <c r="Y196" s="15"/>
    </row>
    <row r="197" spans="1:25" x14ac:dyDescent="0.2">
      <c r="A197" s="14">
        <f t="shared" si="32"/>
        <v>30</v>
      </c>
      <c r="B197" s="15">
        <v>46.898888888888891</v>
      </c>
      <c r="C197" s="15"/>
      <c r="D197" s="14">
        <v>170</v>
      </c>
      <c r="E197" s="16">
        <f t="shared" si="35"/>
        <v>49766</v>
      </c>
      <c r="F197" s="14">
        <v>2036</v>
      </c>
      <c r="G197" s="14">
        <f t="shared" si="29"/>
        <v>4</v>
      </c>
      <c r="H197" s="17">
        <v>1033.2620072364803</v>
      </c>
      <c r="I197" s="18">
        <v>185859.818</v>
      </c>
      <c r="J197" s="19">
        <f t="shared" si="36"/>
        <v>5.5593619877346496</v>
      </c>
      <c r="K197" s="17">
        <v>535.0602722167971</v>
      </c>
      <c r="L197" s="18">
        <v>16000</v>
      </c>
      <c r="M197" s="20">
        <f t="shared" si="37"/>
        <v>33.441267013549819</v>
      </c>
      <c r="N197" s="17">
        <f t="shared" si="38"/>
        <v>1568.3222794532774</v>
      </c>
      <c r="O197" s="21">
        <f t="shared" si="33"/>
        <v>0.52764584359105948</v>
      </c>
      <c r="P197" s="18">
        <f t="shared" si="31"/>
        <v>827.51873216477782</v>
      </c>
      <c r="Q197" s="19">
        <f t="shared" si="39"/>
        <v>740.80354728849954</v>
      </c>
      <c r="S197" s="31">
        <f>P197*VLOOKUP(B197,'Hybrid Conversion'!$A$5:$B$105,2)*0.9/1000*0.75</f>
        <v>94.004109788134045</v>
      </c>
      <c r="T197" s="31">
        <f t="shared" si="34"/>
        <v>252.50254868853179</v>
      </c>
      <c r="U197" s="22"/>
      <c r="V197" s="23"/>
      <c r="W197" s="18"/>
      <c r="X197" s="15"/>
      <c r="Y197" s="15"/>
    </row>
    <row r="198" spans="1:25" x14ac:dyDescent="0.2">
      <c r="A198" s="14">
        <f t="shared" si="32"/>
        <v>31</v>
      </c>
      <c r="B198" s="15">
        <v>55.859139784946244</v>
      </c>
      <c r="C198" s="15"/>
      <c r="D198" s="14">
        <v>171</v>
      </c>
      <c r="E198" s="16">
        <f t="shared" si="35"/>
        <v>49796</v>
      </c>
      <c r="F198" s="14">
        <v>2036</v>
      </c>
      <c r="G198" s="14">
        <f t="shared" si="29"/>
        <v>5</v>
      </c>
      <c r="H198" s="17">
        <v>513.50970244407688</v>
      </c>
      <c r="I198" s="18">
        <v>185782.41409999999</v>
      </c>
      <c r="J198" s="19">
        <f t="shared" si="36"/>
        <v>2.7640382698852921</v>
      </c>
      <c r="K198" s="17">
        <v>290.44306927919359</v>
      </c>
      <c r="L198" s="18">
        <v>15983</v>
      </c>
      <c r="M198" s="20">
        <f t="shared" si="37"/>
        <v>18.17199957950282</v>
      </c>
      <c r="N198" s="17">
        <f t="shared" si="38"/>
        <v>803.95277172327042</v>
      </c>
      <c r="O198" s="21">
        <f t="shared" si="33"/>
        <v>0.52954233881824553</v>
      </c>
      <c r="P198" s="18">
        <f t="shared" si="31"/>
        <v>425.72703103775171</v>
      </c>
      <c r="Q198" s="19">
        <f t="shared" si="39"/>
        <v>378.2257406855187</v>
      </c>
      <c r="S198" s="31">
        <f>P198*VLOOKUP(B198,'Hybrid Conversion'!$A$5:$B$105,2)*0.9/1000*0.75</f>
        <v>49.314207049993009</v>
      </c>
      <c r="T198" s="31">
        <f t="shared" si="34"/>
        <v>171.58907736769177</v>
      </c>
      <c r="U198" s="22"/>
      <c r="V198" s="23"/>
      <c r="W198" s="18"/>
      <c r="X198" s="15"/>
      <c r="Y198" s="15"/>
    </row>
    <row r="199" spans="1:25" x14ac:dyDescent="0.2">
      <c r="A199" s="14">
        <f t="shared" si="32"/>
        <v>30</v>
      </c>
      <c r="B199" s="15">
        <v>62.166666666666679</v>
      </c>
      <c r="C199" s="15"/>
      <c r="D199" s="14">
        <v>172</v>
      </c>
      <c r="E199" s="16">
        <f t="shared" si="35"/>
        <v>49827</v>
      </c>
      <c r="F199" s="14">
        <v>2036</v>
      </c>
      <c r="G199" s="14">
        <f t="shared" si="29"/>
        <v>6</v>
      </c>
      <c r="H199" s="17">
        <v>302.89272129535709</v>
      </c>
      <c r="I199" s="18">
        <v>185601.01019999999</v>
      </c>
      <c r="J199" s="19">
        <f t="shared" si="36"/>
        <v>1.6319562106314285</v>
      </c>
      <c r="K199" s="17">
        <v>207.65452980995178</v>
      </c>
      <c r="L199" s="18">
        <v>15984</v>
      </c>
      <c r="M199" s="20">
        <f t="shared" si="37"/>
        <v>12.99139951263462</v>
      </c>
      <c r="N199" s="17">
        <f t="shared" si="38"/>
        <v>510.54725110530887</v>
      </c>
      <c r="O199" s="21">
        <f t="shared" si="33"/>
        <v>0.53144565053833193</v>
      </c>
      <c r="P199" s="18">
        <f t="shared" si="31"/>
        <v>271.32811599421797</v>
      </c>
      <c r="Q199" s="19">
        <f t="shared" si="39"/>
        <v>239.21913511109091</v>
      </c>
      <c r="S199" s="31">
        <f>P199*VLOOKUP(B199,'Hybrid Conversion'!$A$5:$B$105,2)*0.9/1000*0.75</f>
        <v>30.70791712724936</v>
      </c>
      <c r="T199" s="31">
        <f t="shared" si="34"/>
        <v>70.718129803911893</v>
      </c>
      <c r="U199" s="22"/>
      <c r="V199" s="23"/>
      <c r="W199" s="18"/>
      <c r="X199" s="15"/>
      <c r="Y199" s="15"/>
    </row>
    <row r="200" spans="1:25" x14ac:dyDescent="0.2">
      <c r="A200" s="14">
        <f t="shared" si="32"/>
        <v>31</v>
      </c>
      <c r="B200" s="15">
        <v>70.889247311827987</v>
      </c>
      <c r="C200" s="15"/>
      <c r="D200" s="14">
        <v>173</v>
      </c>
      <c r="E200" s="16">
        <f t="shared" si="35"/>
        <v>49857</v>
      </c>
      <c r="F200" s="14">
        <v>2036</v>
      </c>
      <c r="G200" s="14">
        <f t="shared" si="29"/>
        <v>7</v>
      </c>
      <c r="H200" s="17">
        <v>268.15855246782309</v>
      </c>
      <c r="I200" s="18">
        <v>185727.60630000001</v>
      </c>
      <c r="J200" s="19">
        <f t="shared" si="36"/>
        <v>1.4438271068581745</v>
      </c>
      <c r="K200" s="17">
        <v>188.63406345248228</v>
      </c>
      <c r="L200" s="18">
        <v>15963</v>
      </c>
      <c r="M200" s="20">
        <f t="shared" si="37"/>
        <v>11.816955675780385</v>
      </c>
      <c r="N200" s="17">
        <f t="shared" si="38"/>
        <v>456.79261592030537</v>
      </c>
      <c r="O200" s="21">
        <f t="shared" si="33"/>
        <v>0.53335580325155196</v>
      </c>
      <c r="P200" s="18">
        <f t="shared" si="31"/>
        <v>243.63299258355215</v>
      </c>
      <c r="Q200" s="19">
        <f t="shared" si="39"/>
        <v>213.15962333675321</v>
      </c>
      <c r="S200" s="31">
        <f>P200*VLOOKUP(B200,'Hybrid Conversion'!$A$5:$B$105,2)*0.9/1000*0.75</f>
        <v>26.201029012237768</v>
      </c>
      <c r="T200" s="31">
        <f t="shared" si="34"/>
        <v>44.874927340027028</v>
      </c>
      <c r="U200" s="22"/>
      <c r="V200" s="23"/>
      <c r="W200" s="18"/>
      <c r="X200" s="15"/>
      <c r="Y200" s="15"/>
    </row>
    <row r="201" spans="1:25" x14ac:dyDescent="0.2">
      <c r="A201" s="14">
        <f t="shared" si="32"/>
        <v>31</v>
      </c>
      <c r="B201" s="15">
        <v>70.05591397849463</v>
      </c>
      <c r="C201" s="15"/>
      <c r="D201" s="14">
        <v>174</v>
      </c>
      <c r="E201" s="16">
        <f t="shared" si="35"/>
        <v>49888</v>
      </c>
      <c r="F201" s="14">
        <v>2036</v>
      </c>
      <c r="G201" s="14">
        <f t="shared" si="29"/>
        <v>8</v>
      </c>
      <c r="H201" s="17">
        <v>268.321115136147</v>
      </c>
      <c r="I201" s="18">
        <v>185840.20240000001</v>
      </c>
      <c r="J201" s="19">
        <f t="shared" si="36"/>
        <v>1.4438270711663139</v>
      </c>
      <c r="K201" s="17">
        <v>188.66950595378898</v>
      </c>
      <c r="L201" s="18">
        <v>15966</v>
      </c>
      <c r="M201" s="20">
        <f t="shared" si="37"/>
        <v>11.816955151809406</v>
      </c>
      <c r="N201" s="17">
        <f t="shared" si="38"/>
        <v>456.99062108993598</v>
      </c>
      <c r="O201" s="21">
        <f t="shared" si="33"/>
        <v>0.53527282154619904</v>
      </c>
      <c r="P201" s="18">
        <f t="shared" si="31"/>
        <v>244.61465917095995</v>
      </c>
      <c r="Q201" s="19">
        <f t="shared" si="39"/>
        <v>212.37596191897603</v>
      </c>
      <c r="S201" s="31">
        <f>P201*VLOOKUP(B201,'Hybrid Conversion'!$A$5:$B$105,2)*0.9/1000*0.75</f>
        <v>26.306600406589034</v>
      </c>
      <c r="T201" s="31">
        <f t="shared" si="34"/>
        <v>46.715384481047259</v>
      </c>
      <c r="U201" s="22"/>
      <c r="V201" s="23"/>
      <c r="W201" s="18"/>
      <c r="X201" s="15"/>
      <c r="Y201" s="15"/>
    </row>
    <row r="202" spans="1:25" x14ac:dyDescent="0.2">
      <c r="A202" s="14">
        <f t="shared" si="32"/>
        <v>30</v>
      </c>
      <c r="B202" s="15">
        <v>61.023524904214568</v>
      </c>
      <c r="C202" s="15"/>
      <c r="D202" s="14">
        <v>175</v>
      </c>
      <c r="E202" s="16">
        <f t="shared" si="35"/>
        <v>49919</v>
      </c>
      <c r="F202" s="14">
        <v>2036</v>
      </c>
      <c r="G202" s="14">
        <f t="shared" si="29"/>
        <v>9</v>
      </c>
      <c r="H202" s="17">
        <v>353.48295986652369</v>
      </c>
      <c r="I202" s="18">
        <v>186043.7985</v>
      </c>
      <c r="J202" s="19">
        <f t="shared" si="36"/>
        <v>1.8999986170811476</v>
      </c>
      <c r="K202" s="17">
        <v>245.2213972806934</v>
      </c>
      <c r="L202" s="18">
        <v>15965</v>
      </c>
      <c r="M202" s="20">
        <f t="shared" si="37"/>
        <v>15.359937192652264</v>
      </c>
      <c r="N202" s="17">
        <f t="shared" si="38"/>
        <v>598.70435714721702</v>
      </c>
      <c r="O202" s="21">
        <f t="shared" si="33"/>
        <v>0.53719673009894331</v>
      </c>
      <c r="P202" s="18">
        <f t="shared" si="31"/>
        <v>321.6220229554749</v>
      </c>
      <c r="Q202" s="19">
        <f t="shared" si="39"/>
        <v>277.08233419174212</v>
      </c>
      <c r="S202" s="31">
        <f>P202*VLOOKUP(B202,'Hybrid Conversion'!$A$5:$B$105,2)*0.9/1000*0.75</f>
        <v>36.580130471949403</v>
      </c>
      <c r="T202" s="31">
        <f t="shared" si="34"/>
        <v>131.90941094937114</v>
      </c>
      <c r="U202" s="22"/>
      <c r="V202" s="23"/>
      <c r="W202" s="18"/>
      <c r="X202" s="15"/>
      <c r="Y202" s="15"/>
    </row>
    <row r="203" spans="1:25" x14ac:dyDescent="0.2">
      <c r="A203" s="14">
        <f t="shared" si="32"/>
        <v>31</v>
      </c>
      <c r="B203" s="15">
        <v>47.658100358422942</v>
      </c>
      <c r="C203" s="15"/>
      <c r="D203" s="14">
        <v>176</v>
      </c>
      <c r="E203" s="16">
        <f t="shared" si="35"/>
        <v>49949</v>
      </c>
      <c r="F203" s="14">
        <v>2036</v>
      </c>
      <c r="G203" s="14">
        <f t="shared" si="29"/>
        <v>10</v>
      </c>
      <c r="H203" s="17">
        <v>1006.3776063919059</v>
      </c>
      <c r="I203" s="18">
        <v>186428.39449999999</v>
      </c>
      <c r="J203" s="19">
        <f t="shared" si="36"/>
        <v>5.3981991803931235</v>
      </c>
      <c r="K203" s="17">
        <v>517.7168787717826</v>
      </c>
      <c r="L203" s="18">
        <v>15963</v>
      </c>
      <c r="M203" s="20">
        <f t="shared" si="37"/>
        <v>32.432304627687941</v>
      </c>
      <c r="N203" s="17">
        <f t="shared" si="38"/>
        <v>1524.0944851636887</v>
      </c>
      <c r="O203" s="21">
        <f t="shared" si="33"/>
        <v>0.53912755367514908</v>
      </c>
      <c r="P203" s="18">
        <f t="shared" si="31"/>
        <v>821.68133135608514</v>
      </c>
      <c r="Q203" s="19">
        <f t="shared" si="39"/>
        <v>702.41315380760352</v>
      </c>
      <c r="S203" s="31">
        <f>P203*VLOOKUP(B203,'Hybrid Conversion'!$A$5:$B$105,2)*0.9/1000*0.75</f>
        <v>93.845897466642384</v>
      </c>
      <c r="T203" s="31">
        <f t="shared" si="34"/>
        <v>242.01908906731543</v>
      </c>
      <c r="U203" s="22"/>
      <c r="V203" s="23"/>
      <c r="W203" s="18"/>
      <c r="X203" s="15"/>
      <c r="Y203" s="15"/>
    </row>
    <row r="204" spans="1:25" x14ac:dyDescent="0.2">
      <c r="A204" s="14">
        <f t="shared" si="32"/>
        <v>30</v>
      </c>
      <c r="B204" s="15">
        <v>36.144444444444453</v>
      </c>
      <c r="C204" s="15"/>
      <c r="D204" s="14">
        <v>177</v>
      </c>
      <c r="E204" s="16">
        <f t="shared" si="35"/>
        <v>49980</v>
      </c>
      <c r="F204" s="14">
        <v>2036</v>
      </c>
      <c r="G204" s="14">
        <f t="shared" si="29"/>
        <v>11</v>
      </c>
      <c r="H204" s="17">
        <v>1758.5843024253882</v>
      </c>
      <c r="I204" s="18">
        <v>186958.99059999999</v>
      </c>
      <c r="J204" s="19">
        <f t="shared" si="36"/>
        <v>9.4062569378537724</v>
      </c>
      <c r="K204" s="17">
        <v>895.46557688713028</v>
      </c>
      <c r="L204" s="18">
        <v>15983</v>
      </c>
      <c r="M204" s="20">
        <f t="shared" si="37"/>
        <v>56.02612631465496</v>
      </c>
      <c r="N204" s="17">
        <f t="shared" si="38"/>
        <v>2654.0498793125184</v>
      </c>
      <c r="O204" s="21">
        <f t="shared" si="33"/>
        <v>0.54106531712919392</v>
      </c>
      <c r="P204" s="18">
        <f t="shared" si="31"/>
        <v>1436.0143396269266</v>
      </c>
      <c r="Q204" s="19">
        <f t="shared" si="39"/>
        <v>1218.0355396855919</v>
      </c>
      <c r="S204" s="31">
        <f>P204*VLOOKUP(B204,'Hybrid Conversion'!$A$5:$B$105,2)*0.9/1000*0.75</f>
        <v>146.82738095543314</v>
      </c>
      <c r="T204" s="31">
        <f t="shared" si="34"/>
        <v>262.93131840433858</v>
      </c>
      <c r="U204" s="22"/>
      <c r="V204" s="23"/>
      <c r="W204" s="18"/>
      <c r="X204" s="15"/>
      <c r="Y204" s="15"/>
    </row>
    <row r="205" spans="1:25" x14ac:dyDescent="0.2">
      <c r="A205" s="14">
        <f t="shared" si="32"/>
        <v>31</v>
      </c>
      <c r="B205" s="15">
        <v>28.584946236559134</v>
      </c>
      <c r="C205" s="15"/>
      <c r="D205" s="14">
        <v>178</v>
      </c>
      <c r="E205" s="16">
        <f t="shared" si="35"/>
        <v>50010</v>
      </c>
      <c r="F205" s="14">
        <v>2036</v>
      </c>
      <c r="G205" s="14">
        <f t="shared" si="29"/>
        <v>12</v>
      </c>
      <c r="H205" s="17">
        <v>2492.9147009849521</v>
      </c>
      <c r="I205" s="18">
        <v>187346.58670000001</v>
      </c>
      <c r="J205" s="19">
        <f t="shared" si="36"/>
        <v>13.306432451725858</v>
      </c>
      <c r="K205" s="17">
        <v>1245.9738202095036</v>
      </c>
      <c r="L205" s="18">
        <v>16058</v>
      </c>
      <c r="M205" s="20">
        <f t="shared" si="37"/>
        <v>77.592092428042321</v>
      </c>
      <c r="N205" s="17">
        <f t="shared" si="38"/>
        <v>3738.8885211944557</v>
      </c>
      <c r="O205" s="21">
        <f t="shared" si="33"/>
        <v>0.54301004540478837</v>
      </c>
      <c r="P205" s="18">
        <f t="shared" si="31"/>
        <v>2030.2540256572436</v>
      </c>
      <c r="Q205" s="19">
        <f t="shared" si="39"/>
        <v>1708.6344955372122</v>
      </c>
      <c r="S205" s="31">
        <f>P205*VLOOKUP(B205,'Hybrid Conversion'!$A$5:$B$105,2)*0.9/1000*0.75</f>
        <v>176.83880681013503</v>
      </c>
      <c r="T205" s="31">
        <f t="shared" si="34"/>
        <v>276.50641751470408</v>
      </c>
      <c r="U205" s="22"/>
      <c r="V205" s="23"/>
      <c r="W205" s="18"/>
      <c r="X205" s="15"/>
      <c r="Y205" s="15"/>
    </row>
    <row r="206" spans="1:25" x14ac:dyDescent="0.2">
      <c r="A206" s="14">
        <f t="shared" si="32"/>
        <v>31</v>
      </c>
      <c r="B206" s="15">
        <v>29.425806451612907</v>
      </c>
      <c r="C206" s="15"/>
      <c r="D206" s="14">
        <v>179</v>
      </c>
      <c r="E206" s="16">
        <f t="shared" si="35"/>
        <v>50041</v>
      </c>
      <c r="F206" s="14">
        <v>2037</v>
      </c>
      <c r="G206" s="14">
        <f t="shared" si="29"/>
        <v>1</v>
      </c>
      <c r="H206" s="17">
        <v>2342.0050034523051</v>
      </c>
      <c r="I206" s="18">
        <v>187591.18280000001</v>
      </c>
      <c r="J206" s="19">
        <f t="shared" si="36"/>
        <v>12.484621976872067</v>
      </c>
      <c r="K206" s="17">
        <v>1149.8094425201416</v>
      </c>
      <c r="L206" s="18">
        <v>16070</v>
      </c>
      <c r="M206" s="20">
        <f t="shared" si="37"/>
        <v>71.550058650911112</v>
      </c>
      <c r="N206" s="17">
        <f t="shared" si="38"/>
        <v>3491.8144459724467</v>
      </c>
      <c r="O206" s="21">
        <f t="shared" si="33"/>
        <v>0.54496176353529713</v>
      </c>
      <c r="P206" s="18">
        <f t="shared" si="31"/>
        <v>1902.9053584151711</v>
      </c>
      <c r="Q206" s="19">
        <f t="shared" si="39"/>
        <v>1588.9090875572756</v>
      </c>
      <c r="S206" s="31">
        <f>P206*VLOOKUP(B206,'Hybrid Conversion'!$A$5:$B$105,2)*0.9/1000*0.75</f>
        <v>169.79334624060544</v>
      </c>
      <c r="T206" s="31">
        <f t="shared" si="34"/>
        <v>269.55686697608718</v>
      </c>
      <c r="U206" s="22"/>
      <c r="V206" s="23"/>
      <c r="W206" s="18"/>
      <c r="X206" s="15"/>
      <c r="Y206" s="15"/>
    </row>
    <row r="207" spans="1:25" x14ac:dyDescent="0.2">
      <c r="A207" s="14">
        <f t="shared" si="32"/>
        <v>28</v>
      </c>
      <c r="B207" s="15">
        <v>32.599735449735448</v>
      </c>
      <c r="C207" s="15"/>
      <c r="D207" s="14">
        <v>180</v>
      </c>
      <c r="E207" s="16">
        <f t="shared" si="35"/>
        <v>50072</v>
      </c>
      <c r="F207" s="14">
        <v>2037</v>
      </c>
      <c r="G207" s="14">
        <f t="shared" ref="G207:G270" si="40">G195</f>
        <v>2</v>
      </c>
      <c r="H207" s="17">
        <v>2128.5333609580989</v>
      </c>
      <c r="I207" s="18">
        <v>187551.7789</v>
      </c>
      <c r="J207" s="19">
        <f t="shared" si="36"/>
        <v>11.349043839744134</v>
      </c>
      <c r="K207" s="17">
        <v>1103.5323565006261</v>
      </c>
      <c r="L207" s="18">
        <v>16083</v>
      </c>
      <c r="M207" s="20">
        <f t="shared" si="37"/>
        <v>68.614832835952626</v>
      </c>
      <c r="N207" s="17">
        <f t="shared" si="38"/>
        <v>3232.065717458725</v>
      </c>
      <c r="O207" s="21">
        <f t="shared" si="33"/>
        <v>0.54692049664406128</v>
      </c>
      <c r="P207" s="18">
        <f t="shared" si="31"/>
        <v>1767.6829873787701</v>
      </c>
      <c r="Q207" s="19">
        <f t="shared" si="39"/>
        <v>1464.3827300799549</v>
      </c>
      <c r="S207" s="31">
        <f>P207*VLOOKUP(B207,'Hybrid Conversion'!$A$5:$B$105,2)*0.9/1000*0.75</f>
        <v>168.35705210198105</v>
      </c>
      <c r="T207" s="31">
        <f t="shared" si="34"/>
        <v>299.75016739061198</v>
      </c>
      <c r="U207" s="22"/>
      <c r="V207" s="23"/>
      <c r="W207" s="18"/>
      <c r="X207" s="15"/>
      <c r="Y207" s="15"/>
    </row>
    <row r="208" spans="1:25" x14ac:dyDescent="0.2">
      <c r="A208" s="14">
        <f t="shared" si="32"/>
        <v>31</v>
      </c>
      <c r="B208" s="15">
        <v>39.989247311828002</v>
      </c>
      <c r="C208" s="15"/>
      <c r="D208" s="14">
        <v>181</v>
      </c>
      <c r="E208" s="16">
        <f t="shared" si="35"/>
        <v>50100</v>
      </c>
      <c r="F208" s="14">
        <v>2037</v>
      </c>
      <c r="G208" s="14">
        <f t="shared" si="40"/>
        <v>3</v>
      </c>
      <c r="H208" s="17">
        <v>1590.5585839748392</v>
      </c>
      <c r="I208" s="18">
        <v>187557.375</v>
      </c>
      <c r="J208" s="19">
        <f t="shared" si="36"/>
        <v>8.4803841169926759</v>
      </c>
      <c r="K208" s="17">
        <v>804.3701335191729</v>
      </c>
      <c r="L208" s="18">
        <v>16086</v>
      </c>
      <c r="M208" s="20">
        <f t="shared" si="37"/>
        <v>50.004359910429748</v>
      </c>
      <c r="N208" s="17">
        <f t="shared" si="38"/>
        <v>2394.9287174940118</v>
      </c>
      <c r="O208" s="21">
        <f t="shared" si="33"/>
        <v>0.54888626994472167</v>
      </c>
      <c r="P208" s="18">
        <f t="shared" si="31"/>
        <v>1314.5434905287843</v>
      </c>
      <c r="Q208" s="19">
        <f t="shared" si="39"/>
        <v>1080.3852269652275</v>
      </c>
      <c r="S208" s="31">
        <f>P208*VLOOKUP(B208,'Hybrid Conversion'!$A$5:$B$105,2)*0.9/1000*0.75</f>
        <v>140.16206811530861</v>
      </c>
      <c r="T208" s="31">
        <f t="shared" si="34"/>
        <v>303.28238039366641</v>
      </c>
      <c r="U208" s="22"/>
      <c r="V208" s="23"/>
      <c r="W208" s="18"/>
      <c r="X208" s="15"/>
      <c r="Y208" s="15"/>
    </row>
    <row r="209" spans="1:25" x14ac:dyDescent="0.2">
      <c r="A209" s="14">
        <f t="shared" si="32"/>
        <v>30</v>
      </c>
      <c r="B209" s="15">
        <v>46.898888888888891</v>
      </c>
      <c r="C209" s="15"/>
      <c r="D209" s="14">
        <v>182</v>
      </c>
      <c r="E209" s="16">
        <f t="shared" si="35"/>
        <v>50131</v>
      </c>
      <c r="F209" s="14">
        <v>2037</v>
      </c>
      <c r="G209" s="14">
        <f t="shared" si="40"/>
        <v>4</v>
      </c>
      <c r="H209" s="17">
        <v>1042.2690939903262</v>
      </c>
      <c r="I209" s="18">
        <v>187479.9711</v>
      </c>
      <c r="J209" s="19">
        <f t="shared" si="36"/>
        <v>5.5593623568161847</v>
      </c>
      <c r="K209" s="17">
        <v>536.93282961845375</v>
      </c>
      <c r="L209" s="18">
        <v>16056</v>
      </c>
      <c r="M209" s="20">
        <f t="shared" si="37"/>
        <v>33.441257450078083</v>
      </c>
      <c r="N209" s="17">
        <f t="shared" si="38"/>
        <v>1579.2019236087799</v>
      </c>
      <c r="O209" s="21">
        <f t="shared" si="33"/>
        <v>0.55085910874154331</v>
      </c>
      <c r="P209" s="18">
        <f t="shared" si="31"/>
        <v>869.91776416206312</v>
      </c>
      <c r="Q209" s="19">
        <f t="shared" si="39"/>
        <v>709.28415944671679</v>
      </c>
      <c r="S209" s="31">
        <f>P209*VLOOKUP(B209,'Hybrid Conversion'!$A$5:$B$105,2)*0.9/1000*0.75</f>
        <v>98.82053641857047</v>
      </c>
      <c r="T209" s="31">
        <f t="shared" si="34"/>
        <v>265.43985539243539</v>
      </c>
      <c r="U209" s="22"/>
      <c r="V209" s="23"/>
      <c r="W209" s="18"/>
      <c r="X209" s="15"/>
      <c r="Y209" s="15"/>
    </row>
    <row r="210" spans="1:25" x14ac:dyDescent="0.2">
      <c r="A210" s="14">
        <f t="shared" si="32"/>
        <v>31</v>
      </c>
      <c r="B210" s="15">
        <v>55.859139784946244</v>
      </c>
      <c r="C210" s="15"/>
      <c r="D210" s="14">
        <v>183</v>
      </c>
      <c r="E210" s="16">
        <f t="shared" si="35"/>
        <v>50161</v>
      </c>
      <c r="F210" s="14">
        <v>2037</v>
      </c>
      <c r="G210" s="14">
        <f t="shared" si="40"/>
        <v>5</v>
      </c>
      <c r="H210" s="17">
        <v>517.97680830955505</v>
      </c>
      <c r="I210" s="18">
        <v>187398.56719999999</v>
      </c>
      <c r="J210" s="19">
        <f t="shared" si="36"/>
        <v>2.7640382530606407</v>
      </c>
      <c r="K210" s="17">
        <v>291.44255465269089</v>
      </c>
      <c r="L210" s="18">
        <v>16038</v>
      </c>
      <c r="M210" s="20">
        <f t="shared" si="37"/>
        <v>18.172001163030981</v>
      </c>
      <c r="N210" s="17">
        <f t="shared" si="38"/>
        <v>809.41936296224594</v>
      </c>
      <c r="O210" s="21">
        <f t="shared" si="33"/>
        <v>0.55283903842974147</v>
      </c>
      <c r="P210" s="18">
        <f t="shared" si="31"/>
        <v>447.47862230646189</v>
      </c>
      <c r="Q210" s="19">
        <f t="shared" si="39"/>
        <v>361.94074065578405</v>
      </c>
      <c r="S210" s="31">
        <f>P210*VLOOKUP(B210,'Hybrid Conversion'!$A$5:$B$105,2)*0.9/1000*0.75</f>
        <v>51.833808572304797</v>
      </c>
      <c r="T210" s="31">
        <f t="shared" si="34"/>
        <v>180.35604588265591</v>
      </c>
      <c r="U210" s="22"/>
      <c r="V210" s="23"/>
      <c r="W210" s="18"/>
      <c r="X210" s="15"/>
      <c r="Y210" s="15"/>
    </row>
    <row r="211" spans="1:25" x14ac:dyDescent="0.2">
      <c r="A211" s="14">
        <f t="shared" si="32"/>
        <v>30</v>
      </c>
      <c r="B211" s="15">
        <v>62.166666666666679</v>
      </c>
      <c r="C211" s="15"/>
      <c r="D211" s="14">
        <v>184</v>
      </c>
      <c r="E211" s="16">
        <f t="shared" si="35"/>
        <v>50192</v>
      </c>
      <c r="F211" s="14">
        <v>2037</v>
      </c>
      <c r="G211" s="14">
        <f t="shared" si="40"/>
        <v>6</v>
      </c>
      <c r="H211" s="17">
        <v>305.52368760108936</v>
      </c>
      <c r="I211" s="18">
        <v>187213.16329999999</v>
      </c>
      <c r="J211" s="19">
        <f t="shared" si="36"/>
        <v>1.6319562268786758</v>
      </c>
      <c r="K211" s="17">
        <v>208.36907923221611</v>
      </c>
      <c r="L211" s="18">
        <v>16039</v>
      </c>
      <c r="M211" s="20">
        <f t="shared" si="37"/>
        <v>12.991400912289802</v>
      </c>
      <c r="N211" s="17">
        <f t="shared" si="38"/>
        <v>513.89276683330547</v>
      </c>
      <c r="O211" s="21">
        <f t="shared" si="33"/>
        <v>0.55482608449580839</v>
      </c>
      <c r="P211" s="18">
        <f t="shared" si="31"/>
        <v>285.1211116728403</v>
      </c>
      <c r="Q211" s="19">
        <f t="shared" si="39"/>
        <v>228.77165516046517</v>
      </c>
      <c r="S211" s="31">
        <f>P211*VLOOKUP(B211,'Hybrid Conversion'!$A$5:$B$105,2)*0.9/1000*0.75</f>
        <v>32.268957591794035</v>
      </c>
      <c r="T211" s="31">
        <f t="shared" si="34"/>
        <v>74.313093986711152</v>
      </c>
      <c r="U211" s="22"/>
      <c r="V211" s="23"/>
      <c r="W211" s="18"/>
      <c r="X211" s="15"/>
      <c r="Y211" s="15"/>
    </row>
    <row r="212" spans="1:25" x14ac:dyDescent="0.2">
      <c r="A212" s="14">
        <f t="shared" si="32"/>
        <v>31</v>
      </c>
      <c r="B212" s="15">
        <v>70.889247311827987</v>
      </c>
      <c r="C212" s="15"/>
      <c r="D212" s="14">
        <v>185</v>
      </c>
      <c r="E212" s="16">
        <f t="shared" si="35"/>
        <v>50222</v>
      </c>
      <c r="F212" s="14">
        <v>2037</v>
      </c>
      <c r="G212" s="14">
        <f t="shared" si="40"/>
        <v>7</v>
      </c>
      <c r="H212" s="17">
        <v>270.48332113027561</v>
      </c>
      <c r="I212" s="18">
        <v>187337.75940000001</v>
      </c>
      <c r="J212" s="19">
        <f t="shared" si="36"/>
        <v>1.4438270319692721</v>
      </c>
      <c r="K212" s="17">
        <v>189.28397876024212</v>
      </c>
      <c r="L212" s="18">
        <v>16018</v>
      </c>
      <c r="M212" s="20">
        <f t="shared" si="37"/>
        <v>11.816954598591716</v>
      </c>
      <c r="N212" s="17">
        <f t="shared" si="38"/>
        <v>459.76729989051773</v>
      </c>
      <c r="O212" s="21">
        <f t="shared" si="33"/>
        <v>0.55682027251784116</v>
      </c>
      <c r="P212" s="18">
        <f t="shared" si="31"/>
        <v>256.00775321983008</v>
      </c>
      <c r="Q212" s="19">
        <f t="shared" si="39"/>
        <v>203.75954667068766</v>
      </c>
      <c r="S212" s="31">
        <f>P212*VLOOKUP(B212,'Hybrid Conversion'!$A$5:$B$105,2)*0.9/1000*0.75</f>
        <v>27.531848204714024</v>
      </c>
      <c r="T212" s="31">
        <f t="shared" si="34"/>
        <v>47.154242955348536</v>
      </c>
      <c r="U212" s="22"/>
      <c r="V212" s="23"/>
      <c r="W212" s="18"/>
      <c r="X212" s="15"/>
      <c r="Y212" s="15"/>
    </row>
    <row r="213" spans="1:25" x14ac:dyDescent="0.2">
      <c r="A213" s="14">
        <f t="shared" si="32"/>
        <v>31</v>
      </c>
      <c r="B213" s="15">
        <v>70.05591397849463</v>
      </c>
      <c r="C213" s="15"/>
      <c r="D213" s="14">
        <v>186</v>
      </c>
      <c r="E213" s="16">
        <f t="shared" si="35"/>
        <v>50253</v>
      </c>
      <c r="F213" s="14">
        <v>2037</v>
      </c>
      <c r="G213" s="14">
        <f t="shared" si="40"/>
        <v>8</v>
      </c>
      <c r="H213" s="17">
        <v>270.64011514186819</v>
      </c>
      <c r="I213" s="18">
        <v>187446.35550000001</v>
      </c>
      <c r="J213" s="19">
        <f t="shared" si="36"/>
        <v>1.4438270321124924</v>
      </c>
      <c r="K213" s="17">
        <v>189.31945452094061</v>
      </c>
      <c r="L213" s="18">
        <v>16021</v>
      </c>
      <c r="M213" s="20">
        <f t="shared" si="37"/>
        <v>11.816956152608489</v>
      </c>
      <c r="N213" s="17">
        <f t="shared" si="38"/>
        <v>459.9595696628088</v>
      </c>
      <c r="O213" s="21">
        <f t="shared" si="33"/>
        <v>0.55882162816587122</v>
      </c>
      <c r="P213" s="18">
        <f t="shared" si="31"/>
        <v>257.03535560944425</v>
      </c>
      <c r="Q213" s="19">
        <f t="shared" si="39"/>
        <v>202.92421405336455</v>
      </c>
      <c r="S213" s="31">
        <f>P213*VLOOKUP(B213,'Hybrid Conversion'!$A$5:$B$105,2)*0.9/1000*0.75</f>
        <v>27.642359674190363</v>
      </c>
      <c r="T213" s="31">
        <f t="shared" si="34"/>
        <v>49.087432058296677</v>
      </c>
      <c r="U213" s="22"/>
      <c r="V213" s="23"/>
      <c r="W213" s="18"/>
      <c r="X213" s="15"/>
      <c r="Y213" s="15"/>
    </row>
    <row r="214" spans="1:25" x14ac:dyDescent="0.2">
      <c r="A214" s="14">
        <f t="shared" si="32"/>
        <v>30</v>
      </c>
      <c r="B214" s="15">
        <v>61.023524904214568</v>
      </c>
      <c r="C214" s="15"/>
      <c r="D214" s="14">
        <v>187</v>
      </c>
      <c r="E214" s="16">
        <f t="shared" si="35"/>
        <v>50284</v>
      </c>
      <c r="F214" s="14">
        <v>2037</v>
      </c>
      <c r="G214" s="14">
        <f t="shared" si="40"/>
        <v>9</v>
      </c>
      <c r="H214" s="17">
        <v>356.52892827987637</v>
      </c>
      <c r="I214" s="18">
        <v>187646.9516</v>
      </c>
      <c r="J214" s="19">
        <f t="shared" si="36"/>
        <v>1.8999985091144767</v>
      </c>
      <c r="K214" s="17">
        <v>246.06619298458128</v>
      </c>
      <c r="L214" s="18">
        <v>16020</v>
      </c>
      <c r="M214" s="20">
        <f t="shared" si="37"/>
        <v>15.359937140111191</v>
      </c>
      <c r="N214" s="17">
        <f t="shared" si="38"/>
        <v>602.5951212644577</v>
      </c>
      <c r="O214" s="21">
        <f t="shared" si="33"/>
        <v>0.56083017720219475</v>
      </c>
      <c r="P214" s="18">
        <f t="shared" si="31"/>
        <v>337.95352863992377</v>
      </c>
      <c r="Q214" s="19">
        <f t="shared" si="39"/>
        <v>264.64159262453393</v>
      </c>
      <c r="S214" s="31">
        <f>P214*VLOOKUP(B214,'Hybrid Conversion'!$A$5:$B$105,2)*0.9/1000*0.75</f>
        <v>38.437617105640612</v>
      </c>
      <c r="T214" s="31">
        <f t="shared" si="34"/>
        <v>138.60758191091062</v>
      </c>
      <c r="U214" s="22"/>
      <c r="V214" s="23"/>
      <c r="W214" s="18"/>
      <c r="X214" s="15"/>
      <c r="Y214" s="15"/>
    </row>
    <row r="215" spans="1:25" x14ac:dyDescent="0.2">
      <c r="A215" s="14">
        <f t="shared" si="32"/>
        <v>31</v>
      </c>
      <c r="B215" s="15">
        <v>47.658100358422942</v>
      </c>
      <c r="C215" s="15"/>
      <c r="D215" s="14">
        <v>188</v>
      </c>
      <c r="E215" s="16">
        <f t="shared" si="35"/>
        <v>50314</v>
      </c>
      <c r="F215" s="14">
        <v>2037</v>
      </c>
      <c r="G215" s="14">
        <f t="shared" si="40"/>
        <v>10</v>
      </c>
      <c r="H215" s="17">
        <v>1015.0101184844968</v>
      </c>
      <c r="I215" s="18">
        <v>188027.5477</v>
      </c>
      <c r="J215" s="19">
        <f t="shared" si="36"/>
        <v>5.3981989921176687</v>
      </c>
      <c r="K215" s="17">
        <v>519.5330854654319</v>
      </c>
      <c r="L215" s="18">
        <v>16019</v>
      </c>
      <c r="M215" s="20">
        <f t="shared" si="37"/>
        <v>32.432304480019468</v>
      </c>
      <c r="N215" s="17">
        <f t="shared" si="38"/>
        <v>1534.5432039499287</v>
      </c>
      <c r="O215" s="21">
        <f t="shared" si="33"/>
        <v>0.5628459454817043</v>
      </c>
      <c r="P215" s="18">
        <f t="shared" si="31"/>
        <v>863.71142050972139</v>
      </c>
      <c r="Q215" s="19">
        <f t="shared" si="39"/>
        <v>670.83178344020735</v>
      </c>
      <c r="S215" s="31">
        <f>P215*VLOOKUP(B215,'Hybrid Conversion'!$A$5:$B$105,2)*0.9/1000*0.75</f>
        <v>98.646239505223633</v>
      </c>
      <c r="T215" s="31">
        <f t="shared" si="34"/>
        <v>254.39868624471924</v>
      </c>
      <c r="U215" s="22"/>
      <c r="V215" s="23"/>
      <c r="W215" s="18"/>
      <c r="X215" s="15"/>
      <c r="Y215" s="15"/>
    </row>
    <row r="216" spans="1:25" x14ac:dyDescent="0.2">
      <c r="A216" s="14">
        <f t="shared" si="32"/>
        <v>30</v>
      </c>
      <c r="B216" s="15">
        <v>36.144444444444453</v>
      </c>
      <c r="C216" s="15"/>
      <c r="D216" s="14">
        <v>189</v>
      </c>
      <c r="E216" s="16">
        <f t="shared" si="35"/>
        <v>50345</v>
      </c>
      <c r="F216" s="14">
        <v>2037</v>
      </c>
      <c r="G216" s="14">
        <f t="shared" si="40"/>
        <v>11</v>
      </c>
      <c r="H216" s="17">
        <v>1773.5981855392411</v>
      </c>
      <c r="I216" s="18">
        <v>188555.14379999999</v>
      </c>
      <c r="J216" s="19">
        <f t="shared" si="36"/>
        <v>9.4062572348622453</v>
      </c>
      <c r="K216" s="17">
        <v>898.54703736305237</v>
      </c>
      <c r="L216" s="18">
        <v>16038</v>
      </c>
      <c r="M216" s="20">
        <f t="shared" si="37"/>
        <v>56.026127781709214</v>
      </c>
      <c r="N216" s="17">
        <f t="shared" si="38"/>
        <v>2672.1452229022934</v>
      </c>
      <c r="O216" s="21">
        <f t="shared" si="33"/>
        <v>0.56486895895222144</v>
      </c>
      <c r="P216" s="18">
        <f t="shared" si="31"/>
        <v>1509.4118902299699</v>
      </c>
      <c r="Q216" s="19">
        <f t="shared" si="39"/>
        <v>1162.7333326723235</v>
      </c>
      <c r="S216" s="31">
        <f>P216*VLOOKUP(B216,'Hybrid Conversion'!$A$5:$B$105,2)*0.9/1000*0.75</f>
        <v>154.33202058625221</v>
      </c>
      <c r="T216" s="31">
        <f t="shared" si="34"/>
        <v>276.37026132793153</v>
      </c>
      <c r="U216" s="22"/>
      <c r="V216" s="23"/>
      <c r="W216" s="18"/>
      <c r="X216" s="15"/>
      <c r="Y216" s="15"/>
    </row>
    <row r="217" spans="1:25" x14ac:dyDescent="0.2">
      <c r="A217" s="14">
        <f t="shared" si="32"/>
        <v>31</v>
      </c>
      <c r="B217" s="15">
        <v>28.584946236559134</v>
      </c>
      <c r="C217" s="15"/>
      <c r="D217" s="14">
        <v>190</v>
      </c>
      <c r="E217" s="16">
        <f t="shared" si="35"/>
        <v>50375</v>
      </c>
      <c r="F217" s="14">
        <v>2037</v>
      </c>
      <c r="G217" s="14">
        <f t="shared" si="40"/>
        <v>12</v>
      </c>
      <c r="H217" s="17">
        <v>2514.1005144119263</v>
      </c>
      <c r="I217" s="18">
        <v>188938.73980000001</v>
      </c>
      <c r="J217" s="19">
        <f t="shared" si="36"/>
        <v>13.30643211166335</v>
      </c>
      <c r="K217" s="17">
        <v>1250.2414224147799</v>
      </c>
      <c r="L217" s="18">
        <v>16113</v>
      </c>
      <c r="M217" s="20">
        <f t="shared" si="37"/>
        <v>77.59209473187984</v>
      </c>
      <c r="N217" s="17">
        <f t="shared" si="38"/>
        <v>3764.3419368267059</v>
      </c>
      <c r="O217" s="21">
        <f t="shared" si="33"/>
        <v>0.56689924365483102</v>
      </c>
      <c r="P217" s="18">
        <f t="shared" si="31"/>
        <v>2134.0025968452219</v>
      </c>
      <c r="Q217" s="19">
        <f t="shared" si="39"/>
        <v>1630.339339981484</v>
      </c>
      <c r="S217" s="31">
        <f>P217*VLOOKUP(B217,'Hybrid Conversion'!$A$5:$B$105,2)*0.9/1000*0.75</f>
        <v>185.87549547336729</v>
      </c>
      <c r="T217" s="31">
        <f t="shared" si="34"/>
        <v>290.63624825456458</v>
      </c>
      <c r="U217" s="22"/>
      <c r="V217" s="23"/>
      <c r="W217" s="18"/>
      <c r="X217" s="15"/>
      <c r="Y217" s="15"/>
    </row>
    <row r="218" spans="1:25" x14ac:dyDescent="0.2">
      <c r="A218" s="14">
        <f t="shared" si="32"/>
        <v>31</v>
      </c>
      <c r="B218" s="15">
        <v>29.425806451612907</v>
      </c>
      <c r="C218" s="15"/>
      <c r="D218" s="14">
        <v>191</v>
      </c>
      <c r="E218" s="16">
        <f t="shared" si="35"/>
        <v>50406</v>
      </c>
      <c r="F218" s="14">
        <v>2038</v>
      </c>
      <c r="G218" s="14">
        <f t="shared" si="40"/>
        <v>1</v>
      </c>
      <c r="H218" s="17">
        <v>2361.8449654579149</v>
      </c>
      <c r="I218" s="18">
        <v>189180.33590000001</v>
      </c>
      <c r="J218" s="19">
        <f t="shared" si="36"/>
        <v>12.484621904394846</v>
      </c>
      <c r="K218" s="17">
        <v>1153.7446837425223</v>
      </c>
      <c r="L218" s="18">
        <v>16125</v>
      </c>
      <c r="M218" s="20">
        <f t="shared" si="37"/>
        <v>71.550057906513004</v>
      </c>
      <c r="N218" s="17">
        <f t="shared" si="38"/>
        <v>3515.5896492004372</v>
      </c>
      <c r="O218" s="21">
        <f t="shared" si="33"/>
        <v>0.56893682572421622</v>
      </c>
      <c r="P218" s="18">
        <f t="shared" si="31"/>
        <v>2000.1484155650073</v>
      </c>
      <c r="Q218" s="19">
        <f t="shared" si="39"/>
        <v>1515.4412336354299</v>
      </c>
      <c r="S218" s="31">
        <f>P218*VLOOKUP(B218,'Hybrid Conversion'!$A$5:$B$105,2)*0.9/1000*0.75</f>
        <v>178.47019608976893</v>
      </c>
      <c r="T218" s="31">
        <f t="shared" si="34"/>
        <v>283.33187354936069</v>
      </c>
      <c r="U218" s="22"/>
      <c r="V218" s="23"/>
      <c r="W218" s="18"/>
      <c r="X218" s="15"/>
      <c r="Y218" s="15"/>
    </row>
    <row r="219" spans="1:25" x14ac:dyDescent="0.2">
      <c r="A219" s="14">
        <f t="shared" si="32"/>
        <v>28</v>
      </c>
      <c r="B219" s="15">
        <v>32.599735449735448</v>
      </c>
      <c r="C219" s="15"/>
      <c r="D219" s="14">
        <v>192</v>
      </c>
      <c r="E219" s="16">
        <f t="shared" si="35"/>
        <v>50437</v>
      </c>
      <c r="F219" s="14">
        <v>2038</v>
      </c>
      <c r="G219" s="14">
        <f t="shared" si="40"/>
        <v>2</v>
      </c>
      <c r="H219" s="17">
        <v>2146.5347242355347</v>
      </c>
      <c r="I219" s="18">
        <v>189137.932</v>
      </c>
      <c r="J219" s="19">
        <f t="shared" si="36"/>
        <v>11.349044062909256</v>
      </c>
      <c r="K219" s="17">
        <v>1107.3061792850499</v>
      </c>
      <c r="L219" s="18">
        <v>16138</v>
      </c>
      <c r="M219" s="20">
        <f t="shared" si="37"/>
        <v>68.614833268375875</v>
      </c>
      <c r="N219" s="17">
        <f t="shared" si="38"/>
        <v>3253.8409035205846</v>
      </c>
      <c r="O219" s="21">
        <f t="shared" si="33"/>
        <v>0.57098173138899511</v>
      </c>
      <c r="P219" s="18">
        <f t="shared" si="31"/>
        <v>1857.8837127565155</v>
      </c>
      <c r="Q219" s="19">
        <f t="shared" si="39"/>
        <v>1395.9571907640691</v>
      </c>
      <c r="S219" s="31">
        <f>P219*VLOOKUP(B219,'Hybrid Conversion'!$A$5:$B$105,2)*0.9/1000*0.75</f>
        <v>176.94791841142958</v>
      </c>
      <c r="T219" s="31">
        <f t="shared" si="34"/>
        <v>315.04571683232888</v>
      </c>
      <c r="U219" s="22"/>
      <c r="V219" s="23"/>
      <c r="W219" s="18"/>
      <c r="X219" s="15"/>
      <c r="Y219" s="15"/>
    </row>
    <row r="220" spans="1:25" x14ac:dyDescent="0.2">
      <c r="A220" s="14">
        <f t="shared" si="32"/>
        <v>31</v>
      </c>
      <c r="B220" s="15">
        <v>39.989247311828002</v>
      </c>
      <c r="C220" s="15"/>
      <c r="D220" s="14">
        <v>193</v>
      </c>
      <c r="E220" s="16">
        <f t="shared" si="35"/>
        <v>50465</v>
      </c>
      <c r="F220" s="14">
        <v>2038</v>
      </c>
      <c r="G220" s="14">
        <f t="shared" si="40"/>
        <v>3</v>
      </c>
      <c r="H220" s="17">
        <v>1603.9757091999049</v>
      </c>
      <c r="I220" s="18">
        <v>189139.5281</v>
      </c>
      <c r="J220" s="19">
        <f t="shared" si="36"/>
        <v>8.4803833725960587</v>
      </c>
      <c r="K220" s="17">
        <v>807.07036542892479</v>
      </c>
      <c r="L220" s="18">
        <v>16140</v>
      </c>
      <c r="M220" s="20">
        <f t="shared" si="37"/>
        <v>50.004359692002772</v>
      </c>
      <c r="N220" s="17">
        <f t="shared" si="38"/>
        <v>2411.04607462883</v>
      </c>
      <c r="O220" s="21">
        <f t="shared" si="33"/>
        <v>0.57303398697205798</v>
      </c>
      <c r="P220" s="18">
        <f t="shared" si="31"/>
        <v>1381.6113449178883</v>
      </c>
      <c r="Q220" s="19">
        <f t="shared" si="39"/>
        <v>1029.4347297109416</v>
      </c>
      <c r="S220" s="31">
        <f>P220*VLOOKUP(B220,'Hybrid Conversion'!$A$5:$B$105,2)*0.9/1000*0.75</f>
        <v>147.31312035737011</v>
      </c>
      <c r="T220" s="31">
        <f t="shared" si="34"/>
        <v>318.75581179671661</v>
      </c>
      <c r="U220" s="22"/>
      <c r="V220" s="23"/>
      <c r="W220" s="18"/>
      <c r="X220" s="15"/>
      <c r="Y220" s="15"/>
    </row>
    <row r="221" spans="1:25" x14ac:dyDescent="0.2">
      <c r="A221" s="14">
        <f t="shared" si="32"/>
        <v>30</v>
      </c>
      <c r="B221" s="15">
        <v>46.898888888888891</v>
      </c>
      <c r="C221" s="15"/>
      <c r="D221" s="14">
        <v>194</v>
      </c>
      <c r="E221" s="16">
        <f t="shared" si="35"/>
        <v>50496</v>
      </c>
      <c r="F221" s="14">
        <v>2038</v>
      </c>
      <c r="G221" s="14">
        <f t="shared" si="40"/>
        <v>4</v>
      </c>
      <c r="H221" s="17">
        <v>1051.0483503341668</v>
      </c>
      <c r="I221" s="18">
        <v>189059.12419999999</v>
      </c>
      <c r="J221" s="19">
        <f t="shared" si="36"/>
        <v>5.5593632668174964</v>
      </c>
      <c r="K221" s="17">
        <v>538.73889327049335</v>
      </c>
      <c r="L221" s="18">
        <v>16110</v>
      </c>
      <c r="M221" s="20">
        <f t="shared" si="37"/>
        <v>33.44127208382951</v>
      </c>
      <c r="N221" s="17">
        <f t="shared" si="38"/>
        <v>1589.78724360466</v>
      </c>
      <c r="O221" s="21">
        <f t="shared" si="33"/>
        <v>0.5750936188909066</v>
      </c>
      <c r="P221" s="18">
        <f t="shared" ref="P221:P284" si="41">((J221*(I221*O221))+(M221*(L221*O221)))/1000</f>
        <v>914.27649919120336</v>
      </c>
      <c r="Q221" s="19">
        <f t="shared" si="39"/>
        <v>675.51074441345668</v>
      </c>
      <c r="S221" s="31">
        <f>P221*VLOOKUP(B221,'Hybrid Conversion'!$A$5:$B$105,2)*0.9/1000*0.75</f>
        <v>103.85958053402345</v>
      </c>
      <c r="T221" s="31">
        <f t="shared" si="34"/>
        <v>278.97513044555262</v>
      </c>
      <c r="U221" s="22"/>
      <c r="V221" s="23"/>
      <c r="W221" s="18"/>
      <c r="X221" s="15"/>
      <c r="Y221" s="15"/>
    </row>
    <row r="222" spans="1:25" x14ac:dyDescent="0.2">
      <c r="A222" s="14">
        <f t="shared" si="32"/>
        <v>31</v>
      </c>
      <c r="B222" s="15">
        <v>55.859139784946244</v>
      </c>
      <c r="C222" s="15"/>
      <c r="D222" s="14">
        <v>195</v>
      </c>
      <c r="E222" s="16">
        <f t="shared" si="35"/>
        <v>50526</v>
      </c>
      <c r="F222" s="14">
        <v>2038</v>
      </c>
      <c r="G222" s="14">
        <f t="shared" si="40"/>
        <v>5</v>
      </c>
      <c r="H222" s="17">
        <v>522.33060312271198</v>
      </c>
      <c r="I222" s="18">
        <v>188973.72029999999</v>
      </c>
      <c r="J222" s="19">
        <f t="shared" si="36"/>
        <v>2.7640383133353175</v>
      </c>
      <c r="K222" s="17">
        <v>292.44197535514832</v>
      </c>
      <c r="L222" s="18">
        <v>16093</v>
      </c>
      <c r="M222" s="20">
        <f t="shared" si="37"/>
        <v>18.171998717153315</v>
      </c>
      <c r="N222" s="17">
        <f t="shared" si="38"/>
        <v>814.77257847786029</v>
      </c>
      <c r="O222" s="21">
        <f t="shared" si="33"/>
        <v>0.57716065365799385</v>
      </c>
      <c r="P222" s="18">
        <f t="shared" si="41"/>
        <v>470.25467397689096</v>
      </c>
      <c r="Q222" s="19">
        <f t="shared" si="39"/>
        <v>344.51790450096934</v>
      </c>
      <c r="S222" s="31">
        <f>P222*VLOOKUP(B222,'Hybrid Conversion'!$A$5:$B$105,2)*0.9/1000*0.75</f>
        <v>54.472078745375569</v>
      </c>
      <c r="T222" s="31">
        <f t="shared" si="34"/>
        <v>189.53592267526022</v>
      </c>
      <c r="U222" s="22"/>
      <c r="V222" s="23"/>
      <c r="W222" s="18"/>
      <c r="X222" s="15"/>
      <c r="Y222" s="15"/>
    </row>
    <row r="223" spans="1:25" x14ac:dyDescent="0.2">
      <c r="A223" s="14">
        <f t="shared" si="32"/>
        <v>30</v>
      </c>
      <c r="B223" s="15">
        <v>62.166666666666679</v>
      </c>
      <c r="C223" s="15"/>
      <c r="D223" s="14">
        <v>196</v>
      </c>
      <c r="E223" s="16">
        <f t="shared" si="35"/>
        <v>50557</v>
      </c>
      <c r="F223" s="14">
        <v>2038</v>
      </c>
      <c r="G223" s="14">
        <f t="shared" si="40"/>
        <v>6</v>
      </c>
      <c r="H223" s="17">
        <v>308.08934211730912</v>
      </c>
      <c r="I223" s="18">
        <v>188785.31640000001</v>
      </c>
      <c r="J223" s="19">
        <f t="shared" si="36"/>
        <v>1.6319560651874359</v>
      </c>
      <c r="K223" s="17">
        <v>209.08359646797169</v>
      </c>
      <c r="L223" s="18">
        <v>16094</v>
      </c>
      <c r="M223" s="20">
        <f t="shared" si="37"/>
        <v>12.991400302471211</v>
      </c>
      <c r="N223" s="17">
        <f t="shared" si="38"/>
        <v>517.1729385852808</v>
      </c>
      <c r="O223" s="21">
        <f t="shared" si="33"/>
        <v>0.5792351178810653</v>
      </c>
      <c r="P223" s="18">
        <f t="shared" si="41"/>
        <v>299.56472804634211</v>
      </c>
      <c r="Q223" s="19">
        <f t="shared" si="39"/>
        <v>217.60821053893869</v>
      </c>
      <c r="S223" s="31">
        <f>P223*VLOOKUP(B223,'Hybrid Conversion'!$A$5:$B$105,2)*0.9/1000*0.75</f>
        <v>33.903632910973734</v>
      </c>
      <c r="T223" s="31">
        <f t="shared" si="34"/>
        <v>78.077633956321122</v>
      </c>
      <c r="U223" s="22"/>
      <c r="V223" s="23"/>
      <c r="W223" s="18"/>
      <c r="X223" s="15"/>
      <c r="Y223" s="15"/>
    </row>
    <row r="224" spans="1:25" x14ac:dyDescent="0.2">
      <c r="A224" s="14">
        <f t="shared" si="32"/>
        <v>31</v>
      </c>
      <c r="B224" s="15">
        <v>70.889247311827987</v>
      </c>
      <c r="C224" s="15"/>
      <c r="D224" s="14">
        <v>197</v>
      </c>
      <c r="E224" s="16">
        <f t="shared" si="35"/>
        <v>50587</v>
      </c>
      <c r="F224" s="14">
        <v>2038</v>
      </c>
      <c r="G224" s="14">
        <f t="shared" si="40"/>
        <v>7</v>
      </c>
      <c r="H224" s="17">
        <v>272.74892133474378</v>
      </c>
      <c r="I224" s="18">
        <v>188906.91250000001</v>
      </c>
      <c r="J224" s="19">
        <f t="shared" si="36"/>
        <v>1.4438271089457555</v>
      </c>
      <c r="K224" s="17">
        <v>189.9339023828507</v>
      </c>
      <c r="L224" s="18">
        <v>16073</v>
      </c>
      <c r="M224" s="20">
        <f t="shared" si="37"/>
        <v>11.816954046092871</v>
      </c>
      <c r="N224" s="17">
        <f t="shared" si="38"/>
        <v>462.68282371759449</v>
      </c>
      <c r="O224" s="21">
        <f t="shared" si="33"/>
        <v>0.58131703826350156</v>
      </c>
      <c r="P224" s="18">
        <f t="shared" si="41"/>
        <v>268.96540873890586</v>
      </c>
      <c r="Q224" s="19">
        <f t="shared" si="39"/>
        <v>193.71741497868862</v>
      </c>
      <c r="S224" s="31">
        <f>P224*VLOOKUP(B224,'Hybrid Conversion'!$A$5:$B$105,2)*0.9/1000*0.75</f>
        <v>28.925353676143377</v>
      </c>
      <c r="T224" s="31">
        <f t="shared" si="34"/>
        <v>49.540922377332869</v>
      </c>
      <c r="U224" s="22"/>
      <c r="V224" s="23"/>
      <c r="W224" s="18"/>
      <c r="X224" s="15"/>
      <c r="Y224" s="15"/>
    </row>
    <row r="225" spans="1:25" x14ac:dyDescent="0.2">
      <c r="A225" s="14">
        <f t="shared" si="32"/>
        <v>31</v>
      </c>
      <c r="B225" s="15">
        <v>70.05591397849463</v>
      </c>
      <c r="C225" s="15"/>
      <c r="D225" s="14">
        <v>198</v>
      </c>
      <c r="E225" s="16">
        <f t="shared" si="35"/>
        <v>50618</v>
      </c>
      <c r="F225" s="14">
        <v>2038</v>
      </c>
      <c r="G225" s="14">
        <f t="shared" si="40"/>
        <v>8</v>
      </c>
      <c r="H225" s="17">
        <v>272.90284210443531</v>
      </c>
      <c r="I225" s="18">
        <v>189013.5086</v>
      </c>
      <c r="J225" s="19">
        <f t="shared" si="36"/>
        <v>1.443827185293757</v>
      </c>
      <c r="K225" s="17">
        <v>189.95752301812161</v>
      </c>
      <c r="L225" s="18">
        <v>16075</v>
      </c>
      <c r="M225" s="20">
        <f t="shared" si="37"/>
        <v>11.81695322041192</v>
      </c>
      <c r="N225" s="17">
        <f t="shared" si="38"/>
        <v>462.86036512255691</v>
      </c>
      <c r="O225" s="21">
        <f t="shared" si="33"/>
        <v>0.58340644160466215</v>
      </c>
      <c r="P225" s="18">
        <f t="shared" si="41"/>
        <v>270.03571857598564</v>
      </c>
      <c r="Q225" s="19">
        <f t="shared" si="39"/>
        <v>192.82464654657127</v>
      </c>
      <c r="S225" s="31">
        <f>P225*VLOOKUP(B225,'Hybrid Conversion'!$A$5:$B$105,2)*0.9/1000*0.75</f>
        <v>29.040458033710195</v>
      </c>
      <c r="T225" s="31">
        <f t="shared" si="34"/>
        <v>51.570181687584828</v>
      </c>
      <c r="U225" s="22"/>
      <c r="V225" s="23"/>
      <c r="W225" s="18"/>
      <c r="X225" s="15"/>
      <c r="Y225" s="15"/>
    </row>
    <row r="226" spans="1:25" x14ac:dyDescent="0.2">
      <c r="A226" s="14">
        <f t="shared" si="32"/>
        <v>30</v>
      </c>
      <c r="B226" s="15">
        <v>61.023524904214568</v>
      </c>
      <c r="C226" s="15"/>
      <c r="D226" s="14">
        <v>199</v>
      </c>
      <c r="E226" s="16">
        <f t="shared" si="35"/>
        <v>50649</v>
      </c>
      <c r="F226" s="14">
        <v>2038</v>
      </c>
      <c r="G226" s="14">
        <f t="shared" si="40"/>
        <v>9</v>
      </c>
      <c r="H226" s="17">
        <v>359.49893116950989</v>
      </c>
      <c r="I226" s="18">
        <v>189210.1047</v>
      </c>
      <c r="J226" s="19">
        <f t="shared" si="36"/>
        <v>1.8999985848510019</v>
      </c>
      <c r="K226" s="17">
        <v>246.91102266311688</v>
      </c>
      <c r="L226" s="18">
        <v>16075</v>
      </c>
      <c r="M226" s="20">
        <f t="shared" si="37"/>
        <v>15.359939201438065</v>
      </c>
      <c r="N226" s="17">
        <f t="shared" si="38"/>
        <v>606.4099538326268</v>
      </c>
      <c r="O226" s="21">
        <f t="shared" si="33"/>
        <v>0.58550335480023041</v>
      </c>
      <c r="P226" s="18">
        <f t="shared" si="41"/>
        <v>355.05506235325583</v>
      </c>
      <c r="Q226" s="19">
        <f t="shared" si="39"/>
        <v>251.35489147937096</v>
      </c>
      <c r="S226" s="31">
        <f>P226*VLOOKUP(B226,'Hybrid Conversion'!$A$5:$B$105,2)*0.9/1000*0.75</f>
        <v>40.382683953848115</v>
      </c>
      <c r="T226" s="31">
        <f t="shared" si="34"/>
        <v>145.62157062264987</v>
      </c>
      <c r="U226" s="22"/>
      <c r="V226" s="23"/>
      <c r="W226" s="18"/>
      <c r="X226" s="15"/>
      <c r="Y226" s="15"/>
    </row>
    <row r="227" spans="1:25" x14ac:dyDescent="0.2">
      <c r="A227" s="14">
        <f t="shared" si="32"/>
        <v>31</v>
      </c>
      <c r="B227" s="15">
        <v>47.658100358422942</v>
      </c>
      <c r="C227" s="15"/>
      <c r="D227" s="14">
        <v>200</v>
      </c>
      <c r="E227" s="16">
        <f t="shared" si="35"/>
        <v>50679</v>
      </c>
      <c r="F227" s="14">
        <v>2038</v>
      </c>
      <c r="G227" s="14">
        <f t="shared" si="40"/>
        <v>10</v>
      </c>
      <c r="H227" s="17">
        <v>1023.4373831748968</v>
      </c>
      <c r="I227" s="18">
        <v>189588.70079999999</v>
      </c>
      <c r="J227" s="19">
        <f t="shared" si="36"/>
        <v>5.3981981988184859</v>
      </c>
      <c r="K227" s="17">
        <v>521.28440678119591</v>
      </c>
      <c r="L227" s="18">
        <v>16073</v>
      </c>
      <c r="M227" s="20">
        <f t="shared" si="37"/>
        <v>32.432303041199269</v>
      </c>
      <c r="N227" s="17">
        <f t="shared" si="38"/>
        <v>1544.7217899560928</v>
      </c>
      <c r="O227" s="21">
        <f t="shared" si="33"/>
        <v>0.5876078048425597</v>
      </c>
      <c r="P227" s="18">
        <f t="shared" si="41"/>
        <v>907.69058008856916</v>
      </c>
      <c r="Q227" s="19">
        <f t="shared" si="39"/>
        <v>637.03120986752367</v>
      </c>
      <c r="S227" s="31">
        <f>P227*VLOOKUP(B227,'Hybrid Conversion'!$A$5:$B$105,2)*0.9/1000*0.75</f>
        <v>103.6691888445911</v>
      </c>
      <c r="T227" s="31">
        <f t="shared" si="34"/>
        <v>267.35236516261858</v>
      </c>
      <c r="U227" s="22"/>
      <c r="V227" s="23"/>
      <c r="W227" s="18"/>
      <c r="X227" s="15"/>
      <c r="Y227" s="15"/>
    </row>
    <row r="228" spans="1:25" x14ac:dyDescent="0.2">
      <c r="A228" s="14">
        <f t="shared" si="32"/>
        <v>30</v>
      </c>
      <c r="B228" s="15">
        <v>36.144444444444453</v>
      </c>
      <c r="C228" s="15"/>
      <c r="D228" s="14">
        <v>201</v>
      </c>
      <c r="E228" s="16">
        <f t="shared" si="35"/>
        <v>50710</v>
      </c>
      <c r="F228" s="14">
        <v>2038</v>
      </c>
      <c r="G228" s="14">
        <f t="shared" si="40"/>
        <v>11</v>
      </c>
      <c r="H228" s="17">
        <v>1788.2545495033219</v>
      </c>
      <c r="I228" s="18">
        <v>190113.29689999999</v>
      </c>
      <c r="J228" s="19">
        <f t="shared" si="36"/>
        <v>9.406257103857115</v>
      </c>
      <c r="K228" s="17">
        <v>901.57242894172759</v>
      </c>
      <c r="L228" s="18">
        <v>16092</v>
      </c>
      <c r="M228" s="20">
        <f t="shared" si="37"/>
        <v>56.026126581017131</v>
      </c>
      <c r="N228" s="17">
        <f t="shared" si="38"/>
        <v>2689.8269784450495</v>
      </c>
      <c r="O228" s="21">
        <f t="shared" si="33"/>
        <v>0.58971981882102076</v>
      </c>
      <c r="P228" s="18">
        <f t="shared" si="41"/>
        <v>1586.2442783885081</v>
      </c>
      <c r="Q228" s="19">
        <f t="shared" si="39"/>
        <v>1103.5827000565414</v>
      </c>
      <c r="S228" s="31">
        <f>P228*VLOOKUP(B228,'Hybrid Conversion'!$A$5:$B$105,2)*0.9/1000*0.75</f>
        <v>162.18786019353652</v>
      </c>
      <c r="T228" s="31">
        <f t="shared" si="34"/>
        <v>290.43811605417801</v>
      </c>
      <c r="U228" s="22"/>
      <c r="V228" s="23"/>
      <c r="W228" s="18"/>
      <c r="X228" s="15"/>
      <c r="Y228" s="15"/>
    </row>
    <row r="229" spans="1:25" x14ac:dyDescent="0.2">
      <c r="A229" s="14">
        <f t="shared" si="32"/>
        <v>31</v>
      </c>
      <c r="B229" s="15">
        <v>28.584946236559134</v>
      </c>
      <c r="C229" s="15"/>
      <c r="D229" s="14">
        <v>202</v>
      </c>
      <c r="E229" s="16">
        <f t="shared" si="35"/>
        <v>50740</v>
      </c>
      <c r="F229" s="14">
        <v>2038</v>
      </c>
      <c r="G229" s="14">
        <f t="shared" si="40"/>
        <v>12</v>
      </c>
      <c r="H229" s="17">
        <v>2534.807400226593</v>
      </c>
      <c r="I229" s="18">
        <v>190494.89300000001</v>
      </c>
      <c r="J229" s="19">
        <f t="shared" si="36"/>
        <v>13.306432315886772</v>
      </c>
      <c r="K229" s="17">
        <v>1254.353721618653</v>
      </c>
      <c r="L229" s="18">
        <v>16166</v>
      </c>
      <c r="M229" s="20">
        <f t="shared" si="37"/>
        <v>77.592089670830944</v>
      </c>
      <c r="N229" s="17">
        <f t="shared" si="38"/>
        <v>3789.1611218452463</v>
      </c>
      <c r="O229" s="21">
        <f t="shared" si="33"/>
        <v>0.59183942392235067</v>
      </c>
      <c r="P229" s="18">
        <f t="shared" si="41"/>
        <v>2242.5749355018588</v>
      </c>
      <c r="Q229" s="19">
        <f t="shared" si="39"/>
        <v>1546.5861863433875</v>
      </c>
      <c r="S229" s="31">
        <f>P229*VLOOKUP(B229,'Hybrid Conversion'!$A$5:$B$105,2)*0.9/1000*0.75</f>
        <v>195.33234302938189</v>
      </c>
      <c r="T229" s="31">
        <f t="shared" si="34"/>
        <v>305.42304243093429</v>
      </c>
      <c r="U229" s="22"/>
      <c r="V229" s="23"/>
      <c r="W229" s="18"/>
      <c r="X229" s="15"/>
      <c r="Y229" s="15"/>
    </row>
    <row r="230" spans="1:25" x14ac:dyDescent="0.2">
      <c r="A230" s="14">
        <f t="shared" si="32"/>
        <v>31</v>
      </c>
      <c r="B230" s="15">
        <v>29.425806451612907</v>
      </c>
      <c r="C230" s="15"/>
      <c r="D230" s="14">
        <v>203</v>
      </c>
      <c r="E230" s="16">
        <f t="shared" si="35"/>
        <v>50771</v>
      </c>
      <c r="F230" s="14">
        <v>2039</v>
      </c>
      <c r="G230" s="14">
        <f t="shared" si="40"/>
        <v>1</v>
      </c>
      <c r="H230" s="17">
        <v>2381.2354998588607</v>
      </c>
      <c r="I230" s="18">
        <v>190733.48910000001</v>
      </c>
      <c r="J230" s="19">
        <f t="shared" si="36"/>
        <v>12.48462192504851</v>
      </c>
      <c r="K230" s="17">
        <v>1157.6084759235373</v>
      </c>
      <c r="L230" s="18">
        <v>16179</v>
      </c>
      <c r="M230" s="20">
        <f t="shared" si="37"/>
        <v>71.550063410812612</v>
      </c>
      <c r="N230" s="17">
        <f t="shared" si="38"/>
        <v>3538.843975782398</v>
      </c>
      <c r="O230" s="21">
        <f t="shared" si="33"/>
        <v>0.59396664743100247</v>
      </c>
      <c r="P230" s="18">
        <f t="shared" si="41"/>
        <v>2101.9552920768706</v>
      </c>
      <c r="Q230" s="19">
        <f t="shared" si="39"/>
        <v>1436.8886837055275</v>
      </c>
      <c r="S230" s="31">
        <f>P230*VLOOKUP(B230,'Hybrid Conversion'!$A$5:$B$105,2)*0.9/1000*0.75</f>
        <v>187.55426858807229</v>
      </c>
      <c r="T230" s="31">
        <f t="shared" si="34"/>
        <v>297.75336989325393</v>
      </c>
      <c r="U230" s="22"/>
      <c r="V230" s="23"/>
      <c r="W230" s="18"/>
      <c r="X230" s="15"/>
      <c r="Y230" s="15"/>
    </row>
    <row r="231" spans="1:25" x14ac:dyDescent="0.2">
      <c r="A231" s="14">
        <f t="shared" si="32"/>
        <v>28</v>
      </c>
      <c r="B231" s="15">
        <v>32.599735449735448</v>
      </c>
      <c r="C231" s="15"/>
      <c r="D231" s="14">
        <v>204</v>
      </c>
      <c r="E231" s="16">
        <f t="shared" si="35"/>
        <v>50802</v>
      </c>
      <c r="F231" s="14">
        <v>2039</v>
      </c>
      <c r="G231" s="14">
        <f t="shared" si="40"/>
        <v>2</v>
      </c>
      <c r="H231" s="17">
        <v>2164.1388039588919</v>
      </c>
      <c r="I231" s="18">
        <v>190689.0852</v>
      </c>
      <c r="J231" s="19">
        <f t="shared" si="36"/>
        <v>11.349043925031593</v>
      </c>
      <c r="K231" s="17">
        <v>1110.9427921772003</v>
      </c>
      <c r="L231" s="18">
        <v>16191</v>
      </c>
      <c r="M231" s="20">
        <f t="shared" si="37"/>
        <v>68.614834919226752</v>
      </c>
      <c r="N231" s="17">
        <f t="shared" si="38"/>
        <v>3275.0815961360922</v>
      </c>
      <c r="O231" s="21">
        <f t="shared" si="33"/>
        <v>0.59610151672949663</v>
      </c>
      <c r="P231" s="18">
        <f t="shared" si="41"/>
        <v>1952.2811068695853</v>
      </c>
      <c r="Q231" s="19">
        <f t="shared" si="39"/>
        <v>1322.8004892665069</v>
      </c>
      <c r="S231" s="31">
        <f>P231*VLOOKUP(B231,'Hybrid Conversion'!$A$5:$B$105,2)*0.9/1000*0.75</f>
        <v>185.93848239403124</v>
      </c>
      <c r="T231" s="31">
        <f t="shared" si="34"/>
        <v>331.05290527542678</v>
      </c>
      <c r="U231" s="22"/>
      <c r="V231" s="23"/>
      <c r="W231" s="18"/>
      <c r="X231" s="15"/>
      <c r="Y231" s="15"/>
    </row>
    <row r="232" spans="1:25" x14ac:dyDescent="0.2">
      <c r="A232" s="14">
        <f t="shared" si="32"/>
        <v>31</v>
      </c>
      <c r="B232" s="15">
        <v>39.989247311828002</v>
      </c>
      <c r="C232" s="15"/>
      <c r="D232" s="14">
        <v>205</v>
      </c>
      <c r="E232" s="16">
        <f t="shared" si="35"/>
        <v>50830</v>
      </c>
      <c r="F232" s="14">
        <v>2039</v>
      </c>
      <c r="G232" s="14">
        <f t="shared" si="40"/>
        <v>3</v>
      </c>
      <c r="H232" s="17">
        <v>1617.1046540737161</v>
      </c>
      <c r="I232" s="18">
        <v>190687.68119999999</v>
      </c>
      <c r="J232" s="19">
        <f t="shared" si="36"/>
        <v>8.4803834411182528</v>
      </c>
      <c r="K232" s="17">
        <v>809.7705016136174</v>
      </c>
      <c r="L232" s="18">
        <v>16194</v>
      </c>
      <c r="M232" s="20">
        <f t="shared" si="37"/>
        <v>50.004353563888934</v>
      </c>
      <c r="N232" s="17">
        <f t="shared" si="38"/>
        <v>2426.8751556873335</v>
      </c>
      <c r="O232" s="21">
        <f t="shared" si="33"/>
        <v>0.59824405929877356</v>
      </c>
      <c r="P232" s="18">
        <f t="shared" si="41"/>
        <v>1451.8636445497334</v>
      </c>
      <c r="Q232" s="19">
        <f t="shared" si="39"/>
        <v>975.01151113760011</v>
      </c>
      <c r="S232" s="31">
        <f>P232*VLOOKUP(B232,'Hybrid Conversion'!$A$5:$B$105,2)*0.9/1000*0.75</f>
        <v>154.80371133226043</v>
      </c>
      <c r="T232" s="31">
        <f t="shared" si="34"/>
        <v>334.96393637683565</v>
      </c>
      <c r="U232" s="22"/>
      <c r="V232" s="23"/>
      <c r="W232" s="18"/>
      <c r="X232" s="15"/>
      <c r="Y232" s="15"/>
    </row>
    <row r="233" spans="1:25" x14ac:dyDescent="0.2">
      <c r="A233" s="14">
        <f t="shared" si="32"/>
        <v>30</v>
      </c>
      <c r="B233" s="15">
        <v>46.898888888888891</v>
      </c>
      <c r="C233" s="15"/>
      <c r="D233" s="14">
        <v>206</v>
      </c>
      <c r="E233" s="16">
        <f t="shared" si="35"/>
        <v>50861</v>
      </c>
      <c r="F233" s="14">
        <v>2039</v>
      </c>
      <c r="G233" s="14">
        <f t="shared" si="40"/>
        <v>4</v>
      </c>
      <c r="H233" s="17">
        <v>1059.6381354331966</v>
      </c>
      <c r="I233" s="18">
        <v>190604.27729999999</v>
      </c>
      <c r="J233" s="19">
        <f t="shared" si="36"/>
        <v>5.5593617858081332</v>
      </c>
      <c r="K233" s="17">
        <v>540.54462432861362</v>
      </c>
      <c r="L233" s="18">
        <v>16164</v>
      </c>
      <c r="M233" s="20">
        <f t="shared" si="37"/>
        <v>33.44126604359154</v>
      </c>
      <c r="N233" s="17">
        <f t="shared" si="38"/>
        <v>1600.1827597618103</v>
      </c>
      <c r="O233" s="21">
        <f t="shared" si="33"/>
        <v>0.6003943027185471</v>
      </c>
      <c r="P233" s="18">
        <f t="shared" si="41"/>
        <v>960.74061226943252</v>
      </c>
      <c r="Q233" s="19">
        <f t="shared" si="39"/>
        <v>639.44214749237779</v>
      </c>
      <c r="S233" s="31">
        <f>P233*VLOOKUP(B233,'Hybrid Conversion'!$A$5:$B$105,2)*0.9/1000*0.75</f>
        <v>109.13779046117276</v>
      </c>
      <c r="T233" s="31">
        <f t="shared" si="34"/>
        <v>293.15282397535765</v>
      </c>
      <c r="U233" s="22"/>
      <c r="V233" s="23"/>
      <c r="W233" s="18"/>
      <c r="X233" s="15"/>
      <c r="Y233" s="15"/>
    </row>
    <row r="234" spans="1:25" x14ac:dyDescent="0.2">
      <c r="A234" s="14">
        <f t="shared" si="32"/>
        <v>31</v>
      </c>
      <c r="B234" s="15">
        <v>55.859139784946244</v>
      </c>
      <c r="C234" s="15"/>
      <c r="D234" s="14">
        <v>207</v>
      </c>
      <c r="E234" s="16">
        <f t="shared" si="35"/>
        <v>50891</v>
      </c>
      <c r="F234" s="14">
        <v>2039</v>
      </c>
      <c r="G234" s="14">
        <f t="shared" si="40"/>
        <v>5</v>
      </c>
      <c r="H234" s="17">
        <v>526.59591317176796</v>
      </c>
      <c r="I234" s="18">
        <v>190516.87340000001</v>
      </c>
      <c r="J234" s="19">
        <f t="shared" si="36"/>
        <v>2.7640381860883925</v>
      </c>
      <c r="K234" s="17">
        <v>293.40512299537619</v>
      </c>
      <c r="L234" s="18">
        <v>16146</v>
      </c>
      <c r="M234" s="20">
        <f t="shared" si="37"/>
        <v>18.172000680996913</v>
      </c>
      <c r="N234" s="17">
        <f t="shared" si="38"/>
        <v>820.00103616714409</v>
      </c>
      <c r="O234" s="21">
        <f t="shared" si="33"/>
        <v>0.60255227466765982</v>
      </c>
      <c r="P234" s="18">
        <f t="shared" si="41"/>
        <v>494.09348957235062</v>
      </c>
      <c r="Q234" s="19">
        <f t="shared" si="39"/>
        <v>325.90754659479347</v>
      </c>
      <c r="S234" s="31">
        <f>P234*VLOOKUP(B234,'Hybrid Conversion'!$A$5:$B$105,2)*0.9/1000*0.75</f>
        <v>57.233454468301787</v>
      </c>
      <c r="T234" s="31">
        <f t="shared" si="34"/>
        <v>199.14414596235693</v>
      </c>
      <c r="U234" s="22"/>
      <c r="V234" s="23"/>
      <c r="W234" s="18"/>
      <c r="X234" s="15"/>
      <c r="Y234" s="15"/>
    </row>
    <row r="235" spans="1:25" x14ac:dyDescent="0.2">
      <c r="A235" s="14">
        <f t="shared" si="32"/>
        <v>30</v>
      </c>
      <c r="B235" s="15">
        <v>62.166666666666679</v>
      </c>
      <c r="C235" s="15"/>
      <c r="D235" s="14">
        <v>208</v>
      </c>
      <c r="E235" s="16">
        <f t="shared" si="35"/>
        <v>50922</v>
      </c>
      <c r="F235" s="14">
        <v>2039</v>
      </c>
      <c r="G235" s="14">
        <f t="shared" si="40"/>
        <v>6</v>
      </c>
      <c r="H235" s="17">
        <v>310.6028205156332</v>
      </c>
      <c r="I235" s="18">
        <v>190325.46950000001</v>
      </c>
      <c r="J235" s="19">
        <f t="shared" si="36"/>
        <v>1.6319561503334854</v>
      </c>
      <c r="K235" s="17">
        <v>209.77216064929979</v>
      </c>
      <c r="L235" s="18">
        <v>16147</v>
      </c>
      <c r="M235" s="20">
        <f t="shared" si="37"/>
        <v>12.991401538942206</v>
      </c>
      <c r="N235" s="17">
        <f t="shared" si="38"/>
        <v>520.37498116493293</v>
      </c>
      <c r="O235" s="21">
        <f t="shared" si="33"/>
        <v>0.60471800292443922</v>
      </c>
      <c r="P235" s="18">
        <f t="shared" si="41"/>
        <v>314.68011938190097</v>
      </c>
      <c r="Q235" s="19">
        <f t="shared" si="39"/>
        <v>205.69486178303197</v>
      </c>
      <c r="S235" s="31">
        <f>P235*VLOOKUP(B235,'Hybrid Conversion'!$A$5:$B$105,2)*0.9/1000*0.75</f>
        <v>35.61433724685677</v>
      </c>
      <c r="T235" s="31">
        <f t="shared" si="34"/>
        <v>82.017263296200355</v>
      </c>
      <c r="U235" s="22"/>
      <c r="V235" s="23"/>
      <c r="W235" s="18"/>
      <c r="X235" s="15"/>
      <c r="Y235" s="15"/>
    </row>
    <row r="236" spans="1:25" x14ac:dyDescent="0.2">
      <c r="A236" s="14">
        <f t="shared" si="32"/>
        <v>31</v>
      </c>
      <c r="B236" s="15">
        <v>70.889247311827987</v>
      </c>
      <c r="C236" s="15"/>
      <c r="D236" s="14">
        <v>209</v>
      </c>
      <c r="E236" s="16">
        <f t="shared" si="35"/>
        <v>50952</v>
      </c>
      <c r="F236" s="14">
        <v>2039</v>
      </c>
      <c r="G236" s="14">
        <f t="shared" si="40"/>
        <v>7</v>
      </c>
      <c r="H236" s="17">
        <v>274.97117716074001</v>
      </c>
      <c r="I236" s="18">
        <v>190446.0656</v>
      </c>
      <c r="J236" s="19">
        <f t="shared" si="36"/>
        <v>1.4438270294240199</v>
      </c>
      <c r="K236" s="17">
        <v>190.5720327794555</v>
      </c>
      <c r="L236" s="18">
        <v>16127</v>
      </c>
      <c r="M236" s="20">
        <f t="shared" si="37"/>
        <v>11.816954968652292</v>
      </c>
      <c r="N236" s="17">
        <f t="shared" si="38"/>
        <v>465.54320994019554</v>
      </c>
      <c r="O236" s="21">
        <f t="shared" si="33"/>
        <v>0.6068915153670551</v>
      </c>
      <c r="P236" s="18">
        <f t="shared" si="41"/>
        <v>282.53422414944833</v>
      </c>
      <c r="Q236" s="19">
        <f t="shared" si="39"/>
        <v>183.0089857907472</v>
      </c>
      <c r="S236" s="31">
        <f>P236*VLOOKUP(B236,'Hybrid Conversion'!$A$5:$B$105,2)*0.9/1000*0.75</f>
        <v>30.384585131059733</v>
      </c>
      <c r="T236" s="31">
        <f t="shared" si="34"/>
        <v>52.040171757235782</v>
      </c>
      <c r="U236" s="22"/>
      <c r="V236" s="23"/>
      <c r="W236" s="18"/>
      <c r="X236" s="15"/>
      <c r="Y236" s="15"/>
    </row>
    <row r="237" spans="1:25" x14ac:dyDescent="0.2">
      <c r="A237" s="14">
        <f t="shared" si="32"/>
        <v>31</v>
      </c>
      <c r="B237" s="15">
        <v>70.05591397849463</v>
      </c>
      <c r="C237" s="15"/>
      <c r="D237" s="14">
        <v>210</v>
      </c>
      <c r="E237" s="16">
        <f t="shared" si="35"/>
        <v>50983</v>
      </c>
      <c r="F237" s="14">
        <v>2039</v>
      </c>
      <c r="G237" s="14">
        <f t="shared" si="40"/>
        <v>8</v>
      </c>
      <c r="H237" s="17">
        <v>275.1222043633465</v>
      </c>
      <c r="I237" s="18">
        <v>190550.6617</v>
      </c>
      <c r="J237" s="19">
        <f t="shared" si="36"/>
        <v>1.44382707416936</v>
      </c>
      <c r="K237" s="17">
        <v>190.59565341472631</v>
      </c>
      <c r="L237" s="18">
        <v>16129</v>
      </c>
      <c r="M237" s="20">
        <f t="shared" si="37"/>
        <v>11.816954145621322</v>
      </c>
      <c r="N237" s="17">
        <f t="shared" si="38"/>
        <v>465.71785777807281</v>
      </c>
      <c r="O237" s="21">
        <f t="shared" si="33"/>
        <v>0.60907283997387862</v>
      </c>
      <c r="P237" s="18">
        <f t="shared" si="41"/>
        <v>283.65609826344172</v>
      </c>
      <c r="Q237" s="19">
        <f t="shared" si="39"/>
        <v>182.06175951463109</v>
      </c>
      <c r="S237" s="31">
        <f>P237*VLOOKUP(B237,'Hybrid Conversion'!$A$5:$B$105,2)*0.9/1000*0.75</f>
        <v>30.505234866947777</v>
      </c>
      <c r="T237" s="31">
        <f t="shared" si="34"/>
        <v>54.171339263479176</v>
      </c>
      <c r="U237" s="22"/>
      <c r="V237" s="23"/>
      <c r="W237" s="18"/>
      <c r="X237" s="15"/>
      <c r="Y237" s="15"/>
    </row>
    <row r="238" spans="1:25" x14ac:dyDescent="0.2">
      <c r="A238" s="14">
        <f t="shared" si="32"/>
        <v>30</v>
      </c>
      <c r="B238" s="15">
        <v>61.023524904214568</v>
      </c>
      <c r="C238" s="15"/>
      <c r="D238" s="14">
        <v>211</v>
      </c>
      <c r="E238" s="16">
        <f t="shared" si="35"/>
        <v>51014</v>
      </c>
      <c r="F238" s="14">
        <v>2039</v>
      </c>
      <c r="G238" s="14">
        <f t="shared" si="40"/>
        <v>9</v>
      </c>
      <c r="H238" s="17">
        <v>362.41763949394311</v>
      </c>
      <c r="I238" s="18">
        <v>190746.25779999999</v>
      </c>
      <c r="J238" s="19">
        <f t="shared" si="36"/>
        <v>1.899998687648923</v>
      </c>
      <c r="K238" s="17">
        <v>247.74045467376743</v>
      </c>
      <c r="L238" s="18">
        <v>16129</v>
      </c>
      <c r="M238" s="20">
        <f t="shared" si="37"/>
        <v>15.359938909651401</v>
      </c>
      <c r="N238" s="17">
        <f t="shared" si="38"/>
        <v>610.15809416771049</v>
      </c>
      <c r="O238" s="21">
        <f t="shared" si="33"/>
        <v>0.61126200482384263</v>
      </c>
      <c r="P238" s="18">
        <f t="shared" si="41"/>
        <v>372.96645990044971</v>
      </c>
      <c r="Q238" s="19">
        <f t="shared" si="39"/>
        <v>237.19163426726078</v>
      </c>
      <c r="S238" s="31">
        <f>P238*VLOOKUP(B238,'Hybrid Conversion'!$A$5:$B$105,2)*0.9/1000*0.75</f>
        <v>42.419861797549487</v>
      </c>
      <c r="T238" s="31">
        <f t="shared" si="34"/>
        <v>152.96771526168612</v>
      </c>
      <c r="U238" s="22"/>
      <c r="V238" s="23"/>
      <c r="W238" s="18"/>
      <c r="X238" s="15"/>
      <c r="Y238" s="15"/>
    </row>
    <row r="239" spans="1:25" x14ac:dyDescent="0.2">
      <c r="A239" s="14">
        <f t="shared" si="32"/>
        <v>31</v>
      </c>
      <c r="B239" s="15">
        <v>47.658100358422942</v>
      </c>
      <c r="C239" s="15"/>
      <c r="D239" s="14">
        <v>212</v>
      </c>
      <c r="E239" s="16">
        <f t="shared" si="35"/>
        <v>51044</v>
      </c>
      <c r="F239" s="14">
        <v>2039</v>
      </c>
      <c r="G239" s="14">
        <f t="shared" si="40"/>
        <v>10</v>
      </c>
      <c r="H239" s="17">
        <v>1031.7244927883146</v>
      </c>
      <c r="I239" s="18">
        <v>191123.85389999999</v>
      </c>
      <c r="J239" s="19">
        <f t="shared" si="36"/>
        <v>5.3981984547472264</v>
      </c>
      <c r="K239" s="17">
        <v>523.00335562229156</v>
      </c>
      <c r="L239" s="18">
        <v>16126</v>
      </c>
      <c r="M239" s="20">
        <f t="shared" si="37"/>
        <v>32.432305321982611</v>
      </c>
      <c r="N239" s="17">
        <f t="shared" si="38"/>
        <v>1554.7278484106062</v>
      </c>
      <c r="O239" s="21">
        <f t="shared" si="33"/>
        <v>0.61345903809680269</v>
      </c>
      <c r="P239" s="18">
        <f t="shared" si="41"/>
        <v>953.76185038828214</v>
      </c>
      <c r="Q239" s="19">
        <f t="shared" si="39"/>
        <v>600.96599802232402</v>
      </c>
      <c r="S239" s="31">
        <f>P239*VLOOKUP(B239,'Hybrid Conversion'!$A$5:$B$105,2)*0.9/1000*0.75</f>
        <v>108.93108240808397</v>
      </c>
      <c r="T239" s="31">
        <f t="shared" si="34"/>
        <v>280.92225709591673</v>
      </c>
      <c r="U239" s="22"/>
      <c r="V239" s="23"/>
      <c r="W239" s="18"/>
      <c r="X239" s="15"/>
      <c r="Y239" s="15"/>
    </row>
    <row r="240" spans="1:25" x14ac:dyDescent="0.2">
      <c r="A240" s="14">
        <f t="shared" si="32"/>
        <v>30</v>
      </c>
      <c r="B240" s="15">
        <v>36.144444444444453</v>
      </c>
      <c r="C240" s="15"/>
      <c r="D240" s="14">
        <v>213</v>
      </c>
      <c r="E240" s="16">
        <f t="shared" si="35"/>
        <v>51075</v>
      </c>
      <c r="F240" s="14">
        <v>2039</v>
      </c>
      <c r="G240" s="14">
        <f t="shared" si="40"/>
        <v>11</v>
      </c>
      <c r="H240" s="17">
        <v>1802.675790309906</v>
      </c>
      <c r="I240" s="18">
        <v>191646.45</v>
      </c>
      <c r="J240" s="19">
        <f t="shared" si="36"/>
        <v>9.4062571485665707</v>
      </c>
      <c r="K240" s="17">
        <v>904.54175162315369</v>
      </c>
      <c r="L240" s="18">
        <v>16145</v>
      </c>
      <c r="M240" s="20">
        <f t="shared" si="37"/>
        <v>56.026122739123799</v>
      </c>
      <c r="N240" s="17">
        <f t="shared" si="38"/>
        <v>2707.2175419330597</v>
      </c>
      <c r="O240" s="21">
        <f t="shared" si="33"/>
        <v>0.61566396807390011</v>
      </c>
      <c r="P240" s="18">
        <f t="shared" si="41"/>
        <v>1666.7362943057776</v>
      </c>
      <c r="Q240" s="19">
        <f t="shared" si="39"/>
        <v>1040.4812476272821</v>
      </c>
      <c r="S240" s="31">
        <f>P240*VLOOKUP(B240,'Hybrid Conversion'!$A$5:$B$105,2)*0.9/1000*0.75</f>
        <v>170.41788377953085</v>
      </c>
      <c r="T240" s="31">
        <f t="shared" si="34"/>
        <v>305.17604121420737</v>
      </c>
      <c r="U240" s="22"/>
      <c r="V240" s="23"/>
      <c r="W240" s="18"/>
      <c r="X240" s="15"/>
      <c r="Y240" s="15"/>
    </row>
    <row r="241" spans="1:25" x14ac:dyDescent="0.2">
      <c r="A241" s="14">
        <f t="shared" si="32"/>
        <v>31</v>
      </c>
      <c r="B241" s="15">
        <v>28.584946236559134</v>
      </c>
      <c r="C241" s="15"/>
      <c r="D241" s="14">
        <v>214</v>
      </c>
      <c r="E241" s="16">
        <f t="shared" si="35"/>
        <v>51105</v>
      </c>
      <c r="F241" s="14">
        <v>2039</v>
      </c>
      <c r="G241" s="14">
        <f t="shared" si="40"/>
        <v>12</v>
      </c>
      <c r="H241" s="17">
        <v>2555.194890499115</v>
      </c>
      <c r="I241" s="18">
        <v>192027.04610000001</v>
      </c>
      <c r="J241" s="19">
        <f t="shared" si="36"/>
        <v>13.306432309376209</v>
      </c>
      <c r="K241" s="17">
        <v>1258.543734312057</v>
      </c>
      <c r="L241" s="18">
        <v>16220</v>
      </c>
      <c r="M241" s="20">
        <f t="shared" si="37"/>
        <v>77.592092127747037</v>
      </c>
      <c r="N241" s="17">
        <f t="shared" si="38"/>
        <v>3813.738624811172</v>
      </c>
      <c r="O241" s="21">
        <f t="shared" si="33"/>
        <v>0.6178768231379258</v>
      </c>
      <c r="P241" s="18">
        <f t="shared" si="41"/>
        <v>2356.4207057767285</v>
      </c>
      <c r="Q241" s="19">
        <f t="shared" si="39"/>
        <v>1457.3179190344435</v>
      </c>
      <c r="S241" s="31">
        <f>P241*VLOOKUP(B241,'Hybrid Conversion'!$A$5:$B$105,2)*0.9/1000*0.75</f>
        <v>205.2485160409199</v>
      </c>
      <c r="T241" s="31">
        <f t="shared" si="34"/>
        <v>320.92804116020204</v>
      </c>
      <c r="U241" s="22"/>
      <c r="V241" s="23"/>
      <c r="W241" s="18"/>
      <c r="X241" s="15"/>
      <c r="Y241" s="15"/>
    </row>
    <row r="242" spans="1:25" x14ac:dyDescent="0.2">
      <c r="A242" s="14">
        <f t="shared" si="32"/>
        <v>31</v>
      </c>
      <c r="B242" s="15">
        <v>29.425806451612907</v>
      </c>
      <c r="C242" s="15"/>
      <c r="D242" s="14">
        <v>215</v>
      </c>
      <c r="E242" s="16">
        <f t="shared" si="35"/>
        <v>51136</v>
      </c>
      <c r="F242" s="14">
        <v>2040</v>
      </c>
      <c r="G242" s="14">
        <f t="shared" si="40"/>
        <v>1</v>
      </c>
      <c r="H242" s="17">
        <v>2400.3388252258319</v>
      </c>
      <c r="I242" s="18">
        <v>192263.6422</v>
      </c>
      <c r="J242" s="19">
        <f t="shared" si="36"/>
        <v>12.484621625595272</v>
      </c>
      <c r="K242" s="17">
        <v>1161.4004826545715</v>
      </c>
      <c r="L242" s="18">
        <v>16232</v>
      </c>
      <c r="M242" s="20">
        <f t="shared" si="37"/>
        <v>71.550054377437874</v>
      </c>
      <c r="N242" s="17">
        <f t="shared" si="38"/>
        <v>3561.7393078804034</v>
      </c>
      <c r="O242" s="21">
        <f t="shared" si="33"/>
        <v>0.62009763177368593</v>
      </c>
      <c r="P242" s="18">
        <f t="shared" si="41"/>
        <v>2208.6261098118853</v>
      </c>
      <c r="Q242" s="19">
        <f t="shared" si="39"/>
        <v>1353.1131980685182</v>
      </c>
      <c r="S242" s="31">
        <f>P242*VLOOKUP(B242,'Hybrid Conversion'!$A$5:$B$105,2)*0.9/1000*0.75</f>
        <v>197.07234315197724</v>
      </c>
      <c r="T242" s="31">
        <f t="shared" si="34"/>
        <v>312.86386989750815</v>
      </c>
      <c r="U242" s="22"/>
      <c r="V242" s="23"/>
      <c r="W242" s="18"/>
      <c r="X242" s="15"/>
      <c r="Y242" s="15"/>
    </row>
    <row r="243" spans="1:25" x14ac:dyDescent="0.2">
      <c r="A243" s="14">
        <f t="shared" ref="A243:A306" si="42">A195</f>
        <v>29</v>
      </c>
      <c r="B243" s="15">
        <v>32.599735449735448</v>
      </c>
      <c r="C243" s="15"/>
      <c r="D243" s="14">
        <v>216</v>
      </c>
      <c r="E243" s="16">
        <f t="shared" si="35"/>
        <v>51167</v>
      </c>
      <c r="F243" s="14">
        <v>2040</v>
      </c>
      <c r="G243" s="14">
        <f t="shared" si="40"/>
        <v>2</v>
      </c>
      <c r="H243" s="17">
        <v>2314.7037053108261</v>
      </c>
      <c r="I243" s="18">
        <v>192217.2383</v>
      </c>
      <c r="J243" s="19">
        <f t="shared" si="36"/>
        <v>12.042123410899231</v>
      </c>
      <c r="K243" s="17">
        <v>1181.3482608795161</v>
      </c>
      <c r="L243" s="18">
        <v>16244</v>
      </c>
      <c r="M243" s="20">
        <f t="shared" si="37"/>
        <v>72.725206899748599</v>
      </c>
      <c r="N243" s="17">
        <f t="shared" si="38"/>
        <v>3496.0519661903422</v>
      </c>
      <c r="O243" s="21">
        <f t="shared" si="33"/>
        <v>0.62232642256836834</v>
      </c>
      <c r="P243" s="18">
        <f t="shared" si="41"/>
        <v>2175.6855132323462</v>
      </c>
      <c r="Q243" s="19">
        <f t="shared" si="39"/>
        <v>1320.366452957996</v>
      </c>
      <c r="S243" s="31">
        <f>P243*VLOOKUP(B243,'Hybrid Conversion'!$A$5:$B$105,2)*0.9/1000*0.75</f>
        <v>207.21588764733434</v>
      </c>
      <c r="T243" s="31">
        <f t="shared" si="34"/>
        <v>368.93611662110965</v>
      </c>
      <c r="U243" s="22"/>
      <c r="V243" s="23"/>
      <c r="W243" s="18"/>
      <c r="X243" s="15"/>
      <c r="Y243" s="15"/>
    </row>
    <row r="244" spans="1:25" x14ac:dyDescent="0.2">
      <c r="A244" s="14">
        <f t="shared" si="42"/>
        <v>31</v>
      </c>
      <c r="B244" s="15">
        <v>39.989247311828002</v>
      </c>
      <c r="C244" s="15"/>
      <c r="D244" s="14">
        <v>217</v>
      </c>
      <c r="E244" s="16">
        <f t="shared" si="35"/>
        <v>51196</v>
      </c>
      <c r="F244" s="14">
        <v>2040</v>
      </c>
      <c r="G244" s="14">
        <f t="shared" si="40"/>
        <v>3</v>
      </c>
      <c r="H244" s="17">
        <v>1630.0555257797239</v>
      </c>
      <c r="I244" s="18">
        <v>192214.83439999999</v>
      </c>
      <c r="J244" s="19">
        <f t="shared" si="36"/>
        <v>8.4803835815687911</v>
      </c>
      <c r="K244" s="17">
        <v>812.42072403430871</v>
      </c>
      <c r="L244" s="18">
        <v>16247</v>
      </c>
      <c r="M244" s="20">
        <f t="shared" si="37"/>
        <v>50.004353051905504</v>
      </c>
      <c r="N244" s="17">
        <f t="shared" si="38"/>
        <v>2442.4762498140326</v>
      </c>
      <c r="O244" s="21">
        <f t="shared" si="33"/>
        <v>0.62456322421191057</v>
      </c>
      <c r="P244" s="18">
        <f t="shared" si="41"/>
        <v>1525.4808416448682</v>
      </c>
      <c r="Q244" s="19">
        <f t="shared" si="39"/>
        <v>916.99540816916442</v>
      </c>
      <c r="S244" s="31">
        <f>P244*VLOOKUP(B244,'Hybrid Conversion'!$A$5:$B$105,2)*0.9/1000*0.75</f>
        <v>162.65308160266184</v>
      </c>
      <c r="T244" s="31">
        <f t="shared" si="34"/>
        <v>351.94838682201714</v>
      </c>
      <c r="U244" s="22"/>
      <c r="V244" s="23"/>
      <c r="W244" s="18"/>
      <c r="X244" s="15"/>
      <c r="Y244" s="15"/>
    </row>
    <row r="245" spans="1:25" x14ac:dyDescent="0.2">
      <c r="A245" s="14">
        <f t="shared" si="42"/>
        <v>30</v>
      </c>
      <c r="B245" s="15">
        <v>46.898888888888891</v>
      </c>
      <c r="C245" s="15"/>
      <c r="D245" s="14">
        <v>218</v>
      </c>
      <c r="E245" s="16">
        <f t="shared" si="35"/>
        <v>51227</v>
      </c>
      <c r="F245" s="14">
        <v>2040</v>
      </c>
      <c r="G245" s="14">
        <f t="shared" si="40"/>
        <v>4</v>
      </c>
      <c r="H245" s="17">
        <v>1068.1225848197932</v>
      </c>
      <c r="I245" s="18">
        <v>192130.43049999999</v>
      </c>
      <c r="J245" s="19">
        <f t="shared" si="36"/>
        <v>5.5593618462214049</v>
      </c>
      <c r="K245" s="17">
        <v>542.31714606285129</v>
      </c>
      <c r="L245" s="18">
        <v>16217</v>
      </c>
      <c r="M245" s="20">
        <f t="shared" si="37"/>
        <v>33.441274345615795</v>
      </c>
      <c r="N245" s="17">
        <f t="shared" si="38"/>
        <v>1610.4397308826447</v>
      </c>
      <c r="O245" s="21">
        <f t="shared" si="33"/>
        <v>0.62680806549736923</v>
      </c>
      <c r="P245" s="18">
        <f t="shared" si="41"/>
        <v>1009.4366123146543</v>
      </c>
      <c r="Q245" s="19">
        <f t="shared" si="39"/>
        <v>601.00311856799033</v>
      </c>
      <c r="S245" s="31">
        <f>P245*VLOOKUP(B245,'Hybrid Conversion'!$A$5:$B$105,2)*0.9/1000*0.75</f>
        <v>114.66953730455717</v>
      </c>
      <c r="T245" s="31">
        <f t="shared" si="34"/>
        <v>308.01153791671999</v>
      </c>
      <c r="U245" s="22"/>
      <c r="V245" s="23"/>
      <c r="W245" s="18"/>
      <c r="X245" s="15"/>
      <c r="Y245" s="15"/>
    </row>
    <row r="246" spans="1:25" x14ac:dyDescent="0.2">
      <c r="A246" s="14">
        <f t="shared" si="42"/>
        <v>31</v>
      </c>
      <c r="B246" s="15">
        <v>55.859139784946244</v>
      </c>
      <c r="C246" s="15"/>
      <c r="D246" s="14">
        <v>219</v>
      </c>
      <c r="E246" s="16">
        <f t="shared" si="35"/>
        <v>51257</v>
      </c>
      <c r="F246" s="14">
        <v>2040</v>
      </c>
      <c r="G246" s="14">
        <f t="shared" si="40"/>
        <v>5</v>
      </c>
      <c r="H246" s="17">
        <v>530.80875837802887</v>
      </c>
      <c r="I246" s="18">
        <v>192041.02650000001</v>
      </c>
      <c r="J246" s="19">
        <f t="shared" si="36"/>
        <v>2.7640383310387526</v>
      </c>
      <c r="K246" s="17">
        <v>294.36824846267723</v>
      </c>
      <c r="L246" s="18">
        <v>16199</v>
      </c>
      <c r="M246" s="20">
        <f t="shared" si="37"/>
        <v>18.172001263206202</v>
      </c>
      <c r="N246" s="17">
        <f t="shared" si="38"/>
        <v>825.1770068407061</v>
      </c>
      <c r="O246" s="21">
        <f t="shared" si="33"/>
        <v>0.62906097532129046</v>
      </c>
      <c r="P246" s="18">
        <f t="shared" si="41"/>
        <v>519.08665273591771</v>
      </c>
      <c r="Q246" s="19">
        <f t="shared" si="39"/>
        <v>306.09035410478839</v>
      </c>
      <c r="S246" s="31">
        <f>P246*VLOOKUP(B246,'Hybrid Conversion'!$A$5:$B$105,2)*0.9/1000*0.75</f>
        <v>60.128544357421617</v>
      </c>
      <c r="T246" s="31">
        <f t="shared" si="34"/>
        <v>209.21762848772738</v>
      </c>
      <c r="U246" s="22"/>
      <c r="V246" s="23"/>
      <c r="W246" s="18"/>
      <c r="X246" s="15"/>
      <c r="Y246" s="15"/>
    </row>
    <row r="247" spans="1:25" x14ac:dyDescent="0.2">
      <c r="A247" s="14">
        <f t="shared" si="42"/>
        <v>30</v>
      </c>
      <c r="B247" s="15">
        <v>62.166666666666679</v>
      </c>
      <c r="C247" s="15"/>
      <c r="D247" s="14">
        <v>220</v>
      </c>
      <c r="E247" s="16">
        <f t="shared" si="35"/>
        <v>51288</v>
      </c>
      <c r="F247" s="14">
        <v>2040</v>
      </c>
      <c r="G247" s="14">
        <f t="shared" si="40"/>
        <v>6</v>
      </c>
      <c r="H247" s="17">
        <v>313.0885344743736</v>
      </c>
      <c r="I247" s="18">
        <v>191848.6226</v>
      </c>
      <c r="J247" s="19">
        <f t="shared" si="36"/>
        <v>1.6319561236942319</v>
      </c>
      <c r="K247" s="17">
        <v>210.46068906784103</v>
      </c>
      <c r="L247" s="18">
        <v>16200</v>
      </c>
      <c r="M247" s="20">
        <f t="shared" si="37"/>
        <v>12.991400559743274</v>
      </c>
      <c r="N247" s="17">
        <f t="shared" si="38"/>
        <v>523.54922354221458</v>
      </c>
      <c r="O247" s="21">
        <f t="shared" si="33"/>
        <v>0.63132198268408224</v>
      </c>
      <c r="P247" s="18">
        <f t="shared" si="41"/>
        <v>330.52813383938275</v>
      </c>
      <c r="Q247" s="19">
        <f t="shared" si="39"/>
        <v>193.02108970283183</v>
      </c>
      <c r="S247" s="31">
        <f>P247*VLOOKUP(B247,'Hybrid Conversion'!$A$5:$B$105,2)*0.9/1000*0.75</f>
        <v>37.407957170131404</v>
      </c>
      <c r="T247" s="31">
        <f t="shared" si="34"/>
        <v>86.147841284521888</v>
      </c>
      <c r="U247" s="22"/>
      <c r="V247" s="23"/>
      <c r="W247" s="18"/>
      <c r="X247" s="15"/>
      <c r="Y247" s="15"/>
    </row>
    <row r="248" spans="1:25" x14ac:dyDescent="0.2">
      <c r="A248" s="14">
        <f t="shared" si="42"/>
        <v>31</v>
      </c>
      <c r="B248" s="15">
        <v>70.889247311827987</v>
      </c>
      <c r="C248" s="15"/>
      <c r="D248" s="14">
        <v>221</v>
      </c>
      <c r="E248" s="16">
        <f t="shared" si="35"/>
        <v>51318</v>
      </c>
      <c r="F248" s="14">
        <v>2040</v>
      </c>
      <c r="G248" s="14">
        <f t="shared" si="40"/>
        <v>7</v>
      </c>
      <c r="H248" s="17">
        <v>277.18767356872604</v>
      </c>
      <c r="I248" s="18">
        <v>191981.2187</v>
      </c>
      <c r="J248" s="19">
        <f t="shared" si="36"/>
        <v>1.4438270339447847</v>
      </c>
      <c r="K248" s="17">
        <v>191.19832837581652</v>
      </c>
      <c r="L248" s="18">
        <v>16180</v>
      </c>
      <c r="M248" s="20">
        <f t="shared" si="37"/>
        <v>11.816954782188906</v>
      </c>
      <c r="N248" s="17">
        <f t="shared" si="38"/>
        <v>468.38600194454256</v>
      </c>
      <c r="O248" s="21">
        <f t="shared" ref="O248:O301" si="43">((O$313/O$182)^(1/131))*O247</f>
        <v>0.63359111669038737</v>
      </c>
      <c r="P248" s="18">
        <f t="shared" si="41"/>
        <v>296.76521001418865</v>
      </c>
      <c r="Q248" s="19">
        <f t="shared" si="39"/>
        <v>171.6207919303539</v>
      </c>
      <c r="S248" s="31">
        <f>P248*VLOOKUP(B248,'Hybrid Conversion'!$A$5:$B$105,2)*0.9/1000*0.75</f>
        <v>31.91502839968615</v>
      </c>
      <c r="T248" s="31">
        <f t="shared" si="34"/>
        <v>54.661386765454203</v>
      </c>
      <c r="U248" s="22"/>
      <c r="V248" s="23"/>
      <c r="W248" s="18"/>
      <c r="X248" s="15"/>
      <c r="Y248" s="15"/>
    </row>
    <row r="249" spans="1:25" x14ac:dyDescent="0.2">
      <c r="A249" s="14">
        <f t="shared" si="42"/>
        <v>31</v>
      </c>
      <c r="B249" s="15">
        <v>70.05591397849463</v>
      </c>
      <c r="C249" s="15"/>
      <c r="D249" s="14">
        <v>222</v>
      </c>
      <c r="E249" s="16">
        <f t="shared" si="35"/>
        <v>51349</v>
      </c>
      <c r="F249" s="14">
        <v>2040</v>
      </c>
      <c r="G249" s="14">
        <f t="shared" si="40"/>
        <v>8</v>
      </c>
      <c r="H249" s="17">
        <v>277.3574738502503</v>
      </c>
      <c r="I249" s="18">
        <v>192098.81479999999</v>
      </c>
      <c r="J249" s="19">
        <f t="shared" si="36"/>
        <v>1.4438270956487458</v>
      </c>
      <c r="K249" s="17">
        <v>191.2337810397151</v>
      </c>
      <c r="L249" s="18">
        <v>16183</v>
      </c>
      <c r="M249" s="20">
        <f t="shared" si="37"/>
        <v>11.816954893389056</v>
      </c>
      <c r="N249" s="17">
        <f t="shared" si="38"/>
        <v>468.5912548899654</v>
      </c>
      <c r="O249" s="21">
        <f t="shared" si="43"/>
        <v>0.63586840654945831</v>
      </c>
      <c r="P249" s="18">
        <f t="shared" si="41"/>
        <v>297.96237456989337</v>
      </c>
      <c r="Q249" s="19">
        <f t="shared" si="39"/>
        <v>170.62888032007203</v>
      </c>
      <c r="S249" s="31">
        <f>P249*VLOOKUP(B249,'Hybrid Conversion'!$A$5:$B$105,2)*0.9/1000*0.75</f>
        <v>32.043775097429418</v>
      </c>
      <c r="T249" s="31">
        <f t="shared" si="34"/>
        <v>56.903486226433266</v>
      </c>
      <c r="U249" s="22"/>
      <c r="V249" s="23"/>
      <c r="W249" s="18"/>
      <c r="X249" s="15"/>
      <c r="Y249" s="15"/>
    </row>
    <row r="250" spans="1:25" x14ac:dyDescent="0.2">
      <c r="A250" s="14">
        <f t="shared" si="42"/>
        <v>30</v>
      </c>
      <c r="B250" s="15">
        <v>61.023524904214568</v>
      </c>
      <c r="C250" s="15"/>
      <c r="D250" s="14">
        <v>223</v>
      </c>
      <c r="E250" s="16">
        <f t="shared" si="35"/>
        <v>51380</v>
      </c>
      <c r="F250" s="14">
        <v>2040</v>
      </c>
      <c r="G250" s="14">
        <f t="shared" si="40"/>
        <v>9</v>
      </c>
      <c r="H250" s="17">
        <v>365.38381934165932</v>
      </c>
      <c r="I250" s="18">
        <v>192307.41089999999</v>
      </c>
      <c r="J250" s="19">
        <f t="shared" si="36"/>
        <v>1.8999986408826397</v>
      </c>
      <c r="K250" s="17">
        <v>248.5545051097875</v>
      </c>
      <c r="L250" s="18">
        <v>16182</v>
      </c>
      <c r="M250" s="20">
        <f t="shared" si="37"/>
        <v>15.359937282770208</v>
      </c>
      <c r="N250" s="17">
        <f t="shared" si="38"/>
        <v>613.93832445144676</v>
      </c>
      <c r="O250" s="21">
        <f t="shared" si="43"/>
        <v>0.63815388157553299</v>
      </c>
      <c r="P250" s="18">
        <f t="shared" si="41"/>
        <v>391.78712479666967</v>
      </c>
      <c r="Q250" s="19">
        <f t="shared" si="39"/>
        <v>222.15119965477709</v>
      </c>
      <c r="S250" s="31">
        <f>P250*VLOOKUP(B250,'Hybrid Conversion'!$A$5:$B$105,2)*0.9/1000*0.75</f>
        <v>44.560456434527666</v>
      </c>
      <c r="T250" s="31">
        <f t="shared" si="34"/>
        <v>160.68678498621045</v>
      </c>
      <c r="U250" s="22"/>
      <c r="V250" s="23"/>
      <c r="W250" s="18"/>
      <c r="X250" s="15"/>
      <c r="Y250" s="15"/>
    </row>
    <row r="251" spans="1:25" x14ac:dyDescent="0.2">
      <c r="A251" s="14">
        <f t="shared" si="42"/>
        <v>31</v>
      </c>
      <c r="B251" s="15">
        <v>47.658100358422942</v>
      </c>
      <c r="C251" s="15"/>
      <c r="D251" s="14">
        <v>224</v>
      </c>
      <c r="E251" s="16">
        <f t="shared" si="35"/>
        <v>51410</v>
      </c>
      <c r="F251" s="14">
        <v>2040</v>
      </c>
      <c r="G251" s="14">
        <f t="shared" si="40"/>
        <v>10</v>
      </c>
      <c r="H251" s="17">
        <v>1040.2221417427063</v>
      </c>
      <c r="I251" s="18">
        <v>192698.00700000001</v>
      </c>
      <c r="J251" s="19">
        <f t="shared" si="36"/>
        <v>5.3981987563717055</v>
      </c>
      <c r="K251" s="17">
        <v>524.75470650196041</v>
      </c>
      <c r="L251" s="18">
        <v>16180</v>
      </c>
      <c r="M251" s="20">
        <f t="shared" si="37"/>
        <v>32.432305717055648</v>
      </c>
      <c r="N251" s="17">
        <f t="shared" si="38"/>
        <v>1564.9768482446666</v>
      </c>
      <c r="O251" s="21">
        <f t="shared" si="43"/>
        <v>0.64044757118821238</v>
      </c>
      <c r="P251" s="18">
        <f t="shared" si="41"/>
        <v>1002.2856214240804</v>
      </c>
      <c r="Q251" s="19">
        <f t="shared" si="39"/>
        <v>562.69122682058617</v>
      </c>
      <c r="S251" s="31">
        <f>P251*VLOOKUP(B251,'Hybrid Conversion'!$A$5:$B$105,2)*0.9/1000*0.75</f>
        <v>114.4730810729495</v>
      </c>
      <c r="T251" s="31">
        <f t="shared" si="34"/>
        <v>295.21451178888066</v>
      </c>
      <c r="U251" s="22"/>
      <c r="V251" s="23"/>
      <c r="W251" s="18"/>
      <c r="X251" s="15"/>
      <c r="Y251" s="15"/>
    </row>
    <row r="252" spans="1:25" x14ac:dyDescent="0.2">
      <c r="A252" s="14">
        <f t="shared" si="42"/>
        <v>30</v>
      </c>
      <c r="B252" s="15">
        <v>36.144444444444453</v>
      </c>
      <c r="C252" s="15"/>
      <c r="D252" s="14">
        <v>225</v>
      </c>
      <c r="E252" s="16">
        <f t="shared" si="35"/>
        <v>51441</v>
      </c>
      <c r="F252" s="14">
        <v>2040</v>
      </c>
      <c r="G252" s="14">
        <f t="shared" si="40"/>
        <v>11</v>
      </c>
      <c r="H252" s="17">
        <v>1817.6049385070801</v>
      </c>
      <c r="I252" s="18">
        <v>193233.60310000001</v>
      </c>
      <c r="J252" s="19">
        <f t="shared" si="36"/>
        <v>9.4062570347376599</v>
      </c>
      <c r="K252" s="17">
        <v>907.56720256805397</v>
      </c>
      <c r="L252" s="18">
        <v>16199</v>
      </c>
      <c r="M252" s="20">
        <f t="shared" si="37"/>
        <v>56.026125227980366</v>
      </c>
      <c r="N252" s="17">
        <f t="shared" si="38"/>
        <v>2725.1721410751343</v>
      </c>
      <c r="O252" s="21">
        <f t="shared" si="43"/>
        <v>0.64274950491283911</v>
      </c>
      <c r="P252" s="18">
        <f t="shared" si="41"/>
        <v>1751.6030444783039</v>
      </c>
      <c r="Q252" s="19">
        <f t="shared" si="39"/>
        <v>973.56909659683038</v>
      </c>
      <c r="S252" s="31">
        <f>P252*VLOOKUP(B252,'Hybrid Conversion'!$A$5:$B$105,2)*0.9/1000*0.75</f>
        <v>179.09520845114127</v>
      </c>
      <c r="T252" s="31">
        <f t="shared" si="34"/>
        <v>320.71497135981519</v>
      </c>
      <c r="U252" s="22"/>
      <c r="V252" s="23"/>
      <c r="W252" s="18"/>
      <c r="X252" s="15"/>
      <c r="Y252" s="15"/>
    </row>
    <row r="253" spans="1:25" x14ac:dyDescent="0.2">
      <c r="A253" s="14">
        <f t="shared" si="42"/>
        <v>31</v>
      </c>
      <c r="B253" s="15">
        <v>28.584946236559134</v>
      </c>
      <c r="C253" s="15"/>
      <c r="D253" s="14">
        <v>226</v>
      </c>
      <c r="E253" s="16">
        <f t="shared" si="35"/>
        <v>51471</v>
      </c>
      <c r="F253" s="14">
        <v>2040</v>
      </c>
      <c r="G253" s="14">
        <f t="shared" si="40"/>
        <v>12</v>
      </c>
      <c r="H253" s="17">
        <v>2576.473925113678</v>
      </c>
      <c r="I253" s="18">
        <v>193626.1992</v>
      </c>
      <c r="J253" s="19">
        <f t="shared" si="36"/>
        <v>13.306432372059277</v>
      </c>
      <c r="K253" s="17">
        <v>1262.8113071918481</v>
      </c>
      <c r="L253" s="18">
        <v>16275</v>
      </c>
      <c r="M253" s="20">
        <f t="shared" si="37"/>
        <v>77.592092607794044</v>
      </c>
      <c r="N253" s="17">
        <f t="shared" si="38"/>
        <v>3839.2852323055258</v>
      </c>
      <c r="O253" s="21">
        <f t="shared" si="43"/>
        <v>0.64505971238087734</v>
      </c>
      <c r="P253" s="18">
        <f t="shared" si="41"/>
        <v>2476.568227699152</v>
      </c>
      <c r="Q253" s="19">
        <f t="shared" si="39"/>
        <v>1362.7170046063738</v>
      </c>
      <c r="S253" s="31">
        <f>P253*VLOOKUP(B253,'Hybrid Conversion'!$A$5:$B$105,2)*0.9/1000*0.75</f>
        <v>215.71358304704381</v>
      </c>
      <c r="T253" s="31">
        <f t="shared" si="34"/>
        <v>337.29129444782154</v>
      </c>
      <c r="U253" s="22"/>
      <c r="V253" s="23"/>
      <c r="W253" s="18"/>
      <c r="X253" s="15"/>
      <c r="Y253" s="15"/>
    </row>
    <row r="254" spans="1:25" x14ac:dyDescent="0.2">
      <c r="A254" s="14">
        <f t="shared" si="42"/>
        <v>31</v>
      </c>
      <c r="B254" s="15">
        <v>29.425806451612907</v>
      </c>
      <c r="C254" s="15"/>
      <c r="D254" s="14">
        <v>227</v>
      </c>
      <c r="E254" s="16">
        <f t="shared" si="35"/>
        <v>51502</v>
      </c>
      <c r="F254" s="14">
        <v>2041</v>
      </c>
      <c r="G254" s="14">
        <f t="shared" si="40"/>
        <v>1</v>
      </c>
      <c r="H254" s="17">
        <v>2420.4659872055008</v>
      </c>
      <c r="I254" s="18">
        <v>193875.7953</v>
      </c>
      <c r="J254" s="19">
        <f t="shared" si="36"/>
        <v>12.484621834613828</v>
      </c>
      <c r="K254" s="17">
        <v>1165.3358538150787</v>
      </c>
      <c r="L254" s="18">
        <v>16287</v>
      </c>
      <c r="M254" s="20">
        <f t="shared" si="37"/>
        <v>71.550061632902242</v>
      </c>
      <c r="N254" s="17">
        <f t="shared" si="38"/>
        <v>3585.8018410205796</v>
      </c>
      <c r="O254" s="21">
        <f t="shared" si="43"/>
        <v>0.6473782233302946</v>
      </c>
      <c r="P254" s="18">
        <f t="shared" si="41"/>
        <v>2321.3700250544025</v>
      </c>
      <c r="Q254" s="19">
        <f t="shared" si="39"/>
        <v>1264.4318159661771</v>
      </c>
      <c r="S254" s="31">
        <f>P254*VLOOKUP(B254,'Hybrid Conversion'!$A$5:$B$105,2)*0.9/1000*0.75</f>
        <v>207.13231095470471</v>
      </c>
      <c r="T254" s="31">
        <f t="shared" si="34"/>
        <v>328.83465710928073</v>
      </c>
      <c r="U254" s="22"/>
      <c r="V254" s="23"/>
      <c r="W254" s="18"/>
      <c r="X254" s="15"/>
      <c r="Y254" s="15"/>
    </row>
    <row r="255" spans="1:25" x14ac:dyDescent="0.2">
      <c r="A255" s="14">
        <f t="shared" si="42"/>
        <v>28</v>
      </c>
      <c r="B255" s="15">
        <v>32.599735449735448</v>
      </c>
      <c r="C255" s="15"/>
      <c r="D255" s="14">
        <v>228</v>
      </c>
      <c r="E255" s="16">
        <f t="shared" si="35"/>
        <v>51533</v>
      </c>
      <c r="F255" s="14">
        <v>2041</v>
      </c>
      <c r="G255" s="14">
        <f t="shared" si="40"/>
        <v>2</v>
      </c>
      <c r="H255" s="17">
        <v>2199.9258279800401</v>
      </c>
      <c r="I255" s="18">
        <v>193842.39139999999</v>
      </c>
      <c r="J255" s="19">
        <f t="shared" si="36"/>
        <v>11.349043994408955</v>
      </c>
      <c r="K255" s="17">
        <v>1118.4218542575838</v>
      </c>
      <c r="L255" s="18">
        <v>16300</v>
      </c>
      <c r="M255" s="20">
        <f t="shared" si="37"/>
        <v>68.614837684514342</v>
      </c>
      <c r="N255" s="17">
        <f t="shared" si="38"/>
        <v>3318.3476822376242</v>
      </c>
      <c r="O255" s="21">
        <f t="shared" si="43"/>
        <v>0.64970506760594415</v>
      </c>
      <c r="P255" s="18">
        <f t="shared" si="41"/>
        <v>2155.9473052282237</v>
      </c>
      <c r="Q255" s="19">
        <f t="shared" si="39"/>
        <v>1162.4003770094005</v>
      </c>
      <c r="S255" s="31">
        <f>P255*VLOOKUP(B255,'Hybrid Conversion'!$A$5:$B$105,2)*0.9/1000*0.75</f>
        <v>205.33598806291985</v>
      </c>
      <c r="T255" s="31">
        <f t="shared" si="34"/>
        <v>365.5890622027153</v>
      </c>
      <c r="U255" s="22"/>
      <c r="V255" s="23"/>
      <c r="W255" s="18"/>
      <c r="X255" s="15"/>
      <c r="Y255" s="15"/>
    </row>
    <row r="256" spans="1:25" x14ac:dyDescent="0.2">
      <c r="A256" s="14">
        <f t="shared" si="42"/>
        <v>31</v>
      </c>
      <c r="B256" s="15">
        <v>39.989247311828002</v>
      </c>
      <c r="C256" s="15"/>
      <c r="D256" s="14">
        <v>229</v>
      </c>
      <c r="E256" s="16">
        <f t="shared" si="35"/>
        <v>51561</v>
      </c>
      <c r="F256" s="14">
        <v>2041</v>
      </c>
      <c r="G256" s="14">
        <f t="shared" si="40"/>
        <v>3</v>
      </c>
      <c r="H256" s="17">
        <v>1643.9478008747101</v>
      </c>
      <c r="I256" s="18">
        <v>193852.98749999999</v>
      </c>
      <c r="J256" s="19">
        <f t="shared" si="36"/>
        <v>8.4803841409702816</v>
      </c>
      <c r="K256" s="17">
        <v>815.221004724502</v>
      </c>
      <c r="L256" s="18">
        <v>16303</v>
      </c>
      <c r="M256" s="20">
        <f t="shared" si="37"/>
        <v>50.004355316475618</v>
      </c>
      <c r="N256" s="17">
        <f t="shared" si="38"/>
        <v>2459.1688055992122</v>
      </c>
      <c r="O256" s="21">
        <f t="shared" si="43"/>
        <v>0.65204027515994933</v>
      </c>
      <c r="P256" s="18">
        <f t="shared" si="41"/>
        <v>1603.4771046676742</v>
      </c>
      <c r="Q256" s="19">
        <f t="shared" si="39"/>
        <v>855.69170093153798</v>
      </c>
      <c r="S256" s="31">
        <f>P256*VLOOKUP(B256,'Hybrid Conversion'!$A$5:$B$105,2)*0.9/1000*0.75</f>
        <v>170.96936600809033</v>
      </c>
      <c r="T256" s="31">
        <f t="shared" si="34"/>
        <v>369.94314506455487</v>
      </c>
      <c r="U256" s="22"/>
      <c r="V256" s="23"/>
      <c r="W256" s="18"/>
      <c r="X256" s="15"/>
      <c r="Y256" s="15"/>
    </row>
    <row r="257" spans="1:25" x14ac:dyDescent="0.2">
      <c r="A257" s="14">
        <f t="shared" si="42"/>
        <v>30</v>
      </c>
      <c r="B257" s="15">
        <v>46.898888888888891</v>
      </c>
      <c r="C257" s="15"/>
      <c r="D257" s="14">
        <v>230</v>
      </c>
      <c r="E257" s="16">
        <f t="shared" si="35"/>
        <v>51592</v>
      </c>
      <c r="F257" s="14">
        <v>2041</v>
      </c>
      <c r="G257" s="14">
        <f t="shared" si="40"/>
        <v>4</v>
      </c>
      <c r="H257" s="17">
        <v>1077.302012443542</v>
      </c>
      <c r="I257" s="18">
        <v>193781.58360000001</v>
      </c>
      <c r="J257" s="19">
        <f t="shared" si="36"/>
        <v>5.5593622078519438</v>
      </c>
      <c r="K257" s="17">
        <v>544.22322750091598</v>
      </c>
      <c r="L257" s="18">
        <v>16274</v>
      </c>
      <c r="M257" s="20">
        <f t="shared" si="37"/>
        <v>33.441269970561386</v>
      </c>
      <c r="N257" s="17">
        <f t="shared" si="38"/>
        <v>1621.525239944458</v>
      </c>
      <c r="O257" s="21">
        <f t="shared" si="43"/>
        <v>0.65438387605208925</v>
      </c>
      <c r="P257" s="18">
        <f t="shared" si="41"/>
        <v>1061.0999716311485</v>
      </c>
      <c r="Q257" s="19">
        <f t="shared" si="39"/>
        <v>560.42526831330952</v>
      </c>
      <c r="S257" s="31">
        <f>P257*VLOOKUP(B257,'Hybrid Conversion'!$A$5:$B$105,2)*0.9/1000*0.75</f>
        <v>120.53836892424368</v>
      </c>
      <c r="T257" s="31">
        <f t="shared" si="34"/>
        <v>323.77568849624868</v>
      </c>
      <c r="U257" s="22"/>
      <c r="V257" s="23"/>
      <c r="W257" s="18"/>
      <c r="X257" s="15"/>
      <c r="Y257" s="15"/>
    </row>
    <row r="258" spans="1:25" x14ac:dyDescent="0.2">
      <c r="A258" s="14">
        <f t="shared" si="42"/>
        <v>31</v>
      </c>
      <c r="B258" s="15">
        <v>55.859139784946244</v>
      </c>
      <c r="C258" s="15"/>
      <c r="D258" s="14">
        <v>231</v>
      </c>
      <c r="E258" s="16">
        <f t="shared" si="35"/>
        <v>51622</v>
      </c>
      <c r="F258" s="14">
        <v>2041</v>
      </c>
      <c r="G258" s="14">
        <f t="shared" si="40"/>
        <v>5</v>
      </c>
      <c r="H258" s="17">
        <v>535.40848791599251</v>
      </c>
      <c r="I258" s="18">
        <v>193705.17970000001</v>
      </c>
      <c r="J258" s="19">
        <f t="shared" si="36"/>
        <v>2.7640380538362677</v>
      </c>
      <c r="K258" s="17">
        <v>295.38586574792811</v>
      </c>
      <c r="L258" s="18">
        <v>16255</v>
      </c>
      <c r="M258" s="20">
        <f t="shared" si="37"/>
        <v>18.17200035360985</v>
      </c>
      <c r="N258" s="17">
        <f t="shared" si="38"/>
        <v>830.79435366392067</v>
      </c>
      <c r="O258" s="21">
        <f t="shared" si="43"/>
        <v>0.65673590045018559</v>
      </c>
      <c r="P258" s="18">
        <f t="shared" si="41"/>
        <v>545.61247794240489</v>
      </c>
      <c r="Q258" s="19">
        <f t="shared" si="39"/>
        <v>285.18187572151578</v>
      </c>
      <c r="S258" s="31">
        <f>P258*VLOOKUP(B258,'Hybrid Conversion'!$A$5:$B$105,2)*0.9/1000*0.75</f>
        <v>63.201170573370391</v>
      </c>
      <c r="T258" s="31">
        <f t="shared" ref="T258:T321" si="44">S258*VLOOKUP(G258,$V$2:$W$13,2,FALSE)</f>
        <v>219.90884972050409</v>
      </c>
      <c r="U258" s="22"/>
      <c r="V258" s="23"/>
      <c r="W258" s="18"/>
      <c r="X258" s="15"/>
      <c r="Y258" s="15"/>
    </row>
    <row r="259" spans="1:25" x14ac:dyDescent="0.2">
      <c r="A259" s="14">
        <f t="shared" si="42"/>
        <v>30</v>
      </c>
      <c r="B259" s="15">
        <v>62.166666666666679</v>
      </c>
      <c r="C259" s="15"/>
      <c r="D259" s="14">
        <v>232</v>
      </c>
      <c r="E259" s="16">
        <f t="shared" ref="E259:E313" si="45">DATE(F259,G259,1)</f>
        <v>51653</v>
      </c>
      <c r="F259" s="14">
        <v>2041</v>
      </c>
      <c r="G259" s="14">
        <f t="shared" si="40"/>
        <v>6</v>
      </c>
      <c r="H259" s="17">
        <v>315.82554817199707</v>
      </c>
      <c r="I259" s="18">
        <v>193525.7758</v>
      </c>
      <c r="J259" s="19">
        <f t="shared" ref="J259:J313" si="46">H259*1000/I259</f>
        <v>1.6319559855343935</v>
      </c>
      <c r="K259" s="17">
        <v>211.2141859531406</v>
      </c>
      <c r="L259" s="18">
        <v>16258</v>
      </c>
      <c r="M259" s="20">
        <f t="shared" ref="M259:M313" si="47">K259*1000/L259</f>
        <v>12.991400292357032</v>
      </c>
      <c r="N259" s="17">
        <f t="shared" ref="N259:N313" si="48">K259+H259</f>
        <v>527.03973412513767</v>
      </c>
      <c r="O259" s="21">
        <f t="shared" si="43"/>
        <v>0.65909637863049098</v>
      </c>
      <c r="P259" s="18">
        <f t="shared" si="41"/>
        <v>347.36998015625505</v>
      </c>
      <c r="Q259" s="19">
        <f t="shared" ref="Q259:Q313" si="49">N259-P259</f>
        <v>179.66975396888262</v>
      </c>
      <c r="S259" s="31">
        <f>P259*VLOOKUP(B259,'Hybrid Conversion'!$A$5:$B$105,2)*0.9/1000*0.75</f>
        <v>39.314055323923199</v>
      </c>
      <c r="T259" s="31">
        <f t="shared" si="44"/>
        <v>90.537448567238926</v>
      </c>
      <c r="U259" s="22"/>
      <c r="V259" s="23"/>
      <c r="W259" s="18"/>
      <c r="X259" s="15"/>
      <c r="Y259" s="15"/>
    </row>
    <row r="260" spans="1:25" x14ac:dyDescent="0.2">
      <c r="A260" s="14">
        <f t="shared" si="42"/>
        <v>31</v>
      </c>
      <c r="B260" s="15">
        <v>70.889247311827987</v>
      </c>
      <c r="C260" s="15"/>
      <c r="D260" s="14">
        <v>233</v>
      </c>
      <c r="E260" s="16">
        <f t="shared" si="45"/>
        <v>51683</v>
      </c>
      <c r="F260" s="14">
        <v>2041</v>
      </c>
      <c r="G260" s="14">
        <f t="shared" si="40"/>
        <v>7</v>
      </c>
      <c r="H260" s="17">
        <v>279.59766203165071</v>
      </c>
      <c r="I260" s="18">
        <v>193650.3719</v>
      </c>
      <c r="J260" s="19">
        <f t="shared" si="46"/>
        <v>1.4438271369601781</v>
      </c>
      <c r="K260" s="17">
        <v>191.86007201671612</v>
      </c>
      <c r="L260" s="18">
        <v>16236</v>
      </c>
      <c r="M260" s="20">
        <f t="shared" si="47"/>
        <v>11.816954423301066</v>
      </c>
      <c r="N260" s="17">
        <f t="shared" si="48"/>
        <v>471.45773404836683</v>
      </c>
      <c r="O260" s="21">
        <f t="shared" si="43"/>
        <v>0.66146534097807863</v>
      </c>
      <c r="P260" s="18">
        <f t="shared" si="41"/>
        <v>311.85295080905524</v>
      </c>
      <c r="Q260" s="19">
        <f t="shared" si="49"/>
        <v>159.60478323931159</v>
      </c>
      <c r="S260" s="31">
        <f>P260*VLOOKUP(B260,'Hybrid Conversion'!$A$5:$B$105,2)*0.9/1000*0.75</f>
        <v>33.537609685182005</v>
      </c>
      <c r="T260" s="31">
        <f t="shared" si="44"/>
        <v>57.44040804953832</v>
      </c>
      <c r="U260" s="22"/>
      <c r="V260" s="23"/>
      <c r="W260" s="18"/>
      <c r="X260" s="15"/>
      <c r="Y260" s="15"/>
    </row>
    <row r="261" spans="1:25" x14ac:dyDescent="0.2">
      <c r="A261" s="14">
        <f t="shared" si="42"/>
        <v>31</v>
      </c>
      <c r="B261" s="15">
        <v>70.05591397849463</v>
      </c>
      <c r="C261" s="15"/>
      <c r="D261" s="14">
        <v>234</v>
      </c>
      <c r="E261" s="16">
        <f t="shared" si="45"/>
        <v>51714</v>
      </c>
      <c r="F261" s="14">
        <v>2041</v>
      </c>
      <c r="G261" s="14">
        <f t="shared" si="40"/>
        <v>8</v>
      </c>
      <c r="H261" s="17">
        <v>279.75441724061949</v>
      </c>
      <c r="I261" s="18">
        <v>193758.96789999999</v>
      </c>
      <c r="J261" s="19">
        <f t="shared" si="46"/>
        <v>1.4438269375227173</v>
      </c>
      <c r="K261" s="17">
        <v>191.90735024213762</v>
      </c>
      <c r="L261" s="18">
        <v>16240</v>
      </c>
      <c r="M261" s="20">
        <f t="shared" si="47"/>
        <v>11.816955064171035</v>
      </c>
      <c r="N261" s="17">
        <f t="shared" si="48"/>
        <v>471.66176748275711</v>
      </c>
      <c r="O261" s="21">
        <f t="shared" si="43"/>
        <v>0.66384281798723366</v>
      </c>
      <c r="P261" s="18">
        <f t="shared" si="41"/>
        <v>313.10927686259276</v>
      </c>
      <c r="Q261" s="19">
        <f t="shared" si="49"/>
        <v>158.55249062016435</v>
      </c>
      <c r="S261" s="31">
        <f>P261*VLOOKUP(B261,'Hybrid Conversion'!$A$5:$B$105,2)*0.9/1000*0.75</f>
        <v>33.672718789365746</v>
      </c>
      <c r="T261" s="31">
        <f t="shared" si="44"/>
        <v>59.796172080578145</v>
      </c>
      <c r="U261" s="22"/>
      <c r="V261" s="23"/>
      <c r="W261" s="18"/>
      <c r="X261" s="15"/>
      <c r="Y261" s="15"/>
    </row>
    <row r="262" spans="1:25" x14ac:dyDescent="0.2">
      <c r="A262" s="14">
        <f t="shared" si="42"/>
        <v>30</v>
      </c>
      <c r="B262" s="15">
        <v>61.023524904214568</v>
      </c>
      <c r="C262" s="15"/>
      <c r="D262" s="14">
        <v>235</v>
      </c>
      <c r="E262" s="16">
        <f t="shared" si="45"/>
        <v>51745</v>
      </c>
      <c r="F262" s="14">
        <v>2041</v>
      </c>
      <c r="G262" s="14">
        <f t="shared" si="40"/>
        <v>9</v>
      </c>
      <c r="H262" s="17">
        <v>368.52289259433729</v>
      </c>
      <c r="I262" s="18">
        <v>193959.56400000001</v>
      </c>
      <c r="J262" s="19">
        <f t="shared" si="46"/>
        <v>1.8999985615266555</v>
      </c>
      <c r="K262" s="17">
        <v>249.43003892898517</v>
      </c>
      <c r="L262" s="18">
        <v>16239</v>
      </c>
      <c r="M262" s="20">
        <f t="shared" si="47"/>
        <v>15.359938353900189</v>
      </c>
      <c r="N262" s="17">
        <f t="shared" si="48"/>
        <v>617.95293152332249</v>
      </c>
      <c r="O262" s="21">
        <f t="shared" si="43"/>
        <v>0.66622884026184537</v>
      </c>
      <c r="P262" s="18">
        <f t="shared" si="41"/>
        <v>411.69806490519068</v>
      </c>
      <c r="Q262" s="19">
        <f t="shared" si="49"/>
        <v>206.25486661813181</v>
      </c>
      <c r="S262" s="31">
        <f>P262*VLOOKUP(B262,'Hybrid Conversion'!$A$5:$B$105,2)*0.9/1000*0.75</f>
        <v>46.82505504719699</v>
      </c>
      <c r="T262" s="31">
        <f t="shared" si="44"/>
        <v>168.85301799795548</v>
      </c>
      <c r="U262" s="22"/>
      <c r="V262" s="23"/>
      <c r="W262" s="18"/>
      <c r="X262" s="15"/>
      <c r="Y262" s="15"/>
    </row>
    <row r="263" spans="1:25" x14ac:dyDescent="0.2">
      <c r="A263" s="14">
        <f t="shared" si="42"/>
        <v>31</v>
      </c>
      <c r="B263" s="15">
        <v>47.658100358422942</v>
      </c>
      <c r="C263" s="15"/>
      <c r="D263" s="14">
        <v>236</v>
      </c>
      <c r="E263" s="16">
        <f t="shared" si="45"/>
        <v>51775</v>
      </c>
      <c r="F263" s="14">
        <v>2041</v>
      </c>
      <c r="G263" s="14">
        <f t="shared" si="40"/>
        <v>10</v>
      </c>
      <c r="H263" s="17">
        <v>1049.0922293663029</v>
      </c>
      <c r="I263" s="18">
        <v>194341.16010000001</v>
      </c>
      <c r="J263" s="19">
        <f t="shared" si="46"/>
        <v>5.3981988623844943</v>
      </c>
      <c r="K263" s="17">
        <v>526.57091319560971</v>
      </c>
      <c r="L263" s="18">
        <v>16236</v>
      </c>
      <c r="M263" s="20">
        <f t="shared" si="47"/>
        <v>32.432305567603457</v>
      </c>
      <c r="N263" s="17">
        <f t="shared" si="48"/>
        <v>1575.6631425619125</v>
      </c>
      <c r="O263" s="21">
        <f t="shared" si="43"/>
        <v>0.66862343851580142</v>
      </c>
      <c r="P263" s="18">
        <f t="shared" si="41"/>
        <v>1053.5253083223593</v>
      </c>
      <c r="Q263" s="19">
        <f t="shared" si="49"/>
        <v>522.13783423955329</v>
      </c>
      <c r="S263" s="31">
        <f>P263*VLOOKUP(B263,'Hybrid Conversion'!$A$5:$B$105,2)*0.9/1000*0.75</f>
        <v>120.32527001698047</v>
      </c>
      <c r="T263" s="31">
        <f t="shared" si="44"/>
        <v>310.30671587577353</v>
      </c>
      <c r="U263" s="22"/>
      <c r="V263" s="23"/>
      <c r="W263" s="18"/>
      <c r="X263" s="15"/>
      <c r="Y263" s="15"/>
    </row>
    <row r="264" spans="1:25" x14ac:dyDescent="0.2">
      <c r="A264" s="14">
        <f t="shared" si="42"/>
        <v>30</v>
      </c>
      <c r="B264" s="15">
        <v>36.144444444444453</v>
      </c>
      <c r="C264" s="15"/>
      <c r="D264" s="14">
        <v>237</v>
      </c>
      <c r="E264" s="16">
        <f t="shared" si="45"/>
        <v>51806</v>
      </c>
      <c r="F264" s="14">
        <v>2041</v>
      </c>
      <c r="G264" s="14">
        <f t="shared" si="40"/>
        <v>11</v>
      </c>
      <c r="H264" s="17">
        <v>1832.985640525814</v>
      </c>
      <c r="I264" s="18">
        <v>194868.7562</v>
      </c>
      <c r="J264" s="19">
        <f t="shared" si="46"/>
        <v>9.4062571972520956</v>
      </c>
      <c r="K264" s="17">
        <v>910.76068210601738</v>
      </c>
      <c r="L264" s="18">
        <v>16256</v>
      </c>
      <c r="M264" s="20">
        <f t="shared" si="47"/>
        <v>56.026124637427252</v>
      </c>
      <c r="N264" s="17">
        <f t="shared" si="48"/>
        <v>2743.7463226318314</v>
      </c>
      <c r="O264" s="21">
        <f t="shared" si="43"/>
        <v>0.67102664357338304</v>
      </c>
      <c r="P264" s="18">
        <f t="shared" si="41"/>
        <v>1841.1268856924505</v>
      </c>
      <c r="Q264" s="19">
        <f t="shared" si="49"/>
        <v>902.61943693938088</v>
      </c>
      <c r="S264" s="31">
        <f>P264*VLOOKUP(B264,'Hybrid Conversion'!$A$5:$B$105,2)*0.9/1000*0.75</f>
        <v>188.24870418988033</v>
      </c>
      <c r="T264" s="31">
        <f t="shared" si="44"/>
        <v>337.10660544695918</v>
      </c>
      <c r="U264" s="22"/>
      <c r="V264" s="23"/>
      <c r="W264" s="18"/>
      <c r="X264" s="15"/>
      <c r="Y264" s="15"/>
    </row>
    <row r="265" spans="1:25" x14ac:dyDescent="0.2">
      <c r="A265" s="14">
        <f t="shared" si="42"/>
        <v>31</v>
      </c>
      <c r="B265" s="15">
        <v>28.584946236559134</v>
      </c>
      <c r="C265" s="15"/>
      <c r="D265" s="14">
        <v>238</v>
      </c>
      <c r="E265" s="16">
        <f t="shared" si="45"/>
        <v>51836</v>
      </c>
      <c r="F265" s="14">
        <v>2041</v>
      </c>
      <c r="G265" s="14">
        <f t="shared" si="40"/>
        <v>12</v>
      </c>
      <c r="H265" s="17">
        <v>2598.125538825987</v>
      </c>
      <c r="I265" s="18">
        <v>195253.3523</v>
      </c>
      <c r="J265" s="19">
        <f t="shared" si="46"/>
        <v>13.306432428540623</v>
      </c>
      <c r="K265" s="17">
        <v>1267.1563749313361</v>
      </c>
      <c r="L265" s="18">
        <v>16331</v>
      </c>
      <c r="M265" s="20">
        <f t="shared" si="47"/>
        <v>77.592087130692306</v>
      </c>
      <c r="N265" s="17">
        <f t="shared" si="48"/>
        <v>3865.2819137573233</v>
      </c>
      <c r="O265" s="21">
        <f t="shared" si="43"/>
        <v>0.67343848636966197</v>
      </c>
      <c r="P265" s="18">
        <f t="shared" si="41"/>
        <v>2603.0296013927618</v>
      </c>
      <c r="Q265" s="19">
        <f t="shared" si="49"/>
        <v>1262.2523123645615</v>
      </c>
      <c r="S265" s="31">
        <f>P265*VLOOKUP(B265,'Hybrid Conversion'!$A$5:$B$105,2)*0.9/1000*0.75</f>
        <v>226.72859799046154</v>
      </c>
      <c r="T265" s="31">
        <f t="shared" si="44"/>
        <v>354.51445024611553</v>
      </c>
      <c r="U265" s="22"/>
      <c r="V265" s="23"/>
      <c r="W265" s="18"/>
      <c r="X265" s="15"/>
      <c r="Y265" s="15"/>
    </row>
    <row r="266" spans="1:25" x14ac:dyDescent="0.2">
      <c r="A266" s="14">
        <f t="shared" si="42"/>
        <v>31</v>
      </c>
      <c r="B266" s="15">
        <v>29.425806451612907</v>
      </c>
      <c r="C266" s="15"/>
      <c r="D266" s="14">
        <v>239</v>
      </c>
      <c r="E266" s="16">
        <f t="shared" si="45"/>
        <v>51867</v>
      </c>
      <c r="F266" s="14">
        <v>2042</v>
      </c>
      <c r="G266" s="14">
        <f t="shared" si="40"/>
        <v>1</v>
      </c>
      <c r="H266" s="17">
        <v>2440.680490970607</v>
      </c>
      <c r="I266" s="18">
        <v>195494.94839999999</v>
      </c>
      <c r="J266" s="19">
        <f t="shared" si="46"/>
        <v>12.484621781514059</v>
      </c>
      <c r="K266" s="17">
        <v>1169.3426194190979</v>
      </c>
      <c r="L266" s="18">
        <v>16343</v>
      </c>
      <c r="M266" s="20">
        <f t="shared" si="47"/>
        <v>71.550059317083637</v>
      </c>
      <c r="N266" s="17">
        <f t="shared" si="48"/>
        <v>3610.0231103897049</v>
      </c>
      <c r="O266" s="21">
        <f t="shared" si="43"/>
        <v>0.67585899795089854</v>
      </c>
      <c r="P266" s="18">
        <f t="shared" si="41"/>
        <v>2439.866601967572</v>
      </c>
      <c r="Q266" s="19">
        <f t="shared" si="49"/>
        <v>1170.1565084221329</v>
      </c>
      <c r="S266" s="31">
        <f>P266*VLOOKUP(B266,'Hybrid Conversion'!$A$5:$B$105,2)*0.9/1000*0.75</f>
        <v>217.70557999468537</v>
      </c>
      <c r="T266" s="31">
        <f t="shared" si="44"/>
        <v>345.62034005396879</v>
      </c>
      <c r="U266" s="22"/>
      <c r="V266" s="23"/>
      <c r="W266" s="18"/>
      <c r="X266" s="15"/>
      <c r="Y266" s="15"/>
    </row>
    <row r="267" spans="1:25" x14ac:dyDescent="0.2">
      <c r="A267" s="14">
        <f t="shared" si="42"/>
        <v>28</v>
      </c>
      <c r="B267" s="15">
        <v>32.599735449735448</v>
      </c>
      <c r="C267" s="15"/>
      <c r="D267" s="14">
        <v>240</v>
      </c>
      <c r="E267" s="16">
        <f t="shared" si="45"/>
        <v>51898</v>
      </c>
      <c r="F267" s="14">
        <v>2042</v>
      </c>
      <c r="G267" s="14">
        <f t="shared" si="40"/>
        <v>2</v>
      </c>
      <c r="H267" s="17">
        <v>2218.1995153427088</v>
      </c>
      <c r="I267" s="18">
        <v>195452.54449999999</v>
      </c>
      <c r="J267" s="19">
        <f t="shared" si="46"/>
        <v>11.349043938093672</v>
      </c>
      <c r="K267" s="17">
        <v>1122.1956732273104</v>
      </c>
      <c r="L267" s="18">
        <v>16355</v>
      </c>
      <c r="M267" s="20">
        <f t="shared" si="47"/>
        <v>68.614837861651509</v>
      </c>
      <c r="N267" s="17">
        <f t="shared" si="48"/>
        <v>3340.3951885700189</v>
      </c>
      <c r="O267" s="21">
        <f t="shared" si="43"/>
        <v>0.67828820947494128</v>
      </c>
      <c r="P267" s="18">
        <f t="shared" si="41"/>
        <v>2265.7506713938665</v>
      </c>
      <c r="Q267" s="19">
        <f t="shared" si="49"/>
        <v>1074.6445171761525</v>
      </c>
      <c r="S267" s="31">
        <f>P267*VLOOKUP(B267,'Hybrid Conversion'!$A$5:$B$105,2)*0.9/1000*0.75</f>
        <v>215.79384231083262</v>
      </c>
      <c r="T267" s="31">
        <f t="shared" si="44"/>
        <v>384.20867761068536</v>
      </c>
      <c r="U267" s="22"/>
      <c r="V267" s="23"/>
      <c r="W267" s="18"/>
      <c r="X267" s="15"/>
      <c r="Y267" s="15"/>
    </row>
    <row r="268" spans="1:25" x14ac:dyDescent="0.2">
      <c r="A268" s="14">
        <f t="shared" si="42"/>
        <v>31</v>
      </c>
      <c r="B268" s="15">
        <v>39.989247311828002</v>
      </c>
      <c r="C268" s="15"/>
      <c r="D268" s="14">
        <v>241</v>
      </c>
      <c r="E268" s="16">
        <f t="shared" si="45"/>
        <v>51926</v>
      </c>
      <c r="F268" s="14">
        <v>2042</v>
      </c>
      <c r="G268" s="14">
        <f t="shared" si="40"/>
        <v>3</v>
      </c>
      <c r="H268" s="17">
        <v>1657.5262017250061</v>
      </c>
      <c r="I268" s="18">
        <v>195454.14060000001</v>
      </c>
      <c r="J268" s="19">
        <f t="shared" si="46"/>
        <v>8.4803841793106844</v>
      </c>
      <c r="K268" s="17">
        <v>817.92128181457542</v>
      </c>
      <c r="L268" s="18">
        <v>16357</v>
      </c>
      <c r="M268" s="20">
        <f t="shared" si="47"/>
        <v>50.004357878252456</v>
      </c>
      <c r="N268" s="17">
        <f t="shared" si="48"/>
        <v>2475.4474835395813</v>
      </c>
      <c r="O268" s="21">
        <f t="shared" si="43"/>
        <v>0.68072615221162813</v>
      </c>
      <c r="P268" s="18">
        <f t="shared" si="41"/>
        <v>1685.1018404718573</v>
      </c>
      <c r="Q268" s="19">
        <f t="shared" si="49"/>
        <v>790.34564306772404</v>
      </c>
      <c r="S268" s="31">
        <f>P268*VLOOKUP(B268,'Hybrid Conversion'!$A$5:$B$105,2)*0.9/1000*0.75</f>
        <v>179.67253320043471</v>
      </c>
      <c r="T268" s="31">
        <f t="shared" si="44"/>
        <v>388.77503944618445</v>
      </c>
      <c r="U268" s="22"/>
      <c r="V268" s="23"/>
      <c r="W268" s="18"/>
      <c r="X268" s="15"/>
      <c r="Y268" s="15"/>
    </row>
    <row r="269" spans="1:25" x14ac:dyDescent="0.2">
      <c r="A269" s="14">
        <f t="shared" si="42"/>
        <v>30</v>
      </c>
      <c r="B269" s="15">
        <v>46.898888888888891</v>
      </c>
      <c r="C269" s="15"/>
      <c r="D269" s="14">
        <v>242</v>
      </c>
      <c r="E269" s="16">
        <f t="shared" si="45"/>
        <v>51957</v>
      </c>
      <c r="F269" s="14">
        <v>2042</v>
      </c>
      <c r="G269" s="14">
        <f t="shared" si="40"/>
        <v>4</v>
      </c>
      <c r="H269" s="17">
        <v>1086.1588025093085</v>
      </c>
      <c r="I269" s="18">
        <v>195374.73670000001</v>
      </c>
      <c r="J269" s="19">
        <f t="shared" si="46"/>
        <v>5.5593615676990877</v>
      </c>
      <c r="K269" s="17">
        <v>546.02892994880631</v>
      </c>
      <c r="L269" s="18">
        <v>16328</v>
      </c>
      <c r="M269" s="20">
        <f t="shared" si="47"/>
        <v>33.441262245762267</v>
      </c>
      <c r="N269" s="17">
        <f t="shared" si="48"/>
        <v>1632.1877324581149</v>
      </c>
      <c r="O269" s="21">
        <f t="shared" si="43"/>
        <v>0.68317285754318891</v>
      </c>
      <c r="P269" s="18">
        <f t="shared" si="41"/>
        <v>1115.0663572303483</v>
      </c>
      <c r="Q269" s="19">
        <f t="shared" si="49"/>
        <v>517.12137522776652</v>
      </c>
      <c r="S269" s="31">
        <f>P269*VLOOKUP(B269,'Hybrid Conversion'!$A$5:$B$105,2)*0.9/1000*0.75</f>
        <v>126.66881871293296</v>
      </c>
      <c r="T269" s="31">
        <f t="shared" si="44"/>
        <v>340.24256637786345</v>
      </c>
      <c r="U269" s="22"/>
      <c r="V269" s="23"/>
      <c r="W269" s="18"/>
      <c r="X269" s="15"/>
      <c r="Y269" s="15"/>
    </row>
    <row r="270" spans="1:25" x14ac:dyDescent="0.2">
      <c r="A270" s="14">
        <f t="shared" si="42"/>
        <v>31</v>
      </c>
      <c r="B270" s="15">
        <v>55.859139784946244</v>
      </c>
      <c r="C270" s="15"/>
      <c r="D270" s="14">
        <v>243</v>
      </c>
      <c r="E270" s="16">
        <f t="shared" si="45"/>
        <v>51987</v>
      </c>
      <c r="F270" s="14">
        <v>2042</v>
      </c>
      <c r="G270" s="14">
        <f t="shared" si="40"/>
        <v>5</v>
      </c>
      <c r="H270" s="17">
        <v>539.78707945346855</v>
      </c>
      <c r="I270" s="18">
        <v>195289.3328</v>
      </c>
      <c r="J270" s="19">
        <f t="shared" si="46"/>
        <v>2.7640377060752011</v>
      </c>
      <c r="K270" s="17">
        <v>296.40348857641209</v>
      </c>
      <c r="L270" s="18">
        <v>16311</v>
      </c>
      <c r="M270" s="20">
        <f t="shared" si="47"/>
        <v>18.171999790105577</v>
      </c>
      <c r="N270" s="17">
        <f t="shared" si="48"/>
        <v>836.19056802988064</v>
      </c>
      <c r="O270" s="21">
        <f t="shared" si="43"/>
        <v>0.68562835696464919</v>
      </c>
      <c r="P270" s="18">
        <f t="shared" si="41"/>
        <v>573.31596526766384</v>
      </c>
      <c r="Q270" s="19">
        <f t="shared" si="49"/>
        <v>262.8746027622168</v>
      </c>
      <c r="S270" s="31">
        <f>P270*VLOOKUP(B270,'Hybrid Conversion'!$A$5:$B$105,2)*0.9/1000*0.75</f>
        <v>66.410211602864081</v>
      </c>
      <c r="T270" s="31">
        <f t="shared" si="44"/>
        <v>231.07472711011059</v>
      </c>
      <c r="U270" s="22"/>
      <c r="V270" s="23"/>
      <c r="W270" s="18"/>
      <c r="X270" s="15"/>
      <c r="Y270" s="15"/>
    </row>
    <row r="271" spans="1:25" x14ac:dyDescent="0.2">
      <c r="A271" s="14">
        <f t="shared" si="42"/>
        <v>30</v>
      </c>
      <c r="B271" s="15">
        <v>62.166666666666679</v>
      </c>
      <c r="C271" s="15"/>
      <c r="D271" s="14">
        <v>244</v>
      </c>
      <c r="E271" s="16">
        <f t="shared" si="45"/>
        <v>52018</v>
      </c>
      <c r="F271" s="14">
        <v>2042</v>
      </c>
      <c r="G271" s="14">
        <f t="shared" ref="G271:G313" si="50">G259</f>
        <v>6</v>
      </c>
      <c r="H271" s="17">
        <v>318.3977705240253</v>
      </c>
      <c r="I271" s="18">
        <v>195101.9289</v>
      </c>
      <c r="J271" s="19">
        <f t="shared" si="46"/>
        <v>1.6319560361047016</v>
      </c>
      <c r="K271" s="17">
        <v>211.91572129726418</v>
      </c>
      <c r="L271" s="18">
        <v>16312</v>
      </c>
      <c r="M271" s="20">
        <f t="shared" si="47"/>
        <v>12.991400275702807</v>
      </c>
      <c r="N271" s="17">
        <f t="shared" si="48"/>
        <v>530.31349182128952</v>
      </c>
      <c r="O271" s="21">
        <f t="shared" si="43"/>
        <v>0.6880926820842358</v>
      </c>
      <c r="P271" s="18">
        <f t="shared" si="41"/>
        <v>364.90483293276753</v>
      </c>
      <c r="Q271" s="19">
        <f t="shared" si="49"/>
        <v>165.40865888852198</v>
      </c>
      <c r="S271" s="31">
        <f>P271*VLOOKUP(B271,'Hybrid Conversion'!$A$5:$B$105,2)*0.9/1000*0.75</f>
        <v>41.298585397139561</v>
      </c>
      <c r="T271" s="31">
        <f t="shared" si="44"/>
        <v>95.107678932780246</v>
      </c>
      <c r="U271" s="22"/>
      <c r="V271" s="23"/>
      <c r="W271" s="18"/>
      <c r="X271" s="15"/>
      <c r="Y271" s="15"/>
    </row>
    <row r="272" spans="1:25" x14ac:dyDescent="0.2">
      <c r="A272" s="14">
        <f t="shared" si="42"/>
        <v>31</v>
      </c>
      <c r="B272" s="15">
        <v>70.889247311827987</v>
      </c>
      <c r="C272" s="15"/>
      <c r="D272" s="14">
        <v>245</v>
      </c>
      <c r="E272" s="16">
        <f t="shared" si="45"/>
        <v>52048</v>
      </c>
      <c r="F272" s="14">
        <v>2042</v>
      </c>
      <c r="G272" s="14">
        <f t="shared" si="50"/>
        <v>7</v>
      </c>
      <c r="H272" s="17">
        <v>281.87042963504757</v>
      </c>
      <c r="I272" s="18">
        <v>195224.52499999999</v>
      </c>
      <c r="J272" s="19">
        <f t="shared" si="46"/>
        <v>1.4438269455901998</v>
      </c>
      <c r="K272" s="17">
        <v>192.5099956393239</v>
      </c>
      <c r="L272" s="18">
        <v>16291</v>
      </c>
      <c r="M272" s="20">
        <f t="shared" si="47"/>
        <v>11.816953878787299</v>
      </c>
      <c r="N272" s="17">
        <f t="shared" si="48"/>
        <v>474.38042527437148</v>
      </c>
      <c r="O272" s="21">
        <f t="shared" si="43"/>
        <v>0.69056586462378367</v>
      </c>
      <c r="P272" s="18">
        <f t="shared" si="41"/>
        <v>327.59092854019451</v>
      </c>
      <c r="Q272" s="19">
        <f t="shared" si="49"/>
        <v>146.78949673417696</v>
      </c>
      <c r="S272" s="31">
        <f>P272*VLOOKUP(B272,'Hybrid Conversion'!$A$5:$B$105,2)*0.9/1000*0.75</f>
        <v>35.230119417771363</v>
      </c>
      <c r="T272" s="31">
        <f t="shared" si="44"/>
        <v>60.339196919119026</v>
      </c>
      <c r="U272" s="22"/>
      <c r="V272" s="23"/>
      <c r="W272" s="18"/>
      <c r="X272" s="15"/>
      <c r="Y272" s="15"/>
    </row>
    <row r="273" spans="1:25" x14ac:dyDescent="0.2">
      <c r="A273" s="14">
        <f t="shared" si="42"/>
        <v>31</v>
      </c>
      <c r="B273" s="15">
        <v>70.05591397849463</v>
      </c>
      <c r="C273" s="15"/>
      <c r="D273" s="14">
        <v>246</v>
      </c>
      <c r="E273" s="16">
        <f t="shared" si="45"/>
        <v>52079</v>
      </c>
      <c r="F273" s="14">
        <v>2042</v>
      </c>
      <c r="G273" s="14">
        <f t="shared" si="50"/>
        <v>8</v>
      </c>
      <c r="H273" s="17">
        <v>282.0272513628002</v>
      </c>
      <c r="I273" s="18">
        <v>195333.12109999999</v>
      </c>
      <c r="J273" s="19">
        <f t="shared" si="46"/>
        <v>1.4438270876674186</v>
      </c>
      <c r="K273" s="17">
        <v>192.54547786712641</v>
      </c>
      <c r="L273" s="18">
        <v>16294</v>
      </c>
      <c r="M273" s="20">
        <f t="shared" si="47"/>
        <v>11.816955803800566</v>
      </c>
      <c r="N273" s="17">
        <f t="shared" si="48"/>
        <v>474.57272922992661</v>
      </c>
      <c r="O273" s="21">
        <f t="shared" si="43"/>
        <v>0.69304793641914431</v>
      </c>
      <c r="P273" s="18">
        <f t="shared" si="41"/>
        <v>328.90165067360203</v>
      </c>
      <c r="Q273" s="19">
        <f t="shared" si="49"/>
        <v>145.67107855632457</v>
      </c>
      <c r="S273" s="31">
        <f>P273*VLOOKUP(B273,'Hybrid Conversion'!$A$5:$B$105,2)*0.9/1000*0.75</f>
        <v>35.371078440932465</v>
      </c>
      <c r="T273" s="31">
        <f t="shared" si="44"/>
        <v>62.812127121662229</v>
      </c>
      <c r="U273" s="22"/>
      <c r="V273" s="23"/>
      <c r="W273" s="18"/>
      <c r="X273" s="15"/>
      <c r="Y273" s="15"/>
    </row>
    <row r="274" spans="1:25" x14ac:dyDescent="0.2">
      <c r="A274" s="14">
        <f t="shared" si="42"/>
        <v>30</v>
      </c>
      <c r="B274" s="15">
        <v>61.023524904214568</v>
      </c>
      <c r="C274" s="15"/>
      <c r="D274" s="14">
        <v>247</v>
      </c>
      <c r="E274" s="16">
        <f t="shared" si="45"/>
        <v>52110</v>
      </c>
      <c r="F274" s="14">
        <v>2042</v>
      </c>
      <c r="G274" s="14">
        <f t="shared" si="50"/>
        <v>9</v>
      </c>
      <c r="H274" s="17">
        <v>371.5100151300428</v>
      </c>
      <c r="I274" s="18">
        <v>195531.71720000001</v>
      </c>
      <c r="J274" s="19">
        <f t="shared" si="46"/>
        <v>1.8999987339652065</v>
      </c>
      <c r="K274" s="17">
        <v>250.2594691514964</v>
      </c>
      <c r="L274" s="18">
        <v>16293</v>
      </c>
      <c r="M274" s="20">
        <f t="shared" si="47"/>
        <v>15.359937958110624</v>
      </c>
      <c r="N274" s="17">
        <f t="shared" si="48"/>
        <v>621.76948428153923</v>
      </c>
      <c r="O274" s="21">
        <f t="shared" si="43"/>
        <v>0.69553892942059536</v>
      </c>
      <c r="P274" s="18">
        <f t="shared" si="41"/>
        <v>432.4648814435775</v>
      </c>
      <c r="Q274" s="19">
        <f t="shared" si="49"/>
        <v>189.30460283796174</v>
      </c>
      <c r="S274" s="31">
        <f>P274*VLOOKUP(B274,'Hybrid Conversion'!$A$5:$B$105,2)*0.9/1000*0.75</f>
        <v>49.18699796230139</v>
      </c>
      <c r="T274" s="31">
        <f t="shared" si="44"/>
        <v>177.37027845076815</v>
      </c>
      <c r="U274" s="22"/>
      <c r="V274" s="23"/>
      <c r="W274" s="18"/>
      <c r="X274" s="15"/>
      <c r="Y274" s="15"/>
    </row>
    <row r="275" spans="1:25" x14ac:dyDescent="0.2">
      <c r="A275" s="14">
        <f t="shared" si="42"/>
        <v>31</v>
      </c>
      <c r="B275" s="15">
        <v>47.658100358422942</v>
      </c>
      <c r="C275" s="15"/>
      <c r="D275" s="14">
        <v>248</v>
      </c>
      <c r="E275" s="16">
        <f t="shared" si="45"/>
        <v>52140</v>
      </c>
      <c r="F275" s="14">
        <v>2042</v>
      </c>
      <c r="G275" s="14">
        <f t="shared" si="50"/>
        <v>10</v>
      </c>
      <c r="H275" s="17">
        <v>1057.5734112262721</v>
      </c>
      <c r="I275" s="18">
        <v>195912.3132</v>
      </c>
      <c r="J275" s="19">
        <f t="shared" si="46"/>
        <v>5.3981977648675539</v>
      </c>
      <c r="K275" s="17">
        <v>528.35468089580593</v>
      </c>
      <c r="L275" s="18">
        <v>16291</v>
      </c>
      <c r="M275" s="20">
        <f t="shared" si="47"/>
        <v>32.432305008643176</v>
      </c>
      <c r="N275" s="17">
        <f t="shared" si="48"/>
        <v>1585.9280921220779</v>
      </c>
      <c r="O275" s="21">
        <f t="shared" si="43"/>
        <v>0.69803887569325207</v>
      </c>
      <c r="P275" s="18">
        <f t="shared" si="41"/>
        <v>1107.0394623552397</v>
      </c>
      <c r="Q275" s="19">
        <f t="shared" si="49"/>
        <v>478.88862976683822</v>
      </c>
      <c r="S275" s="31">
        <f>P275*VLOOKUP(B275,'Hybrid Conversion'!$A$5:$B$105,2)*0.9/1000*0.75</f>
        <v>126.43723048235393</v>
      </c>
      <c r="T275" s="31">
        <f t="shared" si="44"/>
        <v>326.06884447357311</v>
      </c>
      <c r="U275" s="22"/>
      <c r="V275" s="23"/>
      <c r="W275" s="18"/>
      <c r="X275" s="15"/>
      <c r="Y275" s="15"/>
    </row>
    <row r="276" spans="1:25" x14ac:dyDescent="0.2">
      <c r="A276" s="14">
        <f t="shared" si="42"/>
        <v>30</v>
      </c>
      <c r="B276" s="15">
        <v>36.144444444444453</v>
      </c>
      <c r="C276" s="15"/>
      <c r="D276" s="14">
        <v>249</v>
      </c>
      <c r="E276" s="16">
        <f t="shared" si="45"/>
        <v>52171</v>
      </c>
      <c r="F276" s="14">
        <v>2042</v>
      </c>
      <c r="G276" s="14">
        <f t="shared" si="50"/>
        <v>11</v>
      </c>
      <c r="H276" s="17">
        <v>1847.754969120027</v>
      </c>
      <c r="I276" s="18">
        <v>196438.9093</v>
      </c>
      <c r="J276" s="19">
        <f t="shared" si="46"/>
        <v>9.4062575265990187</v>
      </c>
      <c r="K276" s="17">
        <v>913.78610730171272</v>
      </c>
      <c r="L276" s="18">
        <v>16310</v>
      </c>
      <c r="M276" s="20">
        <f t="shared" si="47"/>
        <v>56.026125524323284</v>
      </c>
      <c r="N276" s="17">
        <f t="shared" si="48"/>
        <v>2761.5410764217395</v>
      </c>
      <c r="O276" s="21">
        <f t="shared" si="43"/>
        <v>0.70054780741748002</v>
      </c>
      <c r="P276" s="18">
        <f t="shared" si="41"/>
        <v>1934.5915461805573</v>
      </c>
      <c r="Q276" s="19">
        <f t="shared" si="49"/>
        <v>826.94953024118217</v>
      </c>
      <c r="S276" s="31">
        <f>P276*VLOOKUP(B276,'Hybrid Conversion'!$A$5:$B$105,2)*0.9/1000*0.75</f>
        <v>197.80513474399496</v>
      </c>
      <c r="T276" s="31">
        <f t="shared" si="44"/>
        <v>354.21979556505806</v>
      </c>
      <c r="U276" s="22"/>
      <c r="V276" s="23"/>
      <c r="W276" s="18"/>
      <c r="X276" s="15"/>
      <c r="Y276" s="15"/>
    </row>
    <row r="277" spans="1:25" x14ac:dyDescent="0.2">
      <c r="A277" s="14">
        <f t="shared" si="42"/>
        <v>31</v>
      </c>
      <c r="B277" s="15">
        <v>28.584946236559134</v>
      </c>
      <c r="C277" s="15"/>
      <c r="D277" s="14">
        <v>250</v>
      </c>
      <c r="E277" s="16">
        <f t="shared" si="45"/>
        <v>52201</v>
      </c>
      <c r="F277" s="14">
        <v>2042</v>
      </c>
      <c r="G277" s="14">
        <f t="shared" si="50"/>
        <v>12</v>
      </c>
      <c r="H277" s="17">
        <v>2618.9920396804841</v>
      </c>
      <c r="I277" s="18">
        <v>196821.50539999999</v>
      </c>
      <c r="J277" s="19">
        <f t="shared" si="46"/>
        <v>13.306432314689959</v>
      </c>
      <c r="K277" s="17">
        <v>1271.34645652771</v>
      </c>
      <c r="L277" s="18">
        <v>16385</v>
      </c>
      <c r="M277" s="20">
        <f t="shared" si="47"/>
        <v>77.5920937764852</v>
      </c>
      <c r="N277" s="17">
        <f t="shared" si="48"/>
        <v>3890.3384962081941</v>
      </c>
      <c r="O277" s="21">
        <f t="shared" si="43"/>
        <v>0.70306575688930917</v>
      </c>
      <c r="P277" s="18">
        <f t="shared" si="41"/>
        <v>2735.1637793922305</v>
      </c>
      <c r="Q277" s="19">
        <f t="shared" si="49"/>
        <v>1155.1747168159636</v>
      </c>
      <c r="S277" s="31">
        <f>P277*VLOOKUP(B277,'Hybrid Conversion'!$A$5:$B$105,2)*0.9/1000*0.75</f>
        <v>238.23772447462147</v>
      </c>
      <c r="T277" s="31">
        <f t="shared" si="44"/>
        <v>372.51020236785109</v>
      </c>
      <c r="U277" s="22"/>
      <c r="V277" s="23"/>
      <c r="W277" s="18"/>
      <c r="X277" s="15"/>
      <c r="Y277" s="15"/>
    </row>
    <row r="278" spans="1:25" x14ac:dyDescent="0.2">
      <c r="A278" s="14">
        <f t="shared" si="42"/>
        <v>31</v>
      </c>
      <c r="B278" s="15">
        <v>29.425806451612907</v>
      </c>
      <c r="C278" s="15"/>
      <c r="D278" s="14">
        <v>251</v>
      </c>
      <c r="E278" s="16">
        <f t="shared" si="45"/>
        <v>52232</v>
      </c>
      <c r="F278" s="14">
        <v>2043</v>
      </c>
      <c r="G278" s="14">
        <f t="shared" si="50"/>
        <v>1</v>
      </c>
      <c r="H278" s="17">
        <v>2460.245781898499</v>
      </c>
      <c r="I278" s="18">
        <v>197062.10149999999</v>
      </c>
      <c r="J278" s="19">
        <f t="shared" si="46"/>
        <v>12.484621665817865</v>
      </c>
      <c r="K278" s="17">
        <v>1173.2063424587254</v>
      </c>
      <c r="L278" s="18">
        <v>16397</v>
      </c>
      <c r="M278" s="20">
        <f t="shared" si="47"/>
        <v>71.550060526847929</v>
      </c>
      <c r="N278" s="17">
        <f t="shared" si="48"/>
        <v>3633.4521243572244</v>
      </c>
      <c r="O278" s="21">
        <f t="shared" si="43"/>
        <v>0.70559275652084985</v>
      </c>
      <c r="P278" s="18">
        <f t="shared" si="41"/>
        <v>2563.7375001117516</v>
      </c>
      <c r="Q278" s="19">
        <f t="shared" si="49"/>
        <v>1069.7146242454728</v>
      </c>
      <c r="S278" s="31">
        <f>P278*VLOOKUP(B278,'Hybrid Conversion'!$A$5:$B$105,2)*0.9/1000*0.75</f>
        <v>228.7583915308546</v>
      </c>
      <c r="T278" s="31">
        <f t="shared" si="44"/>
        <v>363.16732475586065</v>
      </c>
      <c r="U278" s="22"/>
      <c r="V278" s="23"/>
      <c r="W278" s="18"/>
      <c r="X278" s="15"/>
      <c r="Y278" s="15"/>
    </row>
    <row r="279" spans="1:25" x14ac:dyDescent="0.2">
      <c r="A279" s="14">
        <f t="shared" si="42"/>
        <v>28</v>
      </c>
      <c r="B279" s="15">
        <v>32.599735449735448</v>
      </c>
      <c r="C279" s="15"/>
      <c r="D279" s="14">
        <v>252</v>
      </c>
      <c r="E279" s="16">
        <f t="shared" si="45"/>
        <v>52263</v>
      </c>
      <c r="F279" s="14">
        <v>2043</v>
      </c>
      <c r="G279" s="14">
        <f t="shared" si="50"/>
        <v>2</v>
      </c>
      <c r="H279" s="17">
        <v>2235.9738521575973</v>
      </c>
      <c r="I279" s="18">
        <v>197018.69760000001</v>
      </c>
      <c r="J279" s="19">
        <f t="shared" si="46"/>
        <v>11.349043920172566</v>
      </c>
      <c r="K279" s="17">
        <v>1125.9694294929509</v>
      </c>
      <c r="L279" s="18">
        <v>16410</v>
      </c>
      <c r="M279" s="20">
        <f t="shared" si="47"/>
        <v>68.614834216511326</v>
      </c>
      <c r="N279" s="17">
        <f t="shared" si="48"/>
        <v>3361.9432816505482</v>
      </c>
      <c r="O279" s="21">
        <f t="shared" si="43"/>
        <v>0.70812883884070976</v>
      </c>
      <c r="P279" s="18">
        <f t="shared" si="41"/>
        <v>2380.688992283528</v>
      </c>
      <c r="Q279" s="19">
        <f t="shared" si="49"/>
        <v>981.25428936702019</v>
      </c>
      <c r="S279" s="31">
        <f>P279*VLOOKUP(B279,'Hybrid Conversion'!$A$5:$B$105,2)*0.9/1000*0.75</f>
        <v>226.74075814172448</v>
      </c>
      <c r="T279" s="31">
        <f t="shared" si="44"/>
        <v>403.6990393849764</v>
      </c>
      <c r="U279" s="22"/>
      <c r="V279" s="23"/>
      <c r="W279" s="18"/>
      <c r="X279" s="15"/>
      <c r="Y279" s="15"/>
    </row>
    <row r="280" spans="1:25" x14ac:dyDescent="0.2">
      <c r="A280" s="14">
        <f t="shared" si="42"/>
        <v>31</v>
      </c>
      <c r="B280" s="15">
        <v>39.989247311828002</v>
      </c>
      <c r="C280" s="15"/>
      <c r="D280" s="14">
        <v>253</v>
      </c>
      <c r="E280" s="16">
        <f t="shared" si="45"/>
        <v>52291</v>
      </c>
      <c r="F280" s="14">
        <v>2043</v>
      </c>
      <c r="G280" s="14">
        <f t="shared" si="50"/>
        <v>3</v>
      </c>
      <c r="H280" s="17">
        <v>1670.7991986274719</v>
      </c>
      <c r="I280" s="18">
        <v>197019.29370000001</v>
      </c>
      <c r="J280" s="19">
        <f t="shared" si="46"/>
        <v>8.4803836581182086</v>
      </c>
      <c r="K280" s="17">
        <v>820.67155110836052</v>
      </c>
      <c r="L280" s="18">
        <v>16412</v>
      </c>
      <c r="M280" s="20">
        <f t="shared" si="47"/>
        <v>50.004359682449461</v>
      </c>
      <c r="N280" s="17">
        <f t="shared" si="48"/>
        <v>2491.4707497358322</v>
      </c>
      <c r="O280" s="21">
        <f t="shared" si="43"/>
        <v>0.71067403649441296</v>
      </c>
      <c r="P280" s="18">
        <f t="shared" si="41"/>
        <v>1770.6235745225256</v>
      </c>
      <c r="Q280" s="19">
        <f t="shared" si="49"/>
        <v>720.84717521330663</v>
      </c>
      <c r="S280" s="31">
        <f>P280*VLOOKUP(B280,'Hybrid Conversion'!$A$5:$B$105,2)*0.9/1000*0.75</f>
        <v>188.79121447626477</v>
      </c>
      <c r="T280" s="31">
        <f t="shared" si="44"/>
        <v>408.50602230461192</v>
      </c>
      <c r="U280" s="22"/>
      <c r="V280" s="23"/>
      <c r="W280" s="18"/>
      <c r="X280" s="15"/>
      <c r="Y280" s="15"/>
    </row>
    <row r="281" spans="1:25" x14ac:dyDescent="0.2">
      <c r="A281" s="14">
        <f t="shared" si="42"/>
        <v>30</v>
      </c>
      <c r="B281" s="15">
        <v>46.898888888888891</v>
      </c>
      <c r="C281" s="15"/>
      <c r="D281" s="14">
        <v>254</v>
      </c>
      <c r="E281" s="16">
        <f t="shared" si="45"/>
        <v>52322</v>
      </c>
      <c r="F281" s="14">
        <v>2043</v>
      </c>
      <c r="G281" s="14">
        <f t="shared" si="50"/>
        <v>4</v>
      </c>
      <c r="H281" s="17">
        <v>1094.8490381240845</v>
      </c>
      <c r="I281" s="18">
        <v>196937.8898</v>
      </c>
      <c r="J281" s="19">
        <f t="shared" si="46"/>
        <v>5.559362087386825</v>
      </c>
      <c r="K281" s="17">
        <v>547.83470749854985</v>
      </c>
      <c r="L281" s="18">
        <v>16382</v>
      </c>
      <c r="M281" s="20">
        <f t="shared" si="47"/>
        <v>33.441259156302642</v>
      </c>
      <c r="N281" s="17">
        <f t="shared" si="48"/>
        <v>1642.6837456226344</v>
      </c>
      <c r="O281" s="21">
        <f t="shared" si="43"/>
        <v>0.71322838224481999</v>
      </c>
      <c r="P281" s="18">
        <f t="shared" si="41"/>
        <v>1171.6086704302929</v>
      </c>
      <c r="Q281" s="19">
        <f t="shared" si="49"/>
        <v>471.0750751923415</v>
      </c>
      <c r="S281" s="31">
        <f>P281*VLOOKUP(B281,'Hybrid Conversion'!$A$5:$B$105,2)*0.9/1000*0.75</f>
        <v>133.09188759479153</v>
      </c>
      <c r="T281" s="31">
        <f t="shared" si="44"/>
        <v>357.49544252047662</v>
      </c>
      <c r="U281" s="22"/>
      <c r="V281" s="23"/>
      <c r="W281" s="18"/>
      <c r="X281" s="15"/>
      <c r="Y281" s="15"/>
    </row>
    <row r="282" spans="1:25" x14ac:dyDescent="0.2">
      <c r="A282" s="14">
        <f t="shared" si="42"/>
        <v>31</v>
      </c>
      <c r="B282" s="15">
        <v>55.859139784946244</v>
      </c>
      <c r="C282" s="15"/>
      <c r="D282" s="14">
        <v>255</v>
      </c>
      <c r="E282" s="16">
        <f t="shared" si="45"/>
        <v>52352</v>
      </c>
      <c r="F282" s="14">
        <v>2043</v>
      </c>
      <c r="G282" s="14">
        <f t="shared" si="50"/>
        <v>5</v>
      </c>
      <c r="H282" s="17">
        <v>544.10777378082275</v>
      </c>
      <c r="I282" s="18">
        <v>196852.4859</v>
      </c>
      <c r="J282" s="19">
        <f t="shared" si="46"/>
        <v>2.7640381135812864</v>
      </c>
      <c r="K282" s="17">
        <v>297.38478660583479</v>
      </c>
      <c r="L282" s="18">
        <v>16365</v>
      </c>
      <c r="M282" s="20">
        <f t="shared" si="47"/>
        <v>18.172000403656266</v>
      </c>
      <c r="N282" s="17">
        <f t="shared" si="48"/>
        <v>841.49256038665749</v>
      </c>
      <c r="O282" s="21">
        <f t="shared" si="43"/>
        <v>0.7157919089725493</v>
      </c>
      <c r="P282" s="18">
        <f t="shared" si="41"/>
        <v>602.33356618536379</v>
      </c>
      <c r="Q282" s="19">
        <f t="shared" si="49"/>
        <v>239.15899420129369</v>
      </c>
      <c r="S282" s="31">
        <f>P282*VLOOKUP(B282,'Hybrid Conversion'!$A$5:$B$105,2)*0.9/1000*0.75</f>
        <v>69.771473339666102</v>
      </c>
      <c r="T282" s="31">
        <f t="shared" si="44"/>
        <v>242.77025735810767</v>
      </c>
      <c r="U282" s="22"/>
      <c r="V282" s="23"/>
      <c r="W282" s="18"/>
      <c r="X282" s="15"/>
      <c r="Y282" s="15"/>
    </row>
    <row r="283" spans="1:25" x14ac:dyDescent="0.2">
      <c r="A283" s="14">
        <f t="shared" si="42"/>
        <v>30</v>
      </c>
      <c r="B283" s="15">
        <v>62.166666666666679</v>
      </c>
      <c r="C283" s="15"/>
      <c r="D283" s="14">
        <v>256</v>
      </c>
      <c r="E283" s="16">
        <f t="shared" si="45"/>
        <v>52383</v>
      </c>
      <c r="F283" s="14">
        <v>2043</v>
      </c>
      <c r="G283" s="14">
        <f t="shared" si="50"/>
        <v>6</v>
      </c>
      <c r="H283" s="17">
        <v>320.9455114603046</v>
      </c>
      <c r="I283" s="18">
        <v>196663.08199999999</v>
      </c>
      <c r="J283" s="19">
        <f t="shared" si="46"/>
        <v>1.6319560753161828</v>
      </c>
      <c r="K283" s="17">
        <v>212.61724233627351</v>
      </c>
      <c r="L283" s="18">
        <v>16366</v>
      </c>
      <c r="M283" s="20">
        <f t="shared" si="47"/>
        <v>12.991399385083314</v>
      </c>
      <c r="N283" s="17">
        <f t="shared" si="48"/>
        <v>533.56275379657814</v>
      </c>
      <c r="O283" s="21">
        <f t="shared" si="43"/>
        <v>0.7183646496764009</v>
      </c>
      <c r="P283" s="18">
        <f t="shared" si="41"/>
        <v>383.29262071145467</v>
      </c>
      <c r="Q283" s="19">
        <f t="shared" si="49"/>
        <v>150.27013308512346</v>
      </c>
      <c r="S283" s="31">
        <f>P283*VLOOKUP(B283,'Hybrid Conversion'!$A$5:$B$105,2)*0.9/1000*0.75</f>
        <v>43.379647513361263</v>
      </c>
      <c r="T283" s="31">
        <f t="shared" si="44"/>
        <v>99.900215667040754</v>
      </c>
      <c r="U283" s="22"/>
      <c r="V283" s="23"/>
      <c r="W283" s="18"/>
      <c r="X283" s="15"/>
      <c r="Y283" s="15"/>
    </row>
    <row r="284" spans="1:25" x14ac:dyDescent="0.2">
      <c r="A284" s="14">
        <f t="shared" si="42"/>
        <v>31</v>
      </c>
      <c r="B284" s="15">
        <v>70.889247311827987</v>
      </c>
      <c r="C284" s="15"/>
      <c r="D284" s="14">
        <v>257</v>
      </c>
      <c r="E284" s="16">
        <f t="shared" si="45"/>
        <v>52413</v>
      </c>
      <c r="F284" s="14">
        <v>2043</v>
      </c>
      <c r="G284" s="14">
        <f t="shared" si="50"/>
        <v>7</v>
      </c>
      <c r="H284" s="17">
        <v>284.12301433086429</v>
      </c>
      <c r="I284" s="18">
        <v>196784.67809999999</v>
      </c>
      <c r="J284" s="19">
        <f t="shared" si="46"/>
        <v>1.4438269131221773</v>
      </c>
      <c r="K284" s="17">
        <v>193.14812603592858</v>
      </c>
      <c r="L284" s="18">
        <v>16345</v>
      </c>
      <c r="M284" s="20">
        <f t="shared" si="47"/>
        <v>11.816954789594897</v>
      </c>
      <c r="N284" s="17">
        <f t="shared" si="48"/>
        <v>477.27114036679291</v>
      </c>
      <c r="O284" s="21">
        <f t="shared" si="43"/>
        <v>0.72094663747378107</v>
      </c>
      <c r="P284" s="18">
        <f t="shared" si="41"/>
        <v>344.08702381071635</v>
      </c>
      <c r="Q284" s="19">
        <f t="shared" si="49"/>
        <v>133.18411655607656</v>
      </c>
      <c r="S284" s="31">
        <f>P284*VLOOKUP(B284,'Hybrid Conversion'!$A$5:$B$105,2)*0.9/1000*0.75</f>
        <v>37.004159403851467</v>
      </c>
      <c r="T284" s="31">
        <f t="shared" si="44"/>
        <v>63.377623976180935</v>
      </c>
      <c r="U284" s="22"/>
      <c r="V284" s="23"/>
      <c r="W284" s="18"/>
      <c r="X284" s="15"/>
      <c r="Y284" s="15"/>
    </row>
    <row r="285" spans="1:25" x14ac:dyDescent="0.2">
      <c r="A285" s="14">
        <f t="shared" si="42"/>
        <v>31</v>
      </c>
      <c r="B285" s="15">
        <v>70.05591397849463</v>
      </c>
      <c r="C285" s="15"/>
      <c r="D285" s="14">
        <v>258</v>
      </c>
      <c r="E285" s="16">
        <f t="shared" si="45"/>
        <v>52444</v>
      </c>
      <c r="F285" s="14">
        <v>2043</v>
      </c>
      <c r="G285" s="14">
        <f t="shared" si="50"/>
        <v>8</v>
      </c>
      <c r="H285" s="17">
        <v>284.2783948183058</v>
      </c>
      <c r="I285" s="18">
        <v>196892.27420000001</v>
      </c>
      <c r="J285" s="19">
        <f t="shared" si="46"/>
        <v>1.443827067229364</v>
      </c>
      <c r="K285" s="17">
        <v>193.18357869982719</v>
      </c>
      <c r="L285" s="18">
        <v>16348</v>
      </c>
      <c r="M285" s="20">
        <f t="shared" si="47"/>
        <v>11.816954899671348</v>
      </c>
      <c r="N285" s="17">
        <f t="shared" si="48"/>
        <v>477.46197351813299</v>
      </c>
      <c r="O285" s="21">
        <f t="shared" si="43"/>
        <v>0.72353790560112852</v>
      </c>
      <c r="P285" s="18">
        <f t="shared" ref="P285:P312" si="51">((J285*(I285*O285))+(M285*(L285*O285)))/1000</f>
        <v>345.46183632349147</v>
      </c>
      <c r="Q285" s="19">
        <f t="shared" si="49"/>
        <v>132.00013719464152</v>
      </c>
      <c r="S285" s="31">
        <f>P285*VLOOKUP(B285,'Hybrid Conversion'!$A$5:$B$105,2)*0.9/1000*0.75</f>
        <v>37.152010900283159</v>
      </c>
      <c r="T285" s="31">
        <f t="shared" si="44"/>
        <v>65.974715342392813</v>
      </c>
      <c r="U285" s="22"/>
      <c r="V285" s="23"/>
      <c r="W285" s="18"/>
      <c r="X285" s="15"/>
      <c r="Y285" s="15"/>
    </row>
    <row r="286" spans="1:25" x14ac:dyDescent="0.2">
      <c r="A286" s="14">
        <f t="shared" si="42"/>
        <v>30</v>
      </c>
      <c r="B286" s="15">
        <v>61.023524904214568</v>
      </c>
      <c r="C286" s="15"/>
      <c r="D286" s="14">
        <v>259</v>
      </c>
      <c r="E286" s="16">
        <f t="shared" si="45"/>
        <v>52475</v>
      </c>
      <c r="F286" s="14">
        <v>2043</v>
      </c>
      <c r="G286" s="14">
        <f t="shared" si="50"/>
        <v>9</v>
      </c>
      <c r="H286" s="17">
        <v>374.47049438953348</v>
      </c>
      <c r="I286" s="18">
        <v>197089.87030000001</v>
      </c>
      <c r="J286" s="19">
        <f t="shared" si="46"/>
        <v>1.8999986849630266</v>
      </c>
      <c r="K286" s="17">
        <v>251.08890831470529</v>
      </c>
      <c r="L286" s="18">
        <v>16347</v>
      </c>
      <c r="M286" s="20">
        <f t="shared" si="47"/>
        <v>15.359938111867946</v>
      </c>
      <c r="N286" s="17">
        <f t="shared" si="48"/>
        <v>625.55940270423878</v>
      </c>
      <c r="O286" s="21">
        <f t="shared" si="43"/>
        <v>0.72613848741434228</v>
      </c>
      <c r="P286" s="18">
        <f t="shared" si="51"/>
        <v>454.24275846747543</v>
      </c>
      <c r="Q286" s="19">
        <f t="shared" si="49"/>
        <v>171.31664423676335</v>
      </c>
      <c r="S286" s="31">
        <f>P286*VLOOKUP(B286,'Hybrid Conversion'!$A$5:$B$105,2)*0.9/1000*0.75</f>
        <v>51.663935255387621</v>
      </c>
      <c r="T286" s="31">
        <f t="shared" si="44"/>
        <v>186.30221322175211</v>
      </c>
      <c r="U286" s="22"/>
      <c r="V286" s="23"/>
      <c r="W286" s="18"/>
      <c r="X286" s="15"/>
      <c r="Y286" s="15"/>
    </row>
    <row r="287" spans="1:25" x14ac:dyDescent="0.2">
      <c r="A287" s="14">
        <f t="shared" si="42"/>
        <v>31</v>
      </c>
      <c r="B287" s="15">
        <v>47.658100358422942</v>
      </c>
      <c r="C287" s="15"/>
      <c r="D287" s="14">
        <v>260</v>
      </c>
      <c r="E287" s="16">
        <f t="shared" si="45"/>
        <v>52505</v>
      </c>
      <c r="F287" s="14">
        <v>2043</v>
      </c>
      <c r="G287" s="14">
        <f t="shared" si="50"/>
        <v>10</v>
      </c>
      <c r="H287" s="17">
        <v>1065.9794564247125</v>
      </c>
      <c r="I287" s="18">
        <v>197469.4664</v>
      </c>
      <c r="J287" s="19">
        <f t="shared" si="46"/>
        <v>5.3981989006109572</v>
      </c>
      <c r="K287" s="17">
        <v>530.10603547096275</v>
      </c>
      <c r="L287" s="18">
        <v>16345</v>
      </c>
      <c r="M287" s="20">
        <f t="shared" si="47"/>
        <v>32.432305626856085</v>
      </c>
      <c r="N287" s="17">
        <f t="shared" si="48"/>
        <v>1596.0854918956752</v>
      </c>
      <c r="O287" s="21">
        <f t="shared" si="43"/>
        <v>0.72874841638921117</v>
      </c>
      <c r="P287" s="18">
        <f t="shared" si="51"/>
        <v>1163.1447746407682</v>
      </c>
      <c r="Q287" s="19">
        <f t="shared" si="49"/>
        <v>432.94071725490699</v>
      </c>
      <c r="S287" s="31">
        <f>P287*VLOOKUP(B287,'Hybrid Conversion'!$A$5:$B$105,2)*0.9/1000*0.75</f>
        <v>132.84513240631753</v>
      </c>
      <c r="T287" s="31">
        <f t="shared" si="44"/>
        <v>342.59417619648212</v>
      </c>
      <c r="U287" s="22"/>
      <c r="V287" s="23"/>
      <c r="W287" s="18"/>
      <c r="X287" s="15"/>
      <c r="Y287" s="15"/>
    </row>
    <row r="288" spans="1:25" x14ac:dyDescent="0.2">
      <c r="A288" s="14">
        <f t="shared" si="42"/>
        <v>30</v>
      </c>
      <c r="B288" s="15">
        <v>36.144444444444453</v>
      </c>
      <c r="C288" s="15"/>
      <c r="D288" s="14">
        <v>261</v>
      </c>
      <c r="E288" s="16">
        <f t="shared" si="45"/>
        <v>52536</v>
      </c>
      <c r="F288" s="14">
        <v>2043</v>
      </c>
      <c r="G288" s="14">
        <f t="shared" si="50"/>
        <v>11</v>
      </c>
      <c r="H288" s="17">
        <v>1862.3924646377609</v>
      </c>
      <c r="I288" s="18">
        <v>197995.0625</v>
      </c>
      <c r="J288" s="19">
        <f t="shared" si="46"/>
        <v>9.4062571112739786</v>
      </c>
      <c r="K288" s="17">
        <v>916.81152749061584</v>
      </c>
      <c r="L288" s="18">
        <v>16364</v>
      </c>
      <c r="M288" s="20">
        <f t="shared" si="47"/>
        <v>56.026126099402092</v>
      </c>
      <c r="N288" s="17">
        <f t="shared" si="48"/>
        <v>2779.2039921283767</v>
      </c>
      <c r="O288" s="21">
        <f t="shared" si="43"/>
        <v>0.73136772612184442</v>
      </c>
      <c r="P288" s="18">
        <f t="shared" si="51"/>
        <v>2032.6201041516831</v>
      </c>
      <c r="Q288" s="19">
        <f t="shared" si="49"/>
        <v>746.58388797669363</v>
      </c>
      <c r="S288" s="31">
        <f>P288*VLOOKUP(B288,'Hybrid Conversion'!$A$5:$B$105,2)*0.9/1000*0.75</f>
        <v>207.82820765389192</v>
      </c>
      <c r="T288" s="31">
        <f t="shared" si="44"/>
        <v>372.16862607278159</v>
      </c>
      <c r="U288" s="22"/>
      <c r="V288" s="23"/>
      <c r="W288" s="18"/>
      <c r="X288" s="15"/>
      <c r="Y288" s="15"/>
    </row>
    <row r="289" spans="1:25" x14ac:dyDescent="0.2">
      <c r="A289" s="14">
        <f t="shared" si="42"/>
        <v>31</v>
      </c>
      <c r="B289" s="15">
        <v>28.584946236559134</v>
      </c>
      <c r="C289" s="15"/>
      <c r="D289" s="14">
        <v>262</v>
      </c>
      <c r="E289" s="16">
        <f t="shared" si="45"/>
        <v>52566</v>
      </c>
      <c r="F289" s="14">
        <v>2043</v>
      </c>
      <c r="G289" s="14">
        <f t="shared" si="50"/>
        <v>12</v>
      </c>
      <c r="H289" s="17">
        <v>2639.698967933653</v>
      </c>
      <c r="I289" s="18">
        <v>198377.6586</v>
      </c>
      <c r="J289" s="19">
        <f t="shared" si="46"/>
        <v>13.306432723133536</v>
      </c>
      <c r="K289" s="17">
        <v>1275.53639292717</v>
      </c>
      <c r="L289" s="18">
        <v>16439</v>
      </c>
      <c r="M289" s="20">
        <f t="shared" si="47"/>
        <v>77.592091546150613</v>
      </c>
      <c r="N289" s="17">
        <f t="shared" si="48"/>
        <v>3915.2353608608228</v>
      </c>
      <c r="O289" s="21">
        <f t="shared" si="43"/>
        <v>0.73399645032910454</v>
      </c>
      <c r="P289" s="18">
        <f t="shared" si="51"/>
        <v>2873.7688570748346</v>
      </c>
      <c r="Q289" s="19">
        <f t="shared" si="49"/>
        <v>1041.4665037859882</v>
      </c>
      <c r="S289" s="31">
        <f>P289*VLOOKUP(B289,'Hybrid Conversion'!$A$5:$B$105,2)*0.9/1000*0.75</f>
        <v>250.31047805395895</v>
      </c>
      <c r="T289" s="31">
        <f t="shared" si="44"/>
        <v>391.38724582893093</v>
      </c>
      <c r="U289" s="22"/>
      <c r="V289" s="23"/>
      <c r="W289" s="18"/>
      <c r="X289" s="15"/>
      <c r="Y289" s="15"/>
    </row>
    <row r="290" spans="1:25" x14ac:dyDescent="0.2">
      <c r="A290" s="14">
        <f t="shared" si="42"/>
        <v>31</v>
      </c>
      <c r="B290" s="15">
        <v>29.425806451612907</v>
      </c>
      <c r="C290" s="15"/>
      <c r="D290" s="14">
        <v>263</v>
      </c>
      <c r="E290" s="16">
        <f t="shared" si="45"/>
        <v>52597</v>
      </c>
      <c r="F290" s="14">
        <v>2044</v>
      </c>
      <c r="G290" s="14">
        <f t="shared" si="50"/>
        <v>1</v>
      </c>
      <c r="H290" s="17">
        <v>2479.648906230927</v>
      </c>
      <c r="I290" s="18">
        <v>198616.25459999999</v>
      </c>
      <c r="J290" s="19">
        <f t="shared" si="46"/>
        <v>12.484622224020768</v>
      </c>
      <c r="K290" s="17">
        <v>1177.0700602531431</v>
      </c>
      <c r="L290" s="18">
        <v>16451</v>
      </c>
      <c r="M290" s="20">
        <f t="shared" si="47"/>
        <v>71.550061409831812</v>
      </c>
      <c r="N290" s="17">
        <f t="shared" si="48"/>
        <v>3656.7189664840698</v>
      </c>
      <c r="O290" s="21">
        <f t="shared" si="43"/>
        <v>0.73663462284904113</v>
      </c>
      <c r="P290" s="18">
        <f t="shared" si="51"/>
        <v>2693.6657967409287</v>
      </c>
      <c r="Q290" s="19">
        <f t="shared" si="49"/>
        <v>963.0531697431411</v>
      </c>
      <c r="S290" s="31">
        <f>P290*VLOOKUP(B290,'Hybrid Conversion'!$A$5:$B$105,2)*0.9/1000*0.75</f>
        <v>240.35169550598414</v>
      </c>
      <c r="T290" s="31">
        <f t="shared" si="44"/>
        <v>381.57237281356828</v>
      </c>
      <c r="U290" s="22"/>
      <c r="V290" s="23"/>
      <c r="W290" s="18"/>
      <c r="X290" s="15"/>
      <c r="Y290" s="15"/>
    </row>
    <row r="291" spans="1:25" x14ac:dyDescent="0.2">
      <c r="A291" s="14">
        <f t="shared" si="42"/>
        <v>29</v>
      </c>
      <c r="B291" s="15">
        <v>32.599735449735448</v>
      </c>
      <c r="C291" s="15"/>
      <c r="D291" s="14">
        <v>264</v>
      </c>
      <c r="E291" s="16">
        <f t="shared" si="45"/>
        <v>52628</v>
      </c>
      <c r="F291" s="14">
        <v>2044</v>
      </c>
      <c r="G291" s="14">
        <f t="shared" si="50"/>
        <v>2</v>
      </c>
      <c r="H291" s="17">
        <v>2391.2266554832418</v>
      </c>
      <c r="I291" s="18">
        <v>198571.85070000001</v>
      </c>
      <c r="J291" s="19">
        <f t="shared" si="46"/>
        <v>12.042123025261413</v>
      </c>
      <c r="K291" s="17">
        <v>1197.3478858470914</v>
      </c>
      <c r="L291" s="18">
        <v>16464</v>
      </c>
      <c r="M291" s="20">
        <f t="shared" si="47"/>
        <v>72.725211725406425</v>
      </c>
      <c r="N291" s="17">
        <f t="shared" si="48"/>
        <v>3588.574541330333</v>
      </c>
      <c r="O291" s="21">
        <f t="shared" si="43"/>
        <v>0.73928227764132637</v>
      </c>
      <c r="P291" s="18">
        <f t="shared" si="51"/>
        <v>2652.9695604003668</v>
      </c>
      <c r="Q291" s="19">
        <f t="shared" si="49"/>
        <v>935.60498092996613</v>
      </c>
      <c r="S291" s="31">
        <f>P291*VLOOKUP(B291,'Hybrid Conversion'!$A$5:$B$105,2)*0.9/1000*0.75</f>
        <v>252.67320989925287</v>
      </c>
      <c r="T291" s="31">
        <f t="shared" si="44"/>
        <v>449.87029659171054</v>
      </c>
      <c r="U291" s="22"/>
      <c r="V291" s="23"/>
      <c r="W291" s="18"/>
      <c r="X291" s="15"/>
      <c r="Y291" s="15"/>
    </row>
    <row r="292" spans="1:25" x14ac:dyDescent="0.2">
      <c r="A292" s="14">
        <f t="shared" si="42"/>
        <v>31</v>
      </c>
      <c r="B292" s="15">
        <v>39.989247311828002</v>
      </c>
      <c r="C292" s="15"/>
      <c r="D292" s="14">
        <v>265</v>
      </c>
      <c r="E292" s="16">
        <f t="shared" si="45"/>
        <v>52657</v>
      </c>
      <c r="F292" s="14">
        <v>2044</v>
      </c>
      <c r="G292" s="14">
        <f t="shared" si="50"/>
        <v>3</v>
      </c>
      <c r="H292" s="17">
        <v>1683.9621598720541</v>
      </c>
      <c r="I292" s="18">
        <v>198571.44680000001</v>
      </c>
      <c r="J292" s="19">
        <f t="shared" si="46"/>
        <v>8.4803841992858668</v>
      </c>
      <c r="K292" s="17">
        <v>823.37176728248619</v>
      </c>
      <c r="L292" s="18">
        <v>16466</v>
      </c>
      <c r="M292" s="20">
        <f t="shared" si="47"/>
        <v>50.004358513451123</v>
      </c>
      <c r="N292" s="17">
        <f t="shared" si="48"/>
        <v>2507.3339271545401</v>
      </c>
      <c r="O292" s="21">
        <f t="shared" si="43"/>
        <v>0.74193944878769225</v>
      </c>
      <c r="P292" s="18">
        <f t="shared" si="51"/>
        <v>1860.2899518397194</v>
      </c>
      <c r="Q292" s="19">
        <f t="shared" si="49"/>
        <v>647.04397531482073</v>
      </c>
      <c r="S292" s="31">
        <f>P292*VLOOKUP(B292,'Hybrid Conversion'!$A$5:$B$105,2)*0.9/1000*0.75</f>
        <v>198.35181477266877</v>
      </c>
      <c r="T292" s="31">
        <f t="shared" si="44"/>
        <v>429.19322858570348</v>
      </c>
      <c r="U292" s="22"/>
      <c r="V292" s="23"/>
      <c r="W292" s="18"/>
      <c r="X292" s="15"/>
      <c r="Y292" s="15"/>
    </row>
    <row r="293" spans="1:25" x14ac:dyDescent="0.2">
      <c r="A293" s="14">
        <f t="shared" si="42"/>
        <v>30</v>
      </c>
      <c r="B293" s="15">
        <v>46.898888888888891</v>
      </c>
      <c r="C293" s="15"/>
      <c r="D293" s="14">
        <v>266</v>
      </c>
      <c r="E293" s="16">
        <f t="shared" si="45"/>
        <v>52688</v>
      </c>
      <c r="F293" s="14">
        <v>2044</v>
      </c>
      <c r="G293" s="14">
        <f t="shared" si="50"/>
        <v>4</v>
      </c>
      <c r="H293" s="17">
        <v>1103.4723901748664</v>
      </c>
      <c r="I293" s="18">
        <v>198489.0429</v>
      </c>
      <c r="J293" s="19">
        <f t="shared" si="46"/>
        <v>5.5593617363090546</v>
      </c>
      <c r="K293" s="17">
        <v>549.64075326919624</v>
      </c>
      <c r="L293" s="18">
        <v>16436</v>
      </c>
      <c r="M293" s="20">
        <f t="shared" si="47"/>
        <v>33.441272406254335</v>
      </c>
      <c r="N293" s="17">
        <f t="shared" si="48"/>
        <v>1653.1131434440626</v>
      </c>
      <c r="O293" s="21">
        <f t="shared" si="43"/>
        <v>0.74460617049236932</v>
      </c>
      <c r="P293" s="18">
        <f t="shared" si="51"/>
        <v>1230.9182471304864</v>
      </c>
      <c r="Q293" s="19">
        <f t="shared" si="49"/>
        <v>422.19489631357624</v>
      </c>
      <c r="S293" s="31">
        <f>P293*VLOOKUP(B293,'Hybrid Conversion'!$A$5:$B$105,2)*0.9/1000*0.75</f>
        <v>139.82931086136546</v>
      </c>
      <c r="T293" s="31">
        <f t="shared" si="44"/>
        <v>375.59269965356924</v>
      </c>
      <c r="U293" s="22"/>
      <c r="V293" s="23"/>
      <c r="W293" s="18"/>
      <c r="X293" s="15"/>
      <c r="Y293" s="15"/>
    </row>
    <row r="294" spans="1:25" x14ac:dyDescent="0.2">
      <c r="A294" s="14">
        <f t="shared" si="42"/>
        <v>31</v>
      </c>
      <c r="B294" s="15">
        <v>55.859139784946244</v>
      </c>
      <c r="C294" s="15"/>
      <c r="D294" s="14">
        <v>267</v>
      </c>
      <c r="E294" s="16">
        <f t="shared" si="45"/>
        <v>52718</v>
      </c>
      <c r="F294" s="14">
        <v>2044</v>
      </c>
      <c r="G294" s="14">
        <f t="shared" si="50"/>
        <v>5</v>
      </c>
      <c r="H294" s="17">
        <v>548.39257383346546</v>
      </c>
      <c r="I294" s="18">
        <v>198402.639</v>
      </c>
      <c r="J294" s="19">
        <f t="shared" si="46"/>
        <v>2.7640387073352661</v>
      </c>
      <c r="K294" s="17">
        <v>298.34791207313589</v>
      </c>
      <c r="L294" s="18">
        <v>16418</v>
      </c>
      <c r="M294" s="20">
        <f t="shared" si="47"/>
        <v>18.172000978994756</v>
      </c>
      <c r="N294" s="17">
        <f t="shared" si="48"/>
        <v>846.74048590660141</v>
      </c>
      <c r="O294" s="21">
        <f t="shared" si="43"/>
        <v>0.74728247708252704</v>
      </c>
      <c r="P294" s="18">
        <f t="shared" si="51"/>
        <v>632.75432775434763</v>
      </c>
      <c r="Q294" s="19">
        <f t="shared" si="49"/>
        <v>213.98615815225378</v>
      </c>
      <c r="S294" s="31">
        <f>P294*VLOOKUP(B294,'Hybrid Conversion'!$A$5:$B$105,2)*0.9/1000*0.75</f>
        <v>73.295270574186333</v>
      </c>
      <c r="T294" s="31">
        <f t="shared" si="44"/>
        <v>255.03133083920778</v>
      </c>
      <c r="U294" s="22"/>
      <c r="V294" s="23"/>
      <c r="W294" s="18"/>
      <c r="X294" s="15"/>
      <c r="Y294" s="15"/>
    </row>
    <row r="295" spans="1:25" x14ac:dyDescent="0.2">
      <c r="A295" s="14">
        <f t="shared" si="42"/>
        <v>30</v>
      </c>
      <c r="B295" s="15">
        <v>62.166666666666679</v>
      </c>
      <c r="C295" s="15"/>
      <c r="D295" s="14">
        <v>268</v>
      </c>
      <c r="E295" s="16">
        <f t="shared" si="45"/>
        <v>52749</v>
      </c>
      <c r="F295" s="14">
        <v>2044</v>
      </c>
      <c r="G295" s="14">
        <f t="shared" si="50"/>
        <v>6</v>
      </c>
      <c r="H295" s="17">
        <v>323.47366690635693</v>
      </c>
      <c r="I295" s="18">
        <v>198212.23509999999</v>
      </c>
      <c r="J295" s="19">
        <f t="shared" si="46"/>
        <v>1.6319561037347736</v>
      </c>
      <c r="K295" s="17">
        <v>213.30579936504319</v>
      </c>
      <c r="L295" s="18">
        <v>16419</v>
      </c>
      <c r="M295" s="20">
        <f t="shared" si="47"/>
        <v>12.991400168405089</v>
      </c>
      <c r="N295" s="17">
        <f t="shared" si="48"/>
        <v>536.77946627140011</v>
      </c>
      <c r="O295" s="21">
        <f t="shared" si="43"/>
        <v>0.74996840300871548</v>
      </c>
      <c r="P295" s="18">
        <f t="shared" si="51"/>
        <v>402.56763908743261</v>
      </c>
      <c r="Q295" s="19">
        <f t="shared" si="49"/>
        <v>134.2118271839675</v>
      </c>
      <c r="S295" s="31">
        <f>P295*VLOOKUP(B295,'Hybrid Conversion'!$A$5:$B$105,2)*0.9/1000*0.75</f>
        <v>45.561123121765789</v>
      </c>
      <c r="T295" s="31">
        <f t="shared" si="44"/>
        <v>104.92399746897625</v>
      </c>
      <c r="U295" s="22"/>
      <c r="V295" s="23"/>
      <c r="W295" s="18"/>
      <c r="X295" s="15"/>
      <c r="Y295" s="15"/>
    </row>
    <row r="296" spans="1:25" x14ac:dyDescent="0.2">
      <c r="A296" s="14">
        <f t="shared" si="42"/>
        <v>31</v>
      </c>
      <c r="B296" s="15">
        <v>70.889247311827987</v>
      </c>
      <c r="C296" s="15"/>
      <c r="D296" s="14">
        <v>269</v>
      </c>
      <c r="E296" s="16">
        <f t="shared" si="45"/>
        <v>52779</v>
      </c>
      <c r="F296" s="14">
        <v>2044</v>
      </c>
      <c r="G296" s="14">
        <f t="shared" si="50"/>
        <v>7</v>
      </c>
      <c r="H296" s="17">
        <v>286.35976386070217</v>
      </c>
      <c r="I296" s="18">
        <v>198333.83119999999</v>
      </c>
      <c r="J296" s="19">
        <f t="shared" si="46"/>
        <v>1.4438271177847453</v>
      </c>
      <c r="K296" s="17">
        <v>193.78625458478928</v>
      </c>
      <c r="L296" s="18">
        <v>16399</v>
      </c>
      <c r="M296" s="20">
        <f t="shared" si="47"/>
        <v>11.816955581729939</v>
      </c>
      <c r="N296" s="17">
        <f t="shared" si="48"/>
        <v>480.14601844549145</v>
      </c>
      <c r="O296" s="21">
        <f t="shared" si="43"/>
        <v>0.75266398284530889</v>
      </c>
      <c r="P296" s="18">
        <f t="shared" si="51"/>
        <v>361.38861459050071</v>
      </c>
      <c r="Q296" s="19">
        <f t="shared" si="49"/>
        <v>118.75740385499074</v>
      </c>
      <c r="S296" s="31">
        <f>P296*VLOOKUP(B296,'Hybrid Conversion'!$A$5:$B$105,2)*0.9/1000*0.75</f>
        <v>38.864824813621595</v>
      </c>
      <c r="T296" s="31">
        <f t="shared" si="44"/>
        <v>66.564415801362188</v>
      </c>
      <c r="U296" s="22"/>
      <c r="V296" s="23"/>
      <c r="W296" s="18"/>
      <c r="X296" s="15"/>
      <c r="Y296" s="15"/>
    </row>
    <row r="297" spans="1:25" x14ac:dyDescent="0.2">
      <c r="A297" s="14">
        <f t="shared" si="42"/>
        <v>31</v>
      </c>
      <c r="B297" s="15">
        <v>70.05591397849463</v>
      </c>
      <c r="C297" s="15"/>
      <c r="D297" s="14">
        <v>270</v>
      </c>
      <c r="E297" s="16">
        <f t="shared" si="45"/>
        <v>52810</v>
      </c>
      <c r="F297" s="14">
        <v>2044</v>
      </c>
      <c r="G297" s="14">
        <f t="shared" si="50"/>
        <v>8</v>
      </c>
      <c r="H297" s="17">
        <v>286.51365691423467</v>
      </c>
      <c r="I297" s="18">
        <v>198440.42730000001</v>
      </c>
      <c r="J297" s="19">
        <f t="shared" si="46"/>
        <v>1.4438270508311624</v>
      </c>
      <c r="K297" s="17">
        <v>193.80988168716408</v>
      </c>
      <c r="L297" s="18">
        <v>16401</v>
      </c>
      <c r="M297" s="20">
        <f t="shared" si="47"/>
        <v>11.816955166585213</v>
      </c>
      <c r="N297" s="17">
        <f t="shared" si="48"/>
        <v>480.32353860139875</v>
      </c>
      <c r="O297" s="21">
        <f t="shared" si="43"/>
        <v>0.75536925129095078</v>
      </c>
      <c r="P297" s="18">
        <f t="shared" si="51"/>
        <v>362.82163173075872</v>
      </c>
      <c r="Q297" s="19">
        <f t="shared" si="49"/>
        <v>117.50190687064003</v>
      </c>
      <c r="S297" s="31">
        <f>P297*VLOOKUP(B297,'Hybrid Conversion'!$A$5:$B$105,2)*0.9/1000*0.75</f>
        <v>39.018935811761793</v>
      </c>
      <c r="T297" s="31">
        <f t="shared" si="44"/>
        <v>69.290009363247165</v>
      </c>
      <c r="U297" s="22"/>
      <c r="V297" s="23"/>
      <c r="W297" s="18"/>
      <c r="X297" s="15"/>
      <c r="Y297" s="15"/>
    </row>
    <row r="298" spans="1:25" x14ac:dyDescent="0.2">
      <c r="A298" s="14">
        <f t="shared" si="42"/>
        <v>30</v>
      </c>
      <c r="B298" s="15">
        <v>61.023524904214568</v>
      </c>
      <c r="C298" s="15"/>
      <c r="D298" s="14">
        <v>271</v>
      </c>
      <c r="E298" s="16">
        <f t="shared" si="45"/>
        <v>52841</v>
      </c>
      <c r="F298" s="14">
        <v>2044</v>
      </c>
      <c r="G298" s="14">
        <f t="shared" si="50"/>
        <v>9</v>
      </c>
      <c r="H298" s="17">
        <v>377.41197109222412</v>
      </c>
      <c r="I298" s="18">
        <v>198638.02340000001</v>
      </c>
      <c r="J298" s="19">
        <f t="shared" si="46"/>
        <v>1.8999986237892865</v>
      </c>
      <c r="K298" s="17">
        <v>251.9183439016339</v>
      </c>
      <c r="L298" s="18">
        <v>16401</v>
      </c>
      <c r="M298" s="20">
        <f t="shared" si="47"/>
        <v>15.359938046560204</v>
      </c>
      <c r="N298" s="17">
        <f t="shared" si="48"/>
        <v>629.330314993858</v>
      </c>
      <c r="O298" s="21">
        <f t="shared" si="43"/>
        <v>0.75808424316900047</v>
      </c>
      <c r="P298" s="18">
        <f t="shared" si="51"/>
        <v>477.0853955454275</v>
      </c>
      <c r="Q298" s="19">
        <f t="shared" si="49"/>
        <v>152.24491944843049</v>
      </c>
      <c r="S298" s="31">
        <f>P298*VLOOKUP(B298,'Hybrid Conversion'!$A$5:$B$105,2)*0.9/1000*0.75</f>
        <v>54.261974521966557</v>
      </c>
      <c r="T298" s="31">
        <f t="shared" si="44"/>
        <v>195.6708465441663</v>
      </c>
      <c r="U298" s="22"/>
      <c r="V298" s="23"/>
      <c r="W298" s="18"/>
      <c r="X298" s="15"/>
      <c r="Y298" s="15"/>
    </row>
    <row r="299" spans="1:25" x14ac:dyDescent="0.2">
      <c r="A299" s="14">
        <f t="shared" si="42"/>
        <v>31</v>
      </c>
      <c r="B299" s="15">
        <v>47.658100358422942</v>
      </c>
      <c r="C299" s="15"/>
      <c r="D299" s="14">
        <v>272</v>
      </c>
      <c r="E299" s="16">
        <f t="shared" si="45"/>
        <v>52871</v>
      </c>
      <c r="F299" s="14">
        <v>2044</v>
      </c>
      <c r="G299" s="14">
        <f t="shared" si="50"/>
        <v>10</v>
      </c>
      <c r="H299" s="17">
        <v>1074.3312888145447</v>
      </c>
      <c r="I299" s="18">
        <v>199016.6195</v>
      </c>
      <c r="J299" s="19">
        <f t="shared" si="46"/>
        <v>5.3981988615505783</v>
      </c>
      <c r="K299" s="17">
        <v>531.82492148876258</v>
      </c>
      <c r="L299" s="18">
        <v>16398</v>
      </c>
      <c r="M299" s="20">
        <f t="shared" si="47"/>
        <v>32.432304030294098</v>
      </c>
      <c r="N299" s="17">
        <f t="shared" si="48"/>
        <v>1606.1562103033073</v>
      </c>
      <c r="O299" s="21">
        <f t="shared" si="43"/>
        <v>0.76080899342798147</v>
      </c>
      <c r="P299" s="18">
        <f t="shared" si="51"/>
        <v>1221.9780896489606</v>
      </c>
      <c r="Q299" s="19">
        <f t="shared" si="49"/>
        <v>384.17812065434669</v>
      </c>
      <c r="S299" s="31">
        <f>P299*VLOOKUP(B299,'Hybrid Conversion'!$A$5:$B$105,2)*0.9/1000*0.75</f>
        <v>139.56460507435216</v>
      </c>
      <c r="T299" s="31">
        <f t="shared" si="44"/>
        <v>359.92301739285421</v>
      </c>
      <c r="U299" s="22"/>
      <c r="V299" s="23"/>
      <c r="W299" s="18"/>
      <c r="X299" s="15"/>
      <c r="Y299" s="15"/>
    </row>
    <row r="300" spans="1:25" x14ac:dyDescent="0.2">
      <c r="A300" s="14">
        <f t="shared" si="42"/>
        <v>30</v>
      </c>
      <c r="B300" s="15">
        <v>36.144444444444453</v>
      </c>
      <c r="C300" s="15"/>
      <c r="D300" s="14">
        <v>273</v>
      </c>
      <c r="E300" s="16">
        <f t="shared" si="45"/>
        <v>52902</v>
      </c>
      <c r="F300" s="14">
        <v>2044</v>
      </c>
      <c r="G300" s="14">
        <f t="shared" si="50"/>
        <v>11</v>
      </c>
      <c r="H300" s="17">
        <v>1876.9360198974632</v>
      </c>
      <c r="I300" s="18">
        <v>199541.2156</v>
      </c>
      <c r="J300" s="19">
        <f t="shared" si="46"/>
        <v>9.4062573200915356</v>
      </c>
      <c r="K300" s="17">
        <v>919.83692264556953</v>
      </c>
      <c r="L300" s="18">
        <v>16418</v>
      </c>
      <c r="M300" s="20">
        <f t="shared" si="47"/>
        <v>56.026125145911166</v>
      </c>
      <c r="N300" s="17">
        <f t="shared" si="48"/>
        <v>2796.7729425430325</v>
      </c>
      <c r="O300" s="21">
        <f t="shared" si="43"/>
        <v>0.76354353714203127</v>
      </c>
      <c r="P300" s="18">
        <f t="shared" si="51"/>
        <v>2135.4579051324345</v>
      </c>
      <c r="Q300" s="19">
        <f t="shared" si="49"/>
        <v>661.31503741059805</v>
      </c>
      <c r="S300" s="31">
        <f>P300*VLOOKUP(B300,'Hybrid Conversion'!$A$5:$B$105,2)*0.9/1000*0.75</f>
        <v>218.34300863083942</v>
      </c>
      <c r="T300" s="31">
        <f t="shared" si="44"/>
        <v>390.99801923935451</v>
      </c>
      <c r="U300" s="22"/>
      <c r="V300" s="23"/>
      <c r="W300" s="18"/>
      <c r="X300" s="15"/>
      <c r="Y300" s="15"/>
    </row>
    <row r="301" spans="1:25" x14ac:dyDescent="0.2">
      <c r="A301" s="14">
        <f t="shared" si="42"/>
        <v>31</v>
      </c>
      <c r="B301" s="15">
        <v>28.584946236559134</v>
      </c>
      <c r="C301" s="15"/>
      <c r="D301" s="14">
        <v>274</v>
      </c>
      <c r="E301" s="16">
        <f t="shared" si="45"/>
        <v>52932</v>
      </c>
      <c r="F301" s="14">
        <v>2044</v>
      </c>
      <c r="G301" s="14">
        <f t="shared" si="50"/>
        <v>12</v>
      </c>
      <c r="H301" s="17">
        <v>2660.2594900131189</v>
      </c>
      <c r="I301" s="18">
        <v>199922.81169999999</v>
      </c>
      <c r="J301" s="19">
        <f t="shared" si="46"/>
        <v>13.306432954759805</v>
      </c>
      <c r="K301" s="17">
        <v>1279.7263708114619</v>
      </c>
      <c r="L301" s="18">
        <v>16493</v>
      </c>
      <c r="M301" s="20">
        <f t="shared" si="47"/>
        <v>77.59209184572012</v>
      </c>
      <c r="N301" s="17">
        <f t="shared" si="48"/>
        <v>3939.9858608245809</v>
      </c>
      <c r="O301" s="21">
        <f t="shared" si="43"/>
        <v>0.76628790951135284</v>
      </c>
      <c r="P301" s="18">
        <f t="shared" si="51"/>
        <v>3019.163528795556</v>
      </c>
      <c r="Q301" s="19">
        <f>N301-P301</f>
        <v>920.82233202902489</v>
      </c>
      <c r="S301" s="31">
        <f>P301*VLOOKUP(B301,'Hybrid Conversion'!$A$5:$B$105,2)*0.9/1000*0.75</f>
        <v>262.97461758463675</v>
      </c>
      <c r="T301" s="31">
        <f t="shared" si="44"/>
        <v>411.18898457450911</v>
      </c>
      <c r="U301" s="26"/>
      <c r="V301" s="23"/>
      <c r="W301" s="27"/>
      <c r="X301" s="15"/>
      <c r="Y301" s="15"/>
    </row>
    <row r="302" spans="1:25" x14ac:dyDescent="0.2">
      <c r="A302" s="14">
        <f t="shared" si="42"/>
        <v>31</v>
      </c>
      <c r="B302" s="15">
        <v>29.425806451612907</v>
      </c>
      <c r="C302" s="15"/>
      <c r="D302" s="14">
        <v>275</v>
      </c>
      <c r="E302" s="16">
        <f t="shared" si="45"/>
        <v>52963</v>
      </c>
      <c r="F302" s="14">
        <v>2045</v>
      </c>
      <c r="G302" s="14">
        <f t="shared" si="50"/>
        <v>1</v>
      </c>
      <c r="H302" s="17">
        <v>2498.9394268989527</v>
      </c>
      <c r="I302" s="18">
        <v>200161.40779999999</v>
      </c>
      <c r="J302" s="19">
        <f t="shared" si="46"/>
        <v>12.484621557997219</v>
      </c>
      <c r="K302" s="17">
        <v>1180.933739900589</v>
      </c>
      <c r="L302" s="18">
        <v>16505</v>
      </c>
      <c r="M302" s="20">
        <f t="shared" si="47"/>
        <v>71.550059975800608</v>
      </c>
      <c r="N302" s="17">
        <f t="shared" si="48"/>
        <v>3679.8731667995417</v>
      </c>
      <c r="O302" s="21">
        <f>((O$313/O$182)^(1/131))*O301</f>
        <v>0.76904214586266773</v>
      </c>
      <c r="P302" s="18">
        <f t="shared" si="51"/>
        <v>2829.9775566979697</v>
      </c>
      <c r="Q302" s="19">
        <f t="shared" si="49"/>
        <v>849.89561010157195</v>
      </c>
      <c r="S302" s="31">
        <f>P302*VLOOKUP(B302,'Hybrid Conversion'!$A$5:$B$105,2)*0.9/1000*0.75</f>
        <v>252.51458618927501</v>
      </c>
      <c r="T302" s="31">
        <f t="shared" si="44"/>
        <v>400.8816730809333</v>
      </c>
      <c r="U302" s="22"/>
      <c r="V302" s="23"/>
      <c r="W302" s="27"/>
      <c r="X302" s="15"/>
      <c r="Y302" s="15"/>
    </row>
    <row r="303" spans="1:25" x14ac:dyDescent="0.2">
      <c r="A303" s="14">
        <f t="shared" si="42"/>
        <v>28</v>
      </c>
      <c r="B303" s="15">
        <v>32.599735449735448</v>
      </c>
      <c r="C303" s="15"/>
      <c r="D303" s="14">
        <v>276</v>
      </c>
      <c r="E303" s="16">
        <f t="shared" si="45"/>
        <v>52994</v>
      </c>
      <c r="F303" s="14">
        <v>2045</v>
      </c>
      <c r="G303" s="14">
        <f t="shared" si="50"/>
        <v>2</v>
      </c>
      <c r="H303" s="17">
        <v>2271.1252188682593</v>
      </c>
      <c r="I303" s="18">
        <v>200116.00390000001</v>
      </c>
      <c r="J303" s="19">
        <f t="shared" si="46"/>
        <v>11.349043427846798</v>
      </c>
      <c r="K303" s="17">
        <v>1133.3112776875491</v>
      </c>
      <c r="L303" s="18">
        <v>16517</v>
      </c>
      <c r="M303" s="20">
        <f t="shared" si="47"/>
        <v>68.614837905645643</v>
      </c>
      <c r="N303" s="17">
        <f t="shared" si="48"/>
        <v>3404.4364965558084</v>
      </c>
      <c r="O303" s="21">
        <f t="shared" ref="O303:O312" si="52">((O$313/O$182)^(1/131))*O302</f>
        <v>0.7718062816496708</v>
      </c>
      <c r="P303" s="18">
        <f t="shared" si="51"/>
        <v>2627.5654735191711</v>
      </c>
      <c r="Q303" s="19">
        <f t="shared" si="49"/>
        <v>776.87102303663733</v>
      </c>
      <c r="S303" s="31">
        <f>P303*VLOOKUP(B303,'Hybrid Conversion'!$A$5:$B$105,2)*0.9/1000*0.75</f>
        <v>250.25368263718261</v>
      </c>
      <c r="T303" s="31">
        <f t="shared" si="44"/>
        <v>445.56246574793698</v>
      </c>
      <c r="U303" s="22"/>
      <c r="V303" s="23"/>
      <c r="W303" s="27"/>
      <c r="X303" s="15"/>
      <c r="Y303" s="15"/>
    </row>
    <row r="304" spans="1:25" x14ac:dyDescent="0.2">
      <c r="A304" s="14">
        <f t="shared" si="42"/>
        <v>31</v>
      </c>
      <c r="B304" s="15">
        <v>39.989247311828002</v>
      </c>
      <c r="C304" s="15"/>
      <c r="D304" s="14">
        <v>277</v>
      </c>
      <c r="E304" s="16">
        <f t="shared" si="45"/>
        <v>53022</v>
      </c>
      <c r="F304" s="14">
        <v>2045</v>
      </c>
      <c r="G304" s="14">
        <f t="shared" si="50"/>
        <v>3</v>
      </c>
      <c r="H304" s="17">
        <v>1697.0570819377901</v>
      </c>
      <c r="I304" s="18">
        <v>200115.5999</v>
      </c>
      <c r="J304" s="19">
        <f t="shared" si="46"/>
        <v>8.4803837521204173</v>
      </c>
      <c r="K304" s="17">
        <v>826.02199625968888</v>
      </c>
      <c r="L304" s="18">
        <v>16519</v>
      </c>
      <c r="M304" s="20">
        <f t="shared" si="47"/>
        <v>50.004358390924928</v>
      </c>
      <c r="N304" s="17">
        <f t="shared" si="48"/>
        <v>2523.0790781974792</v>
      </c>
      <c r="O304" s="21">
        <f t="shared" si="52"/>
        <v>0.77458035245348689</v>
      </c>
      <c r="P304" s="18">
        <f t="shared" si="51"/>
        <v>1954.327481658222</v>
      </c>
      <c r="Q304" s="19">
        <f t="shared" si="49"/>
        <v>568.75159653925721</v>
      </c>
      <c r="S304" s="31">
        <f>P304*VLOOKUP(B304,'Hybrid Conversion'!$A$5:$B$105,2)*0.9/1000*0.75</f>
        <v>208.37848544182589</v>
      </c>
      <c r="T304" s="31">
        <f t="shared" si="44"/>
        <v>450.88891693316441</v>
      </c>
      <c r="U304" s="22"/>
      <c r="V304" s="23"/>
      <c r="W304" s="27"/>
      <c r="X304" s="15"/>
      <c r="Y304" s="15"/>
    </row>
    <row r="305" spans="1:25" x14ac:dyDescent="0.2">
      <c r="A305" s="14">
        <f t="shared" si="42"/>
        <v>30</v>
      </c>
      <c r="B305" s="15">
        <v>46.898888888888891</v>
      </c>
      <c r="C305" s="15"/>
      <c r="D305" s="14">
        <v>278</v>
      </c>
      <c r="E305" s="16">
        <f t="shared" si="45"/>
        <v>53053</v>
      </c>
      <c r="F305" s="14">
        <v>2045</v>
      </c>
      <c r="G305" s="14">
        <f t="shared" si="50"/>
        <v>4</v>
      </c>
      <c r="H305" s="17">
        <v>1112.0514321327214</v>
      </c>
      <c r="I305" s="18">
        <v>200032.196</v>
      </c>
      <c r="J305" s="19">
        <f t="shared" si="46"/>
        <v>5.5593622145343113</v>
      </c>
      <c r="K305" s="17">
        <v>551.44648432731628</v>
      </c>
      <c r="L305" s="18">
        <v>16490</v>
      </c>
      <c r="M305" s="20">
        <f t="shared" si="47"/>
        <v>33.441266484373337</v>
      </c>
      <c r="N305" s="17">
        <f t="shared" si="48"/>
        <v>1663.4979164600377</v>
      </c>
      <c r="O305" s="21">
        <f t="shared" si="52"/>
        <v>0.77736439398312829</v>
      </c>
      <c r="P305" s="18">
        <f t="shared" si="51"/>
        <v>1293.1440497211538</v>
      </c>
      <c r="Q305" s="19">
        <f t="shared" si="49"/>
        <v>370.35386673888388</v>
      </c>
      <c r="S305" s="31">
        <f>P305*VLOOKUP(B305,'Hybrid Conversion'!$A$5:$B$105,2)*0.9/1000*0.75</f>
        <v>146.8980102768889</v>
      </c>
      <c r="T305" s="31">
        <f t="shared" si="44"/>
        <v>394.57979098771966</v>
      </c>
      <c r="U305" s="22"/>
      <c r="V305" s="23"/>
      <c r="W305" s="18"/>
      <c r="X305" s="15"/>
      <c r="Y305" s="15"/>
    </row>
    <row r="306" spans="1:25" x14ac:dyDescent="0.2">
      <c r="A306" s="14">
        <f t="shared" si="42"/>
        <v>31</v>
      </c>
      <c r="B306" s="15">
        <v>55.859139784946244</v>
      </c>
      <c r="C306" s="15"/>
      <c r="D306" s="14">
        <v>279</v>
      </c>
      <c r="E306" s="16">
        <f t="shared" si="45"/>
        <v>53083</v>
      </c>
      <c r="F306" s="14">
        <v>2045</v>
      </c>
      <c r="G306" s="14">
        <f t="shared" si="50"/>
        <v>5</v>
      </c>
      <c r="H306" s="17">
        <v>552.65513813495659</v>
      </c>
      <c r="I306" s="18">
        <v>199944.79209999999</v>
      </c>
      <c r="J306" s="19">
        <f t="shared" si="46"/>
        <v>2.7640386745284804</v>
      </c>
      <c r="K306" s="17">
        <v>299.3291842341427</v>
      </c>
      <c r="L306" s="18">
        <v>16472</v>
      </c>
      <c r="M306" s="20">
        <f t="shared" si="47"/>
        <v>18.172000014214589</v>
      </c>
      <c r="N306" s="17">
        <f t="shared" si="48"/>
        <v>851.98432236909935</v>
      </c>
      <c r="O306" s="21">
        <f t="shared" si="52"/>
        <v>0.78015844207595475</v>
      </c>
      <c r="P306" s="18">
        <f t="shared" si="51"/>
        <v>664.68276161261451</v>
      </c>
      <c r="Q306" s="19">
        <f t="shared" si="49"/>
        <v>187.30156075648483</v>
      </c>
      <c r="S306" s="31">
        <f>P306*VLOOKUP(B306,'Hybrid Conversion'!$A$5:$B$105,2)*0.9/1000*0.75</f>
        <v>76.993709440589825</v>
      </c>
      <c r="T306" s="31">
        <f t="shared" si="44"/>
        <v>267.90007091939685</v>
      </c>
      <c r="U306" s="22"/>
      <c r="V306" s="23"/>
      <c r="W306" s="18"/>
      <c r="X306" s="15"/>
      <c r="Y306" s="15"/>
    </row>
    <row r="307" spans="1:25" x14ac:dyDescent="0.2">
      <c r="A307" s="14">
        <f t="shared" ref="A307:A313" si="53">A259</f>
        <v>30</v>
      </c>
      <c r="B307" s="15">
        <v>62.166666666666679</v>
      </c>
      <c r="C307" s="15"/>
      <c r="D307" s="14">
        <v>280</v>
      </c>
      <c r="E307" s="16">
        <f t="shared" si="45"/>
        <v>53114</v>
      </c>
      <c r="F307" s="14">
        <v>2045</v>
      </c>
      <c r="G307" s="14">
        <f t="shared" si="50"/>
        <v>6</v>
      </c>
      <c r="H307" s="17">
        <v>325.99040329456318</v>
      </c>
      <c r="I307" s="18">
        <v>199754.38819999999</v>
      </c>
      <c r="J307" s="19">
        <f t="shared" si="46"/>
        <v>1.6319561549164665</v>
      </c>
      <c r="K307" s="17">
        <v>214.00731682777382</v>
      </c>
      <c r="L307" s="18">
        <v>16473</v>
      </c>
      <c r="M307" s="20">
        <f t="shared" si="47"/>
        <v>12.991399066822911</v>
      </c>
      <c r="N307" s="17">
        <f t="shared" si="48"/>
        <v>539.997720122337</v>
      </c>
      <c r="O307" s="21">
        <f t="shared" si="52"/>
        <v>0.78296253269813487</v>
      </c>
      <c r="P307" s="18">
        <f t="shared" si="51"/>
        <v>422.79798259820359</v>
      </c>
      <c r="Q307" s="19">
        <f t="shared" si="49"/>
        <v>117.19973752413341</v>
      </c>
      <c r="S307" s="31">
        <f>P307*VLOOKUP(B307,'Hybrid Conversion'!$A$5:$B$105,2)*0.9/1000*0.75</f>
        <v>47.850718911380817</v>
      </c>
      <c r="T307" s="31">
        <f t="shared" si="44"/>
        <v>110.19677229045075</v>
      </c>
      <c r="U307" s="22"/>
      <c r="V307" s="23"/>
      <c r="W307" s="18"/>
      <c r="X307" s="15"/>
      <c r="Y307" s="15"/>
    </row>
    <row r="308" spans="1:25" x14ac:dyDescent="0.2">
      <c r="A308" s="14">
        <f t="shared" si="53"/>
        <v>31</v>
      </c>
      <c r="B308" s="15">
        <v>70.889247311827987</v>
      </c>
      <c r="C308" s="15"/>
      <c r="D308" s="14">
        <v>281</v>
      </c>
      <c r="E308" s="16">
        <f t="shared" si="45"/>
        <v>53144</v>
      </c>
      <c r="F308" s="14">
        <v>2045</v>
      </c>
      <c r="G308" s="14">
        <f t="shared" si="50"/>
        <v>7</v>
      </c>
      <c r="H308" s="17">
        <v>288.59359580278391</v>
      </c>
      <c r="I308" s="18">
        <v>199880.98430000001</v>
      </c>
      <c r="J308" s="19">
        <f t="shared" si="46"/>
        <v>1.4438271695202167</v>
      </c>
      <c r="K308" s="17">
        <v>194.4243544936183</v>
      </c>
      <c r="L308" s="18">
        <v>16453</v>
      </c>
      <c r="M308" s="20">
        <f t="shared" si="47"/>
        <v>11.816954627947384</v>
      </c>
      <c r="N308" s="17">
        <f t="shared" si="48"/>
        <v>483.0179502964022</v>
      </c>
      <c r="O308" s="21">
        <f t="shared" si="52"/>
        <v>0.78577670194510874</v>
      </c>
      <c r="P308" s="18">
        <f t="shared" si="51"/>
        <v>379.54425196419334</v>
      </c>
      <c r="Q308" s="19">
        <f t="shared" si="49"/>
        <v>103.47369833220887</v>
      </c>
      <c r="S308" s="31">
        <f>P308*VLOOKUP(B308,'Hybrid Conversion'!$A$5:$B$105,2)*0.9/1000*0.75</f>
        <v>40.817336977591559</v>
      </c>
      <c r="T308" s="31">
        <f t="shared" si="44"/>
        <v>69.908515052110957</v>
      </c>
      <c r="U308" s="22"/>
      <c r="V308" s="23"/>
      <c r="W308" s="18"/>
      <c r="X308" s="15"/>
      <c r="Y308" s="15"/>
    </row>
    <row r="309" spans="1:25" x14ac:dyDescent="0.2">
      <c r="A309" s="14">
        <f t="shared" si="53"/>
        <v>31</v>
      </c>
      <c r="B309" s="15">
        <v>70.05591397849463</v>
      </c>
      <c r="C309" s="15"/>
      <c r="D309" s="14">
        <v>282</v>
      </c>
      <c r="E309" s="16">
        <f t="shared" si="45"/>
        <v>53175</v>
      </c>
      <c r="F309" s="14">
        <v>2045</v>
      </c>
      <c r="G309" s="14">
        <f t="shared" si="50"/>
        <v>8</v>
      </c>
      <c r="H309" s="17">
        <v>288.7532445788388</v>
      </c>
      <c r="I309" s="18">
        <v>199991.58040000001</v>
      </c>
      <c r="J309" s="19">
        <f t="shared" si="46"/>
        <v>1.4438270051234556</v>
      </c>
      <c r="K309" s="17">
        <v>194.4598016142848</v>
      </c>
      <c r="L309" s="18">
        <v>16456</v>
      </c>
      <c r="M309" s="20">
        <f t="shared" si="47"/>
        <v>11.816954400479144</v>
      </c>
      <c r="N309" s="17">
        <f t="shared" si="48"/>
        <v>483.2130461931236</v>
      </c>
      <c r="O309" s="21">
        <f t="shared" si="52"/>
        <v>0.78860098604205286</v>
      </c>
      <c r="P309" s="18">
        <f t="shared" si="51"/>
        <v>381.06228469628132</v>
      </c>
      <c r="Q309" s="19">
        <f t="shared" si="49"/>
        <v>102.15076149684228</v>
      </c>
      <c r="S309" s="31">
        <f>P309*VLOOKUP(B309,'Hybrid Conversion'!$A$5:$B$105,2)*0.9/1000*0.75</f>
        <v>40.980590809649314</v>
      </c>
      <c r="T309" s="31">
        <f t="shared" si="44"/>
        <v>72.773525516194496</v>
      </c>
      <c r="U309" s="22"/>
      <c r="V309" s="23"/>
      <c r="W309" s="18"/>
      <c r="X309" s="15"/>
      <c r="Y309" s="15"/>
    </row>
    <row r="310" spans="1:25" x14ac:dyDescent="0.2">
      <c r="A310" s="14">
        <f t="shared" si="53"/>
        <v>30</v>
      </c>
      <c r="B310" s="15">
        <v>61.023524904214568</v>
      </c>
      <c r="C310" s="15"/>
      <c r="D310" s="14">
        <v>283</v>
      </c>
      <c r="E310" s="16">
        <f t="shared" si="45"/>
        <v>53206</v>
      </c>
      <c r="F310" s="14">
        <v>2045</v>
      </c>
      <c r="G310" s="14">
        <f t="shared" si="50"/>
        <v>9</v>
      </c>
      <c r="H310" s="17">
        <v>380.36864876747131</v>
      </c>
      <c r="I310" s="18">
        <v>200194.1765</v>
      </c>
      <c r="J310" s="19">
        <f t="shared" si="46"/>
        <v>1.8999985684771969</v>
      </c>
      <c r="K310" s="17">
        <v>252.74778306484183</v>
      </c>
      <c r="L310" s="18">
        <v>16455</v>
      </c>
      <c r="M310" s="20">
        <f t="shared" si="47"/>
        <v>15.359938199018037</v>
      </c>
      <c r="N310" s="17">
        <f t="shared" si="48"/>
        <v>633.11643183231308</v>
      </c>
      <c r="O310" s="21">
        <f t="shared" si="52"/>
        <v>0.79143542134434652</v>
      </c>
      <c r="P310" s="18">
        <f t="shared" si="51"/>
        <v>501.07076998723602</v>
      </c>
      <c r="Q310" s="19">
        <f t="shared" si="49"/>
        <v>132.04566184507706</v>
      </c>
      <c r="S310" s="31">
        <f>P310*VLOOKUP(B310,'Hybrid Conversion'!$A$5:$B$105,2)*0.9/1000*0.75</f>
        <v>56.989984620396243</v>
      </c>
      <c r="T310" s="31">
        <f t="shared" si="44"/>
        <v>205.5081598753404</v>
      </c>
      <c r="U310" s="22"/>
      <c r="V310" s="23"/>
      <c r="W310" s="18"/>
      <c r="X310" s="15"/>
      <c r="Y310" s="15"/>
    </row>
    <row r="311" spans="1:25" x14ac:dyDescent="0.2">
      <c r="A311" s="14">
        <f t="shared" si="53"/>
        <v>31</v>
      </c>
      <c r="B311" s="15">
        <v>47.658100358422942</v>
      </c>
      <c r="C311" s="15"/>
      <c r="D311" s="14">
        <v>284</v>
      </c>
      <c r="E311" s="16">
        <f t="shared" si="45"/>
        <v>53236</v>
      </c>
      <c r="F311" s="14">
        <v>2045</v>
      </c>
      <c r="G311" s="14">
        <f t="shared" si="50"/>
        <v>10</v>
      </c>
      <c r="H311" s="17">
        <v>1082.7585756778717</v>
      </c>
      <c r="I311" s="18">
        <v>200577.7726</v>
      </c>
      <c r="J311" s="19">
        <f t="shared" si="46"/>
        <v>5.3981982232754726</v>
      </c>
      <c r="K311" s="17">
        <v>533.57627606391941</v>
      </c>
      <c r="L311" s="18">
        <v>16452</v>
      </c>
      <c r="M311" s="20">
        <f t="shared" si="47"/>
        <v>32.432304647697507</v>
      </c>
      <c r="N311" s="17">
        <f t="shared" si="48"/>
        <v>1616.3348517417912</v>
      </c>
      <c r="O311" s="21">
        <f t="shared" si="52"/>
        <v>0.79428004433803934</v>
      </c>
      <c r="P311" s="18">
        <f t="shared" si="51"/>
        <v>1283.8225177065881</v>
      </c>
      <c r="Q311" s="19">
        <f t="shared" si="49"/>
        <v>332.51233403520314</v>
      </c>
      <c r="S311" s="31">
        <f>P311*VLOOKUP(B311,'Hybrid Conversion'!$A$5:$B$105,2)*0.9/1000*0.75</f>
        <v>146.62798309317694</v>
      </c>
      <c r="T311" s="31">
        <f t="shared" si="44"/>
        <v>378.13875574691178</v>
      </c>
      <c r="U311" s="22"/>
      <c r="V311" s="23"/>
      <c r="W311" s="18"/>
      <c r="X311" s="15"/>
      <c r="Y311" s="15"/>
    </row>
    <row r="312" spans="1:25" x14ac:dyDescent="0.2">
      <c r="A312" s="14">
        <f t="shared" si="53"/>
        <v>30</v>
      </c>
      <c r="B312" s="15">
        <v>36.144444444444453</v>
      </c>
      <c r="C312" s="15"/>
      <c r="D312" s="14">
        <v>285</v>
      </c>
      <c r="E312" s="16">
        <f t="shared" si="45"/>
        <v>53267</v>
      </c>
      <c r="F312" s="14">
        <v>2045</v>
      </c>
      <c r="G312" s="14">
        <f t="shared" si="50"/>
        <v>11</v>
      </c>
      <c r="H312" s="17">
        <v>1891.6676402091989</v>
      </c>
      <c r="I312" s="18">
        <v>201107.36869999999</v>
      </c>
      <c r="J312" s="19">
        <f t="shared" si="46"/>
        <v>9.4062572268601272</v>
      </c>
      <c r="K312" s="17">
        <v>922.86233925819397</v>
      </c>
      <c r="L312" s="18">
        <v>16472</v>
      </c>
      <c r="M312" s="20">
        <f t="shared" si="47"/>
        <v>56.026125501347373</v>
      </c>
      <c r="N312" s="17">
        <f t="shared" si="48"/>
        <v>2814.5299794673929</v>
      </c>
      <c r="O312" s="21">
        <f t="shared" si="52"/>
        <v>0.79713489164032136</v>
      </c>
      <c r="P312" s="18">
        <f t="shared" si="51"/>
        <v>2243.5600502011762</v>
      </c>
      <c r="Q312" s="19">
        <f t="shared" si="49"/>
        <v>570.9699292662167</v>
      </c>
      <c r="S312" s="31">
        <f>P312*VLOOKUP(B312,'Hybrid Conversion'!$A$5:$B$105,2)*0.9/1000*0.75</f>
        <v>229.396070148478</v>
      </c>
      <c r="T312" s="31">
        <f t="shared" si="44"/>
        <v>410.79130315088253</v>
      </c>
      <c r="U312" s="22"/>
      <c r="V312" s="23"/>
      <c r="W312" s="18"/>
      <c r="X312" s="15"/>
      <c r="Y312" s="15"/>
    </row>
    <row r="313" spans="1:25" x14ac:dyDescent="0.2">
      <c r="A313" s="14">
        <f t="shared" si="53"/>
        <v>31</v>
      </c>
      <c r="B313" s="15">
        <v>28.584946236559134</v>
      </c>
      <c r="C313" s="15"/>
      <c r="D313" s="14">
        <v>286</v>
      </c>
      <c r="E313" s="16">
        <f t="shared" si="45"/>
        <v>53297</v>
      </c>
      <c r="F313" s="14">
        <v>2045</v>
      </c>
      <c r="G313" s="14">
        <f t="shared" si="50"/>
        <v>12</v>
      </c>
      <c r="H313" s="17">
        <v>2681.1658058166531</v>
      </c>
      <c r="I313" s="18">
        <v>201493.96479999999</v>
      </c>
      <c r="J313" s="19">
        <f t="shared" si="46"/>
        <v>13.306432321573203</v>
      </c>
      <c r="K313" s="17">
        <v>1283.9163408279419</v>
      </c>
      <c r="L313" s="18">
        <v>16547</v>
      </c>
      <c r="M313" s="20">
        <f t="shared" si="47"/>
        <v>77.59209166785169</v>
      </c>
      <c r="N313" s="17">
        <f t="shared" si="48"/>
        <v>3965.082146644595</v>
      </c>
      <c r="O313" s="21">
        <v>0.8</v>
      </c>
      <c r="P313" s="18">
        <f>((J313*(I313*O313))+(M313*(L313*O313)))/1000</f>
        <v>3172.065717315676</v>
      </c>
      <c r="Q313" s="19">
        <f t="shared" si="49"/>
        <v>793.016429328919</v>
      </c>
      <c r="S313" s="31">
        <f>P313*VLOOKUP(B313,'Hybrid Conversion'!$A$5:$B$105,2)*0.9/1000*0.75</f>
        <v>276.29267544087134</v>
      </c>
      <c r="T313" s="31">
        <f t="shared" si="44"/>
        <v>432.01319467017424</v>
      </c>
      <c r="U313" s="22"/>
      <c r="V313" s="23"/>
      <c r="W313" s="18"/>
      <c r="X313" s="15"/>
      <c r="Y313" s="1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C5DAB-A1CE-4D15-A4E0-11816199E15C}">
  <sheetPr>
    <tabColor rgb="FFFFC000"/>
  </sheetPr>
  <dimension ref="A1:BD105"/>
  <sheetViews>
    <sheetView zoomScale="70" zoomScaleNormal="70" workbookViewId="0">
      <pane xSplit="1" ySplit="4" topLeftCell="B5" activePane="bottomRight" state="frozen"/>
      <selection activeCell="N45" sqref="N45"/>
      <selection pane="topRight" activeCell="N45" sqref="N45"/>
      <selection pane="bottomLeft" activeCell="N45" sqref="N45"/>
      <selection pane="bottomRight" activeCell="F24" sqref="F24"/>
    </sheetView>
  </sheetViews>
  <sheetFormatPr defaultRowHeight="15" x14ac:dyDescent="0.25"/>
  <cols>
    <col min="1" max="1" width="7.85546875" style="34" bestFit="1" customWidth="1"/>
    <col min="2" max="2" width="9.140625" style="34"/>
    <col min="3" max="3" width="13.140625" style="34" bestFit="1" customWidth="1"/>
    <col min="4" max="4" width="7.7109375" style="34" bestFit="1" customWidth="1"/>
    <col min="5" max="5" width="7.85546875" style="34" bestFit="1" customWidth="1"/>
    <col min="6" max="6" width="8.28515625" style="34" bestFit="1" customWidth="1"/>
    <col min="7" max="7" width="14.28515625" style="44" bestFit="1" customWidth="1"/>
    <col min="8" max="8" width="15" style="44" bestFit="1" customWidth="1"/>
    <col min="9" max="9" width="11" style="44" bestFit="1" customWidth="1"/>
    <col min="10" max="10" width="14.28515625" style="44" bestFit="1" customWidth="1"/>
    <col min="11" max="11" width="15" style="44" bestFit="1" customWidth="1"/>
    <col min="12" max="12" width="11" style="44" bestFit="1" customWidth="1"/>
    <col min="13" max="13" width="14.28515625" style="44" bestFit="1" customWidth="1"/>
    <col min="14" max="14" width="15" style="44" bestFit="1" customWidth="1"/>
    <col min="15" max="15" width="11" style="44" bestFit="1" customWidth="1"/>
    <col min="16" max="16" width="14.28515625" style="44" bestFit="1" customWidth="1"/>
    <col min="17" max="17" width="15" style="44" bestFit="1" customWidth="1"/>
    <col min="18" max="18" width="11" style="44" bestFit="1" customWidth="1"/>
    <col min="19" max="19" width="14.28515625" style="44" bestFit="1" customWidth="1"/>
    <col min="20" max="20" width="15" style="44" bestFit="1" customWidth="1"/>
    <col min="21" max="21" width="11" style="44" bestFit="1" customWidth="1"/>
    <col min="22" max="22" width="14.28515625" style="44" bestFit="1" customWidth="1"/>
    <col min="23" max="23" width="15" style="44" bestFit="1" customWidth="1"/>
    <col min="24" max="24" width="11" style="44" bestFit="1" customWidth="1"/>
    <col min="25" max="25" width="7.42578125" style="44" bestFit="1" customWidth="1"/>
    <col min="26" max="26" width="8.5703125" style="44" bestFit="1" customWidth="1"/>
    <col min="27" max="27" width="12.140625" style="44" bestFit="1" customWidth="1"/>
    <col min="28" max="28" width="7.42578125" style="42" bestFit="1" customWidth="1"/>
    <col min="29" max="29" width="8.5703125" style="42" bestFit="1" customWidth="1"/>
    <col min="30" max="30" width="12.140625" style="42" bestFit="1" customWidth="1"/>
    <col min="31" max="32" width="9.140625" style="34"/>
    <col min="33" max="33" width="14.28515625" style="44" bestFit="1" customWidth="1"/>
    <col min="34" max="34" width="15" style="44" bestFit="1" customWidth="1"/>
    <col min="35" max="35" width="11" style="44" bestFit="1" customWidth="1"/>
    <col min="36" max="36" width="14.28515625" style="44" bestFit="1" customWidth="1"/>
    <col min="37" max="37" width="15" style="44" bestFit="1" customWidth="1"/>
    <col min="38" max="38" width="11" style="44" bestFit="1" customWidth="1"/>
    <col min="39" max="39" width="14.28515625" style="44" bestFit="1" customWidth="1"/>
    <col min="40" max="40" width="15" style="44" bestFit="1" customWidth="1"/>
    <col min="41" max="41" width="11" style="44" bestFit="1" customWidth="1"/>
    <col min="42" max="42" width="14.28515625" style="44" bestFit="1" customWidth="1"/>
    <col min="43" max="43" width="15" style="44" bestFit="1" customWidth="1"/>
    <col min="44" max="44" width="11" style="44" bestFit="1" customWidth="1"/>
    <col min="45" max="45" width="14.28515625" style="44" bestFit="1" customWidth="1"/>
    <col min="46" max="46" width="15" style="44" bestFit="1" customWidth="1"/>
    <col min="47" max="47" width="11" style="44" bestFit="1" customWidth="1"/>
    <col min="48" max="48" width="14.28515625" style="44" bestFit="1" customWidth="1"/>
    <col min="49" max="49" width="15" style="44" bestFit="1" customWidth="1"/>
    <col min="50" max="50" width="11" style="44" bestFit="1" customWidth="1"/>
    <col min="51" max="51" width="8.28515625" style="44" bestFit="1" customWidth="1"/>
    <col min="52" max="52" width="8.5703125" style="44" bestFit="1" customWidth="1"/>
    <col min="53" max="53" width="12.140625" style="44" bestFit="1" customWidth="1"/>
    <col min="54" max="54" width="7.42578125" style="42" bestFit="1" customWidth="1"/>
    <col min="55" max="55" width="8.5703125" style="42" bestFit="1" customWidth="1"/>
    <col min="56" max="56" width="12.140625" style="42" bestFit="1" customWidth="1"/>
    <col min="57" max="16384" width="9.140625" style="34"/>
  </cols>
  <sheetData>
    <row r="1" spans="1:56" ht="26.25" x14ac:dyDescent="0.4">
      <c r="G1" s="49" t="s">
        <v>0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G1" s="49" t="s">
        <v>1</v>
      </c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</row>
    <row r="2" spans="1:56" s="35" customFormat="1" x14ac:dyDescent="0.25">
      <c r="G2" s="47" t="s">
        <v>2</v>
      </c>
      <c r="H2" s="47"/>
      <c r="I2" s="47"/>
      <c r="J2" s="47" t="s">
        <v>2</v>
      </c>
      <c r="K2" s="47"/>
      <c r="L2" s="47"/>
      <c r="M2" s="47" t="s">
        <v>3</v>
      </c>
      <c r="N2" s="47"/>
      <c r="O2" s="47"/>
      <c r="P2" s="47" t="s">
        <v>3</v>
      </c>
      <c r="Q2" s="47"/>
      <c r="R2" s="47"/>
      <c r="S2" s="47" t="s">
        <v>4</v>
      </c>
      <c r="T2" s="47"/>
      <c r="U2" s="47"/>
      <c r="V2" s="47" t="s">
        <v>4</v>
      </c>
      <c r="W2" s="47"/>
      <c r="X2" s="47"/>
      <c r="Y2" s="36"/>
      <c r="Z2" s="36"/>
      <c r="AA2" s="36"/>
      <c r="AB2" s="37"/>
      <c r="AC2" s="37"/>
      <c r="AD2" s="37"/>
      <c r="AG2" s="47" t="s">
        <v>2</v>
      </c>
      <c r="AH2" s="47"/>
      <c r="AI2" s="47"/>
      <c r="AJ2" s="47" t="s">
        <v>2</v>
      </c>
      <c r="AK2" s="47"/>
      <c r="AL2" s="47"/>
      <c r="AM2" s="47" t="s">
        <v>3</v>
      </c>
      <c r="AN2" s="47"/>
      <c r="AO2" s="47"/>
      <c r="AP2" s="47" t="s">
        <v>3</v>
      </c>
      <c r="AQ2" s="47"/>
      <c r="AR2" s="47"/>
      <c r="AS2" s="47" t="s">
        <v>4</v>
      </c>
      <c r="AT2" s="47"/>
      <c r="AU2" s="47"/>
      <c r="AV2" s="47" t="s">
        <v>4</v>
      </c>
      <c r="AW2" s="47"/>
      <c r="AX2" s="47"/>
      <c r="AY2" s="36"/>
      <c r="AZ2" s="36"/>
      <c r="BA2" s="36"/>
      <c r="BB2" s="37"/>
      <c r="BC2" s="37"/>
      <c r="BD2" s="37"/>
    </row>
    <row r="3" spans="1:56" s="35" customFormat="1" x14ac:dyDescent="0.25">
      <c r="G3" s="47" t="s">
        <v>5</v>
      </c>
      <c r="H3" s="47"/>
      <c r="I3" s="47"/>
      <c r="J3" s="47" t="s">
        <v>6</v>
      </c>
      <c r="K3" s="47"/>
      <c r="L3" s="47"/>
      <c r="M3" s="47" t="s">
        <v>5</v>
      </c>
      <c r="N3" s="47"/>
      <c r="O3" s="47"/>
      <c r="P3" s="47" t="s">
        <v>6</v>
      </c>
      <c r="Q3" s="47"/>
      <c r="R3" s="47"/>
      <c r="S3" s="47" t="s">
        <v>5</v>
      </c>
      <c r="T3" s="47"/>
      <c r="U3" s="47"/>
      <c r="V3" s="47" t="s">
        <v>6</v>
      </c>
      <c r="W3" s="47"/>
      <c r="X3" s="47"/>
      <c r="Y3" s="47" t="s">
        <v>5</v>
      </c>
      <c r="Z3" s="47"/>
      <c r="AA3" s="47"/>
      <c r="AB3" s="48" t="s">
        <v>7</v>
      </c>
      <c r="AC3" s="48"/>
      <c r="AD3" s="48"/>
      <c r="AG3" s="47" t="s">
        <v>5</v>
      </c>
      <c r="AH3" s="47"/>
      <c r="AI3" s="47"/>
      <c r="AJ3" s="47" t="s">
        <v>6</v>
      </c>
      <c r="AK3" s="47"/>
      <c r="AL3" s="47"/>
      <c r="AM3" s="47" t="s">
        <v>5</v>
      </c>
      <c r="AN3" s="47"/>
      <c r="AO3" s="47"/>
      <c r="AP3" s="47" t="s">
        <v>6</v>
      </c>
      <c r="AQ3" s="47"/>
      <c r="AR3" s="47"/>
      <c r="AS3" s="47" t="s">
        <v>5</v>
      </c>
      <c r="AT3" s="47"/>
      <c r="AU3" s="47"/>
      <c r="AV3" s="47" t="s">
        <v>6</v>
      </c>
      <c r="AW3" s="47"/>
      <c r="AX3" s="47"/>
      <c r="AY3" s="47" t="s">
        <v>5</v>
      </c>
      <c r="AZ3" s="47"/>
      <c r="BA3" s="47"/>
      <c r="BB3" s="48" t="s">
        <v>7</v>
      </c>
      <c r="BC3" s="48"/>
      <c r="BD3" s="48"/>
    </row>
    <row r="4" spans="1:56" s="35" customFormat="1" x14ac:dyDescent="0.25">
      <c r="A4" s="35" t="s">
        <v>8</v>
      </c>
      <c r="B4" s="35" t="s">
        <v>9</v>
      </c>
      <c r="C4" s="35" t="s">
        <v>10</v>
      </c>
      <c r="D4" s="35" t="s">
        <v>11</v>
      </c>
      <c r="E4" s="35" t="s">
        <v>12</v>
      </c>
      <c r="F4" s="35" t="s">
        <v>13</v>
      </c>
      <c r="G4" s="38" t="s">
        <v>14</v>
      </c>
      <c r="H4" s="38" t="s">
        <v>15</v>
      </c>
      <c r="I4" s="38" t="s">
        <v>16</v>
      </c>
      <c r="J4" s="38" t="s">
        <v>14</v>
      </c>
      <c r="K4" s="38" t="s">
        <v>15</v>
      </c>
      <c r="L4" s="38" t="s">
        <v>16</v>
      </c>
      <c r="M4" s="38" t="s">
        <v>14</v>
      </c>
      <c r="N4" s="38" t="s">
        <v>15</v>
      </c>
      <c r="O4" s="38" t="s">
        <v>16</v>
      </c>
      <c r="P4" s="38" t="s">
        <v>14</v>
      </c>
      <c r="Q4" s="38" t="s">
        <v>15</v>
      </c>
      <c r="R4" s="38" t="s">
        <v>16</v>
      </c>
      <c r="S4" s="38" t="s">
        <v>14</v>
      </c>
      <c r="T4" s="38" t="s">
        <v>15</v>
      </c>
      <c r="U4" s="38" t="s">
        <v>16</v>
      </c>
      <c r="V4" s="38" t="s">
        <v>14</v>
      </c>
      <c r="W4" s="38" t="s">
        <v>15</v>
      </c>
      <c r="X4" s="38" t="s">
        <v>16</v>
      </c>
      <c r="Y4" s="38" t="s">
        <v>17</v>
      </c>
      <c r="Z4" s="38" t="s">
        <v>18</v>
      </c>
      <c r="AA4" s="38" t="s">
        <v>4</v>
      </c>
      <c r="AB4" s="39" t="s">
        <v>17</v>
      </c>
      <c r="AC4" s="39" t="s">
        <v>18</v>
      </c>
      <c r="AD4" s="39" t="s">
        <v>4</v>
      </c>
      <c r="AG4" s="38" t="s">
        <v>14</v>
      </c>
      <c r="AH4" s="38" t="s">
        <v>15</v>
      </c>
      <c r="AI4" s="38" t="s">
        <v>16</v>
      </c>
      <c r="AJ4" s="38" t="s">
        <v>14</v>
      </c>
      <c r="AK4" s="38" t="s">
        <v>15</v>
      </c>
      <c r="AL4" s="38" t="s">
        <v>16</v>
      </c>
      <c r="AM4" s="38" t="s">
        <v>14</v>
      </c>
      <c r="AN4" s="38" t="s">
        <v>15</v>
      </c>
      <c r="AO4" s="38" t="s">
        <v>16</v>
      </c>
      <c r="AP4" s="38" t="s">
        <v>14</v>
      </c>
      <c r="AQ4" s="38" t="s">
        <v>15</v>
      </c>
      <c r="AR4" s="38" t="s">
        <v>16</v>
      </c>
      <c r="AS4" s="38" t="s">
        <v>14</v>
      </c>
      <c r="AT4" s="38" t="s">
        <v>15</v>
      </c>
      <c r="AU4" s="38" t="s">
        <v>16</v>
      </c>
      <c r="AV4" s="38" t="s">
        <v>14</v>
      </c>
      <c r="AW4" s="38" t="s">
        <v>15</v>
      </c>
      <c r="AX4" s="38" t="s">
        <v>16</v>
      </c>
      <c r="AY4" s="38" t="s">
        <v>17</v>
      </c>
      <c r="AZ4" s="38" t="s">
        <v>18</v>
      </c>
      <c r="BA4" s="38" t="s">
        <v>4</v>
      </c>
      <c r="BB4" s="39" t="s">
        <v>17</v>
      </c>
      <c r="BC4" s="39" t="s">
        <v>18</v>
      </c>
      <c r="BD4" s="39" t="s">
        <v>4</v>
      </c>
    </row>
    <row r="5" spans="1:56" x14ac:dyDescent="0.25">
      <c r="A5" s="34">
        <v>-10</v>
      </c>
      <c r="B5" s="33">
        <f>(0.0000067*A5^4)-(0.0009*A5^3)+(0.0223*A5^2)+(0.084*A5)+190.67</f>
        <v>193.02699999999999</v>
      </c>
      <c r="C5" s="40">
        <f>29.3*D5*10</f>
        <v>191.55011467802527</v>
      </c>
      <c r="D5" s="41">
        <f>E5/F5</f>
        <v>0.65375465760418183</v>
      </c>
      <c r="E5" s="41">
        <f>SUMPRODUCT(Y5:AA5,AB5:AD5)</f>
        <v>0.85796800000000006</v>
      </c>
      <c r="F5" s="41">
        <f>SUMPRODUCT(AY5:BA5,BB5:BD5)</f>
        <v>1.31237</v>
      </c>
      <c r="G5" s="42">
        <v>0.62</v>
      </c>
      <c r="H5" s="42">
        <v>0.88</v>
      </c>
      <c r="I5" s="42">
        <v>1</v>
      </c>
      <c r="J5" s="42">
        <v>0.1</v>
      </c>
      <c r="K5" s="42">
        <v>0.87</v>
      </c>
      <c r="L5" s="42">
        <v>0.03</v>
      </c>
      <c r="M5" s="42">
        <v>0.62</v>
      </c>
      <c r="N5" s="42">
        <v>0.88</v>
      </c>
      <c r="O5" s="42">
        <v>1</v>
      </c>
      <c r="P5" s="42">
        <v>0.1</v>
      </c>
      <c r="Q5" s="42">
        <v>0.9</v>
      </c>
      <c r="R5" s="42">
        <v>0</v>
      </c>
      <c r="S5" s="42">
        <v>0.62</v>
      </c>
      <c r="T5" s="42">
        <v>0.88</v>
      </c>
      <c r="U5" s="42">
        <v>1</v>
      </c>
      <c r="V5" s="42">
        <v>0.05</v>
      </c>
      <c r="W5" s="42">
        <v>0.35</v>
      </c>
      <c r="X5" s="42">
        <v>0.6</v>
      </c>
      <c r="Y5" s="42">
        <f>SUMPRODUCT(G5:I5,J5:L5)</f>
        <v>0.85759999999999992</v>
      </c>
      <c r="Z5" s="42">
        <f t="shared" ref="Z5:Z68" si="0">SUMPRODUCT(M5:O5,P5:R5)</f>
        <v>0.85400000000000009</v>
      </c>
      <c r="AA5" s="42">
        <f t="shared" ref="AA5:AA68" si="1">SUMPRODUCT(S5:U5,V5:X5)</f>
        <v>0.93899999999999995</v>
      </c>
      <c r="AB5" s="42">
        <v>0.63</v>
      </c>
      <c r="AC5" s="42">
        <v>0.35</v>
      </c>
      <c r="AD5" s="42">
        <v>0.02</v>
      </c>
      <c r="AG5" s="1">
        <v>1.1000000000000001</v>
      </c>
      <c r="AH5" s="1">
        <v>1.5</v>
      </c>
      <c r="AI5" s="42">
        <v>1</v>
      </c>
      <c r="AJ5" s="42">
        <v>0.1</v>
      </c>
      <c r="AK5" s="42">
        <v>0.87</v>
      </c>
      <c r="AL5" s="42">
        <v>0.03</v>
      </c>
      <c r="AM5" s="42">
        <v>1</v>
      </c>
      <c r="AN5" s="42">
        <v>1.1000000000000001</v>
      </c>
      <c r="AO5" s="42">
        <v>1</v>
      </c>
      <c r="AP5" s="42">
        <v>0.1</v>
      </c>
      <c r="AQ5" s="42">
        <v>0.9</v>
      </c>
      <c r="AR5" s="42">
        <v>0</v>
      </c>
      <c r="AS5" s="42">
        <v>0.82</v>
      </c>
      <c r="AT5" s="42">
        <v>1.1000000000000001</v>
      </c>
      <c r="AU5" s="42">
        <v>1</v>
      </c>
      <c r="AV5" s="42">
        <v>0.05</v>
      </c>
      <c r="AW5" s="42">
        <v>0.35</v>
      </c>
      <c r="AX5" s="42">
        <v>0.6</v>
      </c>
      <c r="AY5" s="42">
        <f>SUMPRODUCT(AG5:AI5,AJ5:AL5)</f>
        <v>1.4450000000000001</v>
      </c>
      <c r="AZ5" s="42">
        <f>SUMPRODUCT(AM5:AO5,AP5:AR5)</f>
        <v>1.0900000000000001</v>
      </c>
      <c r="BA5" s="42">
        <f t="shared" ref="BA5:BA68" si="2">SUMPRODUCT(AS5:AU5,AV5:AX5)</f>
        <v>1.026</v>
      </c>
      <c r="BB5" s="42">
        <v>0.63</v>
      </c>
      <c r="BC5" s="42">
        <v>0.35</v>
      </c>
      <c r="BD5" s="42">
        <v>0.02</v>
      </c>
    </row>
    <row r="6" spans="1:56" x14ac:dyDescent="0.25">
      <c r="A6" s="34">
        <v>-9</v>
      </c>
      <c r="B6" s="33">
        <f t="shared" ref="B6:B69" si="3">(0.0000067*A6^4)-(0.0009*A6^3)+(0.0223*A6^2)+(0.084*A6)+190.67</f>
        <v>192.42035869999998</v>
      </c>
      <c r="C6" s="40">
        <f t="shared" ref="C6:C69" si="4">29.3*D6*10</f>
        <v>191.55011467802527</v>
      </c>
      <c r="D6" s="41">
        <f t="shared" ref="D6:D69" si="5">E6/F6</f>
        <v>0.65375465760418183</v>
      </c>
      <c r="E6" s="41">
        <f t="shared" ref="E6:E69" si="6">SUMPRODUCT(Y6:AA6,AB6:AD6)</f>
        <v>0.85796800000000006</v>
      </c>
      <c r="F6" s="41">
        <f t="shared" ref="F6:F69" si="7">SUMPRODUCT(AY6:BA6,BB6:BD6)</f>
        <v>1.31237</v>
      </c>
      <c r="G6" s="42">
        <f>G5</f>
        <v>0.62</v>
      </c>
      <c r="H6" s="42">
        <f t="shared" ref="H6:X19" si="8">H5</f>
        <v>0.88</v>
      </c>
      <c r="I6" s="42">
        <f t="shared" si="8"/>
        <v>1</v>
      </c>
      <c r="J6" s="42">
        <f t="shared" si="8"/>
        <v>0.1</v>
      </c>
      <c r="K6" s="42">
        <f t="shared" si="8"/>
        <v>0.87</v>
      </c>
      <c r="L6" s="42">
        <f t="shared" si="8"/>
        <v>0.03</v>
      </c>
      <c r="M6" s="42">
        <f t="shared" si="8"/>
        <v>0.62</v>
      </c>
      <c r="N6" s="42">
        <f t="shared" si="8"/>
        <v>0.88</v>
      </c>
      <c r="O6" s="42">
        <f t="shared" si="8"/>
        <v>1</v>
      </c>
      <c r="P6" s="42">
        <f t="shared" si="8"/>
        <v>0.1</v>
      </c>
      <c r="Q6" s="42">
        <f t="shared" si="8"/>
        <v>0.9</v>
      </c>
      <c r="R6" s="42">
        <f t="shared" si="8"/>
        <v>0</v>
      </c>
      <c r="S6" s="42">
        <f t="shared" si="8"/>
        <v>0.62</v>
      </c>
      <c r="T6" s="42">
        <f t="shared" si="8"/>
        <v>0.88</v>
      </c>
      <c r="U6" s="42">
        <f t="shared" si="8"/>
        <v>1</v>
      </c>
      <c r="V6" s="42">
        <f t="shared" si="8"/>
        <v>0.05</v>
      </c>
      <c r="W6" s="42">
        <f t="shared" si="8"/>
        <v>0.35</v>
      </c>
      <c r="X6" s="42">
        <f t="shared" si="8"/>
        <v>0.6</v>
      </c>
      <c r="Y6" s="42">
        <f t="shared" ref="Y6:Y69" si="9">SUMPRODUCT(G6:I6,J6:L6)</f>
        <v>0.85759999999999992</v>
      </c>
      <c r="Z6" s="42">
        <f t="shared" si="0"/>
        <v>0.85400000000000009</v>
      </c>
      <c r="AA6" s="42">
        <f t="shared" si="1"/>
        <v>0.93899999999999995</v>
      </c>
      <c r="AB6" s="42">
        <f t="shared" ref="AB6:AD19" si="10">AB5</f>
        <v>0.63</v>
      </c>
      <c r="AC6" s="42">
        <f t="shared" si="10"/>
        <v>0.35</v>
      </c>
      <c r="AD6" s="42">
        <f t="shared" si="10"/>
        <v>0.02</v>
      </c>
      <c r="AG6" s="1">
        <v>1.1000000000000001</v>
      </c>
      <c r="AH6" s="1">
        <v>1.5</v>
      </c>
      <c r="AI6" s="42">
        <v>1</v>
      </c>
      <c r="AJ6" s="42">
        <f t="shared" ref="AJ6:AX19" si="11">AJ5</f>
        <v>0.1</v>
      </c>
      <c r="AK6" s="42">
        <f t="shared" si="11"/>
        <v>0.87</v>
      </c>
      <c r="AL6" s="42">
        <f t="shared" si="11"/>
        <v>0.03</v>
      </c>
      <c r="AM6" s="42">
        <v>1</v>
      </c>
      <c r="AN6" s="42">
        <f t="shared" si="11"/>
        <v>1.1000000000000001</v>
      </c>
      <c r="AO6" s="42">
        <f t="shared" si="11"/>
        <v>1</v>
      </c>
      <c r="AP6" s="42">
        <f t="shared" si="11"/>
        <v>0.1</v>
      </c>
      <c r="AQ6" s="42">
        <f t="shared" si="11"/>
        <v>0.9</v>
      </c>
      <c r="AR6" s="42">
        <f t="shared" si="11"/>
        <v>0</v>
      </c>
      <c r="AS6" s="42">
        <f t="shared" si="11"/>
        <v>0.82</v>
      </c>
      <c r="AT6" s="42">
        <f t="shared" si="11"/>
        <v>1.1000000000000001</v>
      </c>
      <c r="AU6" s="42">
        <f t="shared" si="11"/>
        <v>1</v>
      </c>
      <c r="AV6" s="42">
        <f t="shared" si="11"/>
        <v>0.05</v>
      </c>
      <c r="AW6" s="42">
        <f t="shared" si="11"/>
        <v>0.35</v>
      </c>
      <c r="AX6" s="42">
        <f t="shared" si="11"/>
        <v>0.6</v>
      </c>
      <c r="AY6" s="42">
        <f t="shared" ref="AY6:AY69" si="12">SUMPRODUCT(AG6:AI6,AJ6:AL6)</f>
        <v>1.4450000000000001</v>
      </c>
      <c r="AZ6" s="42">
        <f t="shared" ref="AZ6:AZ69" si="13">SUMPRODUCT(AM6:AO6,AP6:AR6)</f>
        <v>1.0900000000000001</v>
      </c>
      <c r="BA6" s="42">
        <f t="shared" si="2"/>
        <v>1.026</v>
      </c>
      <c r="BB6" s="42">
        <f t="shared" ref="BB6:BD19" si="14">BB5</f>
        <v>0.63</v>
      </c>
      <c r="BC6" s="42">
        <f t="shared" si="14"/>
        <v>0.35</v>
      </c>
      <c r="BD6" s="42">
        <f t="shared" si="14"/>
        <v>0.02</v>
      </c>
    </row>
    <row r="7" spans="1:56" x14ac:dyDescent="0.25">
      <c r="A7" s="34">
        <v>-8</v>
      </c>
      <c r="B7" s="33">
        <f t="shared" si="3"/>
        <v>191.91344319999999</v>
      </c>
      <c r="C7" s="40">
        <f t="shared" si="4"/>
        <v>191.55011467802527</v>
      </c>
      <c r="D7" s="41">
        <f t="shared" si="5"/>
        <v>0.65375465760418183</v>
      </c>
      <c r="E7" s="41">
        <f t="shared" si="6"/>
        <v>0.85796800000000006</v>
      </c>
      <c r="F7" s="41">
        <f t="shared" si="7"/>
        <v>1.31237</v>
      </c>
      <c r="G7" s="42">
        <f t="shared" ref="G7:G19" si="15">G6</f>
        <v>0.62</v>
      </c>
      <c r="H7" s="42">
        <f t="shared" si="8"/>
        <v>0.88</v>
      </c>
      <c r="I7" s="42">
        <f t="shared" si="8"/>
        <v>1</v>
      </c>
      <c r="J7" s="42">
        <f t="shared" si="8"/>
        <v>0.1</v>
      </c>
      <c r="K7" s="42">
        <f t="shared" si="8"/>
        <v>0.87</v>
      </c>
      <c r="L7" s="42">
        <f t="shared" si="8"/>
        <v>0.03</v>
      </c>
      <c r="M7" s="42">
        <f t="shared" si="8"/>
        <v>0.62</v>
      </c>
      <c r="N7" s="42">
        <f t="shared" si="8"/>
        <v>0.88</v>
      </c>
      <c r="O7" s="42">
        <f t="shared" si="8"/>
        <v>1</v>
      </c>
      <c r="P7" s="42">
        <f t="shared" si="8"/>
        <v>0.1</v>
      </c>
      <c r="Q7" s="42">
        <f t="shared" si="8"/>
        <v>0.9</v>
      </c>
      <c r="R7" s="42">
        <f t="shared" si="8"/>
        <v>0</v>
      </c>
      <c r="S7" s="42">
        <f t="shared" si="8"/>
        <v>0.62</v>
      </c>
      <c r="T7" s="42">
        <f t="shared" si="8"/>
        <v>0.88</v>
      </c>
      <c r="U7" s="42">
        <f t="shared" si="8"/>
        <v>1</v>
      </c>
      <c r="V7" s="42">
        <f t="shared" si="8"/>
        <v>0.05</v>
      </c>
      <c r="W7" s="42">
        <f t="shared" si="8"/>
        <v>0.35</v>
      </c>
      <c r="X7" s="42">
        <f t="shared" si="8"/>
        <v>0.6</v>
      </c>
      <c r="Y7" s="42">
        <f t="shared" si="9"/>
        <v>0.85759999999999992</v>
      </c>
      <c r="Z7" s="42">
        <f t="shared" si="0"/>
        <v>0.85400000000000009</v>
      </c>
      <c r="AA7" s="42">
        <f t="shared" si="1"/>
        <v>0.93899999999999995</v>
      </c>
      <c r="AB7" s="42">
        <f t="shared" si="10"/>
        <v>0.63</v>
      </c>
      <c r="AC7" s="42">
        <f t="shared" si="10"/>
        <v>0.35</v>
      </c>
      <c r="AD7" s="42">
        <f t="shared" si="10"/>
        <v>0.02</v>
      </c>
      <c r="AG7" s="1">
        <v>1.1000000000000001</v>
      </c>
      <c r="AH7" s="1">
        <v>1.5</v>
      </c>
      <c r="AI7" s="42">
        <v>1</v>
      </c>
      <c r="AJ7" s="42">
        <f t="shared" si="11"/>
        <v>0.1</v>
      </c>
      <c r="AK7" s="42">
        <f t="shared" si="11"/>
        <v>0.87</v>
      </c>
      <c r="AL7" s="42">
        <f t="shared" si="11"/>
        <v>0.03</v>
      </c>
      <c r="AM7" s="42">
        <v>1</v>
      </c>
      <c r="AN7" s="42">
        <f t="shared" si="11"/>
        <v>1.1000000000000001</v>
      </c>
      <c r="AO7" s="42">
        <f t="shared" si="11"/>
        <v>1</v>
      </c>
      <c r="AP7" s="42">
        <f t="shared" si="11"/>
        <v>0.1</v>
      </c>
      <c r="AQ7" s="42">
        <f t="shared" si="11"/>
        <v>0.9</v>
      </c>
      <c r="AR7" s="42">
        <f t="shared" si="11"/>
        <v>0</v>
      </c>
      <c r="AS7" s="42">
        <f t="shared" si="11"/>
        <v>0.82</v>
      </c>
      <c r="AT7" s="42">
        <f t="shared" si="11"/>
        <v>1.1000000000000001</v>
      </c>
      <c r="AU7" s="42">
        <f t="shared" si="11"/>
        <v>1</v>
      </c>
      <c r="AV7" s="42">
        <f t="shared" si="11"/>
        <v>0.05</v>
      </c>
      <c r="AW7" s="42">
        <f t="shared" si="11"/>
        <v>0.35</v>
      </c>
      <c r="AX7" s="42">
        <f t="shared" si="11"/>
        <v>0.6</v>
      </c>
      <c r="AY7" s="42">
        <f t="shared" si="12"/>
        <v>1.4450000000000001</v>
      </c>
      <c r="AZ7" s="42">
        <f t="shared" si="13"/>
        <v>1.0900000000000001</v>
      </c>
      <c r="BA7" s="42">
        <f t="shared" si="2"/>
        <v>1.026</v>
      </c>
      <c r="BB7" s="42">
        <f t="shared" si="14"/>
        <v>0.63</v>
      </c>
      <c r="BC7" s="42">
        <f t="shared" si="14"/>
        <v>0.35</v>
      </c>
      <c r="BD7" s="42">
        <f t="shared" si="14"/>
        <v>0.02</v>
      </c>
    </row>
    <row r="8" spans="1:56" x14ac:dyDescent="0.25">
      <c r="A8" s="34">
        <v>-7</v>
      </c>
      <c r="B8" s="33">
        <f t="shared" si="3"/>
        <v>191.49948669999998</v>
      </c>
      <c r="C8" s="40">
        <f t="shared" si="4"/>
        <v>191.55011467802527</v>
      </c>
      <c r="D8" s="41">
        <f t="shared" si="5"/>
        <v>0.65375465760418183</v>
      </c>
      <c r="E8" s="41">
        <f t="shared" si="6"/>
        <v>0.85796800000000006</v>
      </c>
      <c r="F8" s="41">
        <f t="shared" si="7"/>
        <v>1.31237</v>
      </c>
      <c r="G8" s="42">
        <f t="shared" si="15"/>
        <v>0.62</v>
      </c>
      <c r="H8" s="42">
        <f t="shared" si="8"/>
        <v>0.88</v>
      </c>
      <c r="I8" s="42">
        <f t="shared" si="8"/>
        <v>1</v>
      </c>
      <c r="J8" s="42">
        <f t="shared" si="8"/>
        <v>0.1</v>
      </c>
      <c r="K8" s="42">
        <f t="shared" si="8"/>
        <v>0.87</v>
      </c>
      <c r="L8" s="42">
        <f t="shared" si="8"/>
        <v>0.03</v>
      </c>
      <c r="M8" s="42">
        <f t="shared" si="8"/>
        <v>0.62</v>
      </c>
      <c r="N8" s="42">
        <f t="shared" si="8"/>
        <v>0.88</v>
      </c>
      <c r="O8" s="42">
        <f t="shared" si="8"/>
        <v>1</v>
      </c>
      <c r="P8" s="42">
        <f t="shared" si="8"/>
        <v>0.1</v>
      </c>
      <c r="Q8" s="42">
        <f t="shared" si="8"/>
        <v>0.9</v>
      </c>
      <c r="R8" s="42">
        <f t="shared" si="8"/>
        <v>0</v>
      </c>
      <c r="S8" s="42">
        <f t="shared" si="8"/>
        <v>0.62</v>
      </c>
      <c r="T8" s="42">
        <f t="shared" si="8"/>
        <v>0.88</v>
      </c>
      <c r="U8" s="42">
        <f t="shared" si="8"/>
        <v>1</v>
      </c>
      <c r="V8" s="42">
        <f t="shared" si="8"/>
        <v>0.05</v>
      </c>
      <c r="W8" s="42">
        <f t="shared" si="8"/>
        <v>0.35</v>
      </c>
      <c r="X8" s="42">
        <f t="shared" si="8"/>
        <v>0.6</v>
      </c>
      <c r="Y8" s="42">
        <f t="shared" si="9"/>
        <v>0.85759999999999992</v>
      </c>
      <c r="Z8" s="42">
        <f t="shared" si="0"/>
        <v>0.85400000000000009</v>
      </c>
      <c r="AA8" s="42">
        <f t="shared" si="1"/>
        <v>0.93899999999999995</v>
      </c>
      <c r="AB8" s="42">
        <f t="shared" si="10"/>
        <v>0.63</v>
      </c>
      <c r="AC8" s="42">
        <f t="shared" si="10"/>
        <v>0.35</v>
      </c>
      <c r="AD8" s="42">
        <f t="shared" si="10"/>
        <v>0.02</v>
      </c>
      <c r="AG8" s="1">
        <v>1.1000000000000001</v>
      </c>
      <c r="AH8" s="1">
        <v>1.5</v>
      </c>
      <c r="AI8" s="42">
        <v>1</v>
      </c>
      <c r="AJ8" s="42">
        <f t="shared" si="11"/>
        <v>0.1</v>
      </c>
      <c r="AK8" s="42">
        <f t="shared" si="11"/>
        <v>0.87</v>
      </c>
      <c r="AL8" s="42">
        <f t="shared" si="11"/>
        <v>0.03</v>
      </c>
      <c r="AM8" s="42">
        <v>1</v>
      </c>
      <c r="AN8" s="42">
        <f t="shared" si="11"/>
        <v>1.1000000000000001</v>
      </c>
      <c r="AO8" s="42">
        <f t="shared" si="11"/>
        <v>1</v>
      </c>
      <c r="AP8" s="42">
        <f t="shared" si="11"/>
        <v>0.1</v>
      </c>
      <c r="AQ8" s="42">
        <f t="shared" si="11"/>
        <v>0.9</v>
      </c>
      <c r="AR8" s="42">
        <f t="shared" si="11"/>
        <v>0</v>
      </c>
      <c r="AS8" s="42">
        <f t="shared" si="11"/>
        <v>0.82</v>
      </c>
      <c r="AT8" s="42">
        <f t="shared" si="11"/>
        <v>1.1000000000000001</v>
      </c>
      <c r="AU8" s="42">
        <f t="shared" si="11"/>
        <v>1</v>
      </c>
      <c r="AV8" s="42">
        <f t="shared" si="11"/>
        <v>0.05</v>
      </c>
      <c r="AW8" s="42">
        <f t="shared" si="11"/>
        <v>0.35</v>
      </c>
      <c r="AX8" s="42">
        <f t="shared" si="11"/>
        <v>0.6</v>
      </c>
      <c r="AY8" s="42">
        <f t="shared" si="12"/>
        <v>1.4450000000000001</v>
      </c>
      <c r="AZ8" s="42">
        <f t="shared" si="13"/>
        <v>1.0900000000000001</v>
      </c>
      <c r="BA8" s="42">
        <f t="shared" si="2"/>
        <v>1.026</v>
      </c>
      <c r="BB8" s="42">
        <f t="shared" si="14"/>
        <v>0.63</v>
      </c>
      <c r="BC8" s="42">
        <f t="shared" si="14"/>
        <v>0.35</v>
      </c>
      <c r="BD8" s="42">
        <f t="shared" si="14"/>
        <v>0.02</v>
      </c>
    </row>
    <row r="9" spans="1:56" x14ac:dyDescent="0.25">
      <c r="A9" s="34">
        <v>-6</v>
      </c>
      <c r="B9" s="33">
        <f t="shared" si="3"/>
        <v>191.1718832</v>
      </c>
      <c r="C9" s="40">
        <f t="shared" si="4"/>
        <v>191.55011467802527</v>
      </c>
      <c r="D9" s="41">
        <f t="shared" si="5"/>
        <v>0.65375465760418183</v>
      </c>
      <c r="E9" s="41">
        <f t="shared" si="6"/>
        <v>0.85796800000000006</v>
      </c>
      <c r="F9" s="41">
        <f t="shared" si="7"/>
        <v>1.31237</v>
      </c>
      <c r="G9" s="42">
        <f t="shared" si="15"/>
        <v>0.62</v>
      </c>
      <c r="H9" s="42">
        <f t="shared" si="8"/>
        <v>0.88</v>
      </c>
      <c r="I9" s="42">
        <f t="shared" si="8"/>
        <v>1</v>
      </c>
      <c r="J9" s="42">
        <f t="shared" si="8"/>
        <v>0.1</v>
      </c>
      <c r="K9" s="42">
        <f t="shared" si="8"/>
        <v>0.87</v>
      </c>
      <c r="L9" s="42">
        <f t="shared" si="8"/>
        <v>0.03</v>
      </c>
      <c r="M9" s="42">
        <f t="shared" si="8"/>
        <v>0.62</v>
      </c>
      <c r="N9" s="42">
        <f t="shared" si="8"/>
        <v>0.88</v>
      </c>
      <c r="O9" s="42">
        <f t="shared" si="8"/>
        <v>1</v>
      </c>
      <c r="P9" s="42">
        <f t="shared" si="8"/>
        <v>0.1</v>
      </c>
      <c r="Q9" s="42">
        <f t="shared" si="8"/>
        <v>0.9</v>
      </c>
      <c r="R9" s="42">
        <f t="shared" si="8"/>
        <v>0</v>
      </c>
      <c r="S9" s="42">
        <f t="shared" si="8"/>
        <v>0.62</v>
      </c>
      <c r="T9" s="42">
        <f t="shared" si="8"/>
        <v>0.88</v>
      </c>
      <c r="U9" s="42">
        <f t="shared" si="8"/>
        <v>1</v>
      </c>
      <c r="V9" s="42">
        <f t="shared" si="8"/>
        <v>0.05</v>
      </c>
      <c r="W9" s="42">
        <f t="shared" si="8"/>
        <v>0.35</v>
      </c>
      <c r="X9" s="42">
        <f t="shared" si="8"/>
        <v>0.6</v>
      </c>
      <c r="Y9" s="42">
        <f t="shared" si="9"/>
        <v>0.85759999999999992</v>
      </c>
      <c r="Z9" s="42">
        <f t="shared" si="0"/>
        <v>0.85400000000000009</v>
      </c>
      <c r="AA9" s="42">
        <f t="shared" si="1"/>
        <v>0.93899999999999995</v>
      </c>
      <c r="AB9" s="42">
        <f t="shared" si="10"/>
        <v>0.63</v>
      </c>
      <c r="AC9" s="42">
        <f t="shared" si="10"/>
        <v>0.35</v>
      </c>
      <c r="AD9" s="42">
        <f t="shared" si="10"/>
        <v>0.02</v>
      </c>
      <c r="AG9" s="1">
        <v>1.1000000000000001</v>
      </c>
      <c r="AH9" s="1">
        <v>1.5</v>
      </c>
      <c r="AI9" s="42">
        <v>1</v>
      </c>
      <c r="AJ9" s="42">
        <f t="shared" si="11"/>
        <v>0.1</v>
      </c>
      <c r="AK9" s="42">
        <f t="shared" si="11"/>
        <v>0.87</v>
      </c>
      <c r="AL9" s="42">
        <f t="shared" si="11"/>
        <v>0.03</v>
      </c>
      <c r="AM9" s="42">
        <v>1</v>
      </c>
      <c r="AN9" s="42">
        <f t="shared" si="11"/>
        <v>1.1000000000000001</v>
      </c>
      <c r="AO9" s="42">
        <f t="shared" si="11"/>
        <v>1</v>
      </c>
      <c r="AP9" s="42">
        <f t="shared" si="11"/>
        <v>0.1</v>
      </c>
      <c r="AQ9" s="42">
        <f t="shared" si="11"/>
        <v>0.9</v>
      </c>
      <c r="AR9" s="42">
        <f t="shared" si="11"/>
        <v>0</v>
      </c>
      <c r="AS9" s="42">
        <f t="shared" si="11"/>
        <v>0.82</v>
      </c>
      <c r="AT9" s="42">
        <f t="shared" si="11"/>
        <v>1.1000000000000001</v>
      </c>
      <c r="AU9" s="42">
        <f t="shared" si="11"/>
        <v>1</v>
      </c>
      <c r="AV9" s="42">
        <f t="shared" si="11"/>
        <v>0.05</v>
      </c>
      <c r="AW9" s="42">
        <f t="shared" si="11"/>
        <v>0.35</v>
      </c>
      <c r="AX9" s="42">
        <f t="shared" si="11"/>
        <v>0.6</v>
      </c>
      <c r="AY9" s="42">
        <f t="shared" si="12"/>
        <v>1.4450000000000001</v>
      </c>
      <c r="AZ9" s="42">
        <f t="shared" si="13"/>
        <v>1.0900000000000001</v>
      </c>
      <c r="BA9" s="42">
        <f t="shared" si="2"/>
        <v>1.026</v>
      </c>
      <c r="BB9" s="42">
        <f t="shared" si="14"/>
        <v>0.63</v>
      </c>
      <c r="BC9" s="42">
        <f t="shared" si="14"/>
        <v>0.35</v>
      </c>
      <c r="BD9" s="42">
        <f t="shared" si="14"/>
        <v>0.02</v>
      </c>
    </row>
    <row r="10" spans="1:56" x14ac:dyDescent="0.25">
      <c r="A10" s="34">
        <v>-5</v>
      </c>
      <c r="B10" s="33">
        <f t="shared" si="3"/>
        <v>190.92418749999999</v>
      </c>
      <c r="C10" s="40">
        <f t="shared" si="4"/>
        <v>191.55011467802527</v>
      </c>
      <c r="D10" s="41">
        <f t="shared" si="5"/>
        <v>0.65375465760418183</v>
      </c>
      <c r="E10" s="41">
        <f t="shared" si="6"/>
        <v>0.85796800000000006</v>
      </c>
      <c r="F10" s="41">
        <f t="shared" si="7"/>
        <v>1.31237</v>
      </c>
      <c r="G10" s="42">
        <f t="shared" si="15"/>
        <v>0.62</v>
      </c>
      <c r="H10" s="42">
        <f t="shared" si="8"/>
        <v>0.88</v>
      </c>
      <c r="I10" s="42">
        <f t="shared" si="8"/>
        <v>1</v>
      </c>
      <c r="J10" s="42">
        <f t="shared" si="8"/>
        <v>0.1</v>
      </c>
      <c r="K10" s="42">
        <f t="shared" si="8"/>
        <v>0.87</v>
      </c>
      <c r="L10" s="42">
        <f t="shared" si="8"/>
        <v>0.03</v>
      </c>
      <c r="M10" s="42">
        <f t="shared" si="8"/>
        <v>0.62</v>
      </c>
      <c r="N10" s="42">
        <f t="shared" si="8"/>
        <v>0.88</v>
      </c>
      <c r="O10" s="42">
        <f t="shared" si="8"/>
        <v>1</v>
      </c>
      <c r="P10" s="42">
        <f t="shared" si="8"/>
        <v>0.1</v>
      </c>
      <c r="Q10" s="42">
        <f t="shared" si="8"/>
        <v>0.9</v>
      </c>
      <c r="R10" s="42">
        <f t="shared" si="8"/>
        <v>0</v>
      </c>
      <c r="S10" s="42">
        <f t="shared" si="8"/>
        <v>0.62</v>
      </c>
      <c r="T10" s="42">
        <f t="shared" si="8"/>
        <v>0.88</v>
      </c>
      <c r="U10" s="42">
        <f t="shared" si="8"/>
        <v>1</v>
      </c>
      <c r="V10" s="42">
        <f t="shared" si="8"/>
        <v>0.05</v>
      </c>
      <c r="W10" s="42">
        <f t="shared" si="8"/>
        <v>0.35</v>
      </c>
      <c r="X10" s="42">
        <f t="shared" si="8"/>
        <v>0.6</v>
      </c>
      <c r="Y10" s="42">
        <f t="shared" si="9"/>
        <v>0.85759999999999992</v>
      </c>
      <c r="Z10" s="42">
        <f t="shared" si="0"/>
        <v>0.85400000000000009</v>
      </c>
      <c r="AA10" s="42">
        <f t="shared" si="1"/>
        <v>0.93899999999999995</v>
      </c>
      <c r="AB10" s="42">
        <f t="shared" si="10"/>
        <v>0.63</v>
      </c>
      <c r="AC10" s="42">
        <f t="shared" si="10"/>
        <v>0.35</v>
      </c>
      <c r="AD10" s="42">
        <f t="shared" si="10"/>
        <v>0.02</v>
      </c>
      <c r="AG10" s="1">
        <v>1.1000000000000001</v>
      </c>
      <c r="AH10" s="1">
        <v>1.5</v>
      </c>
      <c r="AI10" s="42">
        <v>1</v>
      </c>
      <c r="AJ10" s="42">
        <f t="shared" si="11"/>
        <v>0.1</v>
      </c>
      <c r="AK10" s="42">
        <f t="shared" si="11"/>
        <v>0.87</v>
      </c>
      <c r="AL10" s="42">
        <f t="shared" si="11"/>
        <v>0.03</v>
      </c>
      <c r="AM10" s="42">
        <v>1</v>
      </c>
      <c r="AN10" s="42">
        <f t="shared" si="11"/>
        <v>1.1000000000000001</v>
      </c>
      <c r="AO10" s="42">
        <f t="shared" si="11"/>
        <v>1</v>
      </c>
      <c r="AP10" s="42">
        <f t="shared" si="11"/>
        <v>0.1</v>
      </c>
      <c r="AQ10" s="42">
        <f t="shared" si="11"/>
        <v>0.9</v>
      </c>
      <c r="AR10" s="42">
        <f t="shared" si="11"/>
        <v>0</v>
      </c>
      <c r="AS10" s="42">
        <f t="shared" si="11"/>
        <v>0.82</v>
      </c>
      <c r="AT10" s="42">
        <f t="shared" si="11"/>
        <v>1.1000000000000001</v>
      </c>
      <c r="AU10" s="42">
        <f t="shared" si="11"/>
        <v>1</v>
      </c>
      <c r="AV10" s="42">
        <f t="shared" si="11"/>
        <v>0.05</v>
      </c>
      <c r="AW10" s="42">
        <f t="shared" si="11"/>
        <v>0.35</v>
      </c>
      <c r="AX10" s="42">
        <f t="shared" si="11"/>
        <v>0.6</v>
      </c>
      <c r="AY10" s="42">
        <f t="shared" si="12"/>
        <v>1.4450000000000001</v>
      </c>
      <c r="AZ10" s="42">
        <f t="shared" si="13"/>
        <v>1.0900000000000001</v>
      </c>
      <c r="BA10" s="42">
        <f t="shared" si="2"/>
        <v>1.026</v>
      </c>
      <c r="BB10" s="42">
        <f t="shared" si="14"/>
        <v>0.63</v>
      </c>
      <c r="BC10" s="42">
        <f t="shared" si="14"/>
        <v>0.35</v>
      </c>
      <c r="BD10" s="42">
        <f t="shared" si="14"/>
        <v>0.02</v>
      </c>
    </row>
    <row r="11" spans="1:56" x14ac:dyDescent="0.25">
      <c r="A11" s="34">
        <v>-4</v>
      </c>
      <c r="B11" s="33">
        <f t="shared" si="3"/>
        <v>190.75011519999998</v>
      </c>
      <c r="C11" s="40">
        <f t="shared" si="4"/>
        <v>191.55011467802527</v>
      </c>
      <c r="D11" s="41">
        <f t="shared" si="5"/>
        <v>0.65375465760418183</v>
      </c>
      <c r="E11" s="41">
        <f t="shared" si="6"/>
        <v>0.85796800000000006</v>
      </c>
      <c r="F11" s="41">
        <f t="shared" si="7"/>
        <v>1.31237</v>
      </c>
      <c r="G11" s="42">
        <f t="shared" si="15"/>
        <v>0.62</v>
      </c>
      <c r="H11" s="42">
        <f t="shared" si="8"/>
        <v>0.88</v>
      </c>
      <c r="I11" s="42">
        <f t="shared" si="8"/>
        <v>1</v>
      </c>
      <c r="J11" s="42">
        <f t="shared" si="8"/>
        <v>0.1</v>
      </c>
      <c r="K11" s="42">
        <f t="shared" si="8"/>
        <v>0.87</v>
      </c>
      <c r="L11" s="42">
        <f t="shared" si="8"/>
        <v>0.03</v>
      </c>
      <c r="M11" s="42">
        <f t="shared" si="8"/>
        <v>0.62</v>
      </c>
      <c r="N11" s="42">
        <f t="shared" si="8"/>
        <v>0.88</v>
      </c>
      <c r="O11" s="42">
        <f t="shared" si="8"/>
        <v>1</v>
      </c>
      <c r="P11" s="42">
        <f t="shared" si="8"/>
        <v>0.1</v>
      </c>
      <c r="Q11" s="42">
        <f t="shared" si="8"/>
        <v>0.9</v>
      </c>
      <c r="R11" s="42">
        <f t="shared" si="8"/>
        <v>0</v>
      </c>
      <c r="S11" s="42">
        <f t="shared" si="8"/>
        <v>0.62</v>
      </c>
      <c r="T11" s="42">
        <f t="shared" si="8"/>
        <v>0.88</v>
      </c>
      <c r="U11" s="42">
        <f t="shared" si="8"/>
        <v>1</v>
      </c>
      <c r="V11" s="42">
        <f t="shared" si="8"/>
        <v>0.05</v>
      </c>
      <c r="W11" s="42">
        <f t="shared" si="8"/>
        <v>0.35</v>
      </c>
      <c r="X11" s="42">
        <f t="shared" si="8"/>
        <v>0.6</v>
      </c>
      <c r="Y11" s="42">
        <f t="shared" si="9"/>
        <v>0.85759999999999992</v>
      </c>
      <c r="Z11" s="42">
        <f t="shared" si="0"/>
        <v>0.85400000000000009</v>
      </c>
      <c r="AA11" s="42">
        <f t="shared" si="1"/>
        <v>0.93899999999999995</v>
      </c>
      <c r="AB11" s="42">
        <f t="shared" si="10"/>
        <v>0.63</v>
      </c>
      <c r="AC11" s="42">
        <f t="shared" si="10"/>
        <v>0.35</v>
      </c>
      <c r="AD11" s="42">
        <f t="shared" si="10"/>
        <v>0.02</v>
      </c>
      <c r="AG11" s="1">
        <v>1.1000000000000001</v>
      </c>
      <c r="AH11" s="1">
        <v>1.5</v>
      </c>
      <c r="AI11" s="42">
        <v>1</v>
      </c>
      <c r="AJ11" s="42">
        <f t="shared" si="11"/>
        <v>0.1</v>
      </c>
      <c r="AK11" s="42">
        <f t="shared" si="11"/>
        <v>0.87</v>
      </c>
      <c r="AL11" s="42">
        <f t="shared" si="11"/>
        <v>0.03</v>
      </c>
      <c r="AM11" s="42">
        <v>1</v>
      </c>
      <c r="AN11" s="42">
        <f t="shared" si="11"/>
        <v>1.1000000000000001</v>
      </c>
      <c r="AO11" s="42">
        <f t="shared" si="11"/>
        <v>1</v>
      </c>
      <c r="AP11" s="42">
        <f t="shared" si="11"/>
        <v>0.1</v>
      </c>
      <c r="AQ11" s="42">
        <f t="shared" si="11"/>
        <v>0.9</v>
      </c>
      <c r="AR11" s="42">
        <f t="shared" si="11"/>
        <v>0</v>
      </c>
      <c r="AS11" s="42">
        <f t="shared" si="11"/>
        <v>0.82</v>
      </c>
      <c r="AT11" s="42">
        <f t="shared" si="11"/>
        <v>1.1000000000000001</v>
      </c>
      <c r="AU11" s="42">
        <f t="shared" si="11"/>
        <v>1</v>
      </c>
      <c r="AV11" s="42">
        <f t="shared" si="11"/>
        <v>0.05</v>
      </c>
      <c r="AW11" s="42">
        <f t="shared" si="11"/>
        <v>0.35</v>
      </c>
      <c r="AX11" s="42">
        <f t="shared" si="11"/>
        <v>0.6</v>
      </c>
      <c r="AY11" s="42">
        <f t="shared" si="12"/>
        <v>1.4450000000000001</v>
      </c>
      <c r="AZ11" s="42">
        <f t="shared" si="13"/>
        <v>1.0900000000000001</v>
      </c>
      <c r="BA11" s="42">
        <f t="shared" si="2"/>
        <v>1.026</v>
      </c>
      <c r="BB11" s="42">
        <f t="shared" si="14"/>
        <v>0.63</v>
      </c>
      <c r="BC11" s="42">
        <f t="shared" si="14"/>
        <v>0.35</v>
      </c>
      <c r="BD11" s="42">
        <f t="shared" si="14"/>
        <v>0.02</v>
      </c>
    </row>
    <row r="12" spans="1:56" x14ac:dyDescent="0.25">
      <c r="A12" s="34">
        <v>-3</v>
      </c>
      <c r="B12" s="33">
        <f t="shared" si="3"/>
        <v>190.64354269999998</v>
      </c>
      <c r="C12" s="40">
        <f t="shared" si="4"/>
        <v>191.55011467802527</v>
      </c>
      <c r="D12" s="41">
        <f t="shared" si="5"/>
        <v>0.65375465760418183</v>
      </c>
      <c r="E12" s="41">
        <f t="shared" si="6"/>
        <v>0.85796800000000006</v>
      </c>
      <c r="F12" s="41">
        <f t="shared" si="7"/>
        <v>1.31237</v>
      </c>
      <c r="G12" s="42">
        <f t="shared" si="15"/>
        <v>0.62</v>
      </c>
      <c r="H12" s="42">
        <f t="shared" si="8"/>
        <v>0.88</v>
      </c>
      <c r="I12" s="42">
        <f t="shared" si="8"/>
        <v>1</v>
      </c>
      <c r="J12" s="42">
        <f t="shared" si="8"/>
        <v>0.1</v>
      </c>
      <c r="K12" s="42">
        <f t="shared" si="8"/>
        <v>0.87</v>
      </c>
      <c r="L12" s="42">
        <f t="shared" si="8"/>
        <v>0.03</v>
      </c>
      <c r="M12" s="42">
        <f t="shared" si="8"/>
        <v>0.62</v>
      </c>
      <c r="N12" s="42">
        <f t="shared" si="8"/>
        <v>0.88</v>
      </c>
      <c r="O12" s="42">
        <f t="shared" si="8"/>
        <v>1</v>
      </c>
      <c r="P12" s="42">
        <f t="shared" si="8"/>
        <v>0.1</v>
      </c>
      <c r="Q12" s="42">
        <f t="shared" si="8"/>
        <v>0.9</v>
      </c>
      <c r="R12" s="42">
        <f t="shared" si="8"/>
        <v>0</v>
      </c>
      <c r="S12" s="42">
        <f t="shared" si="8"/>
        <v>0.62</v>
      </c>
      <c r="T12" s="42">
        <f t="shared" si="8"/>
        <v>0.88</v>
      </c>
      <c r="U12" s="42">
        <f t="shared" si="8"/>
        <v>1</v>
      </c>
      <c r="V12" s="42">
        <f t="shared" si="8"/>
        <v>0.05</v>
      </c>
      <c r="W12" s="42">
        <f t="shared" si="8"/>
        <v>0.35</v>
      </c>
      <c r="X12" s="42">
        <f t="shared" si="8"/>
        <v>0.6</v>
      </c>
      <c r="Y12" s="42">
        <f t="shared" si="9"/>
        <v>0.85759999999999992</v>
      </c>
      <c r="Z12" s="42">
        <f t="shared" si="0"/>
        <v>0.85400000000000009</v>
      </c>
      <c r="AA12" s="42">
        <f t="shared" si="1"/>
        <v>0.93899999999999995</v>
      </c>
      <c r="AB12" s="42">
        <f t="shared" si="10"/>
        <v>0.63</v>
      </c>
      <c r="AC12" s="42">
        <f t="shared" si="10"/>
        <v>0.35</v>
      </c>
      <c r="AD12" s="42">
        <f t="shared" si="10"/>
        <v>0.02</v>
      </c>
      <c r="AG12" s="1">
        <v>1.1000000000000001</v>
      </c>
      <c r="AH12" s="1">
        <v>1.5</v>
      </c>
      <c r="AI12" s="42">
        <v>1</v>
      </c>
      <c r="AJ12" s="42">
        <f t="shared" si="11"/>
        <v>0.1</v>
      </c>
      <c r="AK12" s="42">
        <f t="shared" si="11"/>
        <v>0.87</v>
      </c>
      <c r="AL12" s="42">
        <f t="shared" si="11"/>
        <v>0.03</v>
      </c>
      <c r="AM12" s="42">
        <v>1</v>
      </c>
      <c r="AN12" s="42">
        <f t="shared" si="11"/>
        <v>1.1000000000000001</v>
      </c>
      <c r="AO12" s="42">
        <f t="shared" si="11"/>
        <v>1</v>
      </c>
      <c r="AP12" s="42">
        <f t="shared" si="11"/>
        <v>0.1</v>
      </c>
      <c r="AQ12" s="42">
        <f t="shared" si="11"/>
        <v>0.9</v>
      </c>
      <c r="AR12" s="42">
        <f t="shared" si="11"/>
        <v>0</v>
      </c>
      <c r="AS12" s="42">
        <f t="shared" si="11"/>
        <v>0.82</v>
      </c>
      <c r="AT12" s="42">
        <f t="shared" si="11"/>
        <v>1.1000000000000001</v>
      </c>
      <c r="AU12" s="42">
        <f t="shared" si="11"/>
        <v>1</v>
      </c>
      <c r="AV12" s="42">
        <f t="shared" si="11"/>
        <v>0.05</v>
      </c>
      <c r="AW12" s="42">
        <f t="shared" si="11"/>
        <v>0.35</v>
      </c>
      <c r="AX12" s="42">
        <f t="shared" si="11"/>
        <v>0.6</v>
      </c>
      <c r="AY12" s="42">
        <f t="shared" si="12"/>
        <v>1.4450000000000001</v>
      </c>
      <c r="AZ12" s="42">
        <f t="shared" si="13"/>
        <v>1.0900000000000001</v>
      </c>
      <c r="BA12" s="42">
        <f t="shared" si="2"/>
        <v>1.026</v>
      </c>
      <c r="BB12" s="42">
        <f t="shared" si="14"/>
        <v>0.63</v>
      </c>
      <c r="BC12" s="42">
        <f t="shared" si="14"/>
        <v>0.35</v>
      </c>
      <c r="BD12" s="42">
        <f t="shared" si="14"/>
        <v>0.02</v>
      </c>
    </row>
    <row r="13" spans="1:56" x14ac:dyDescent="0.25">
      <c r="A13" s="34">
        <v>-2</v>
      </c>
      <c r="B13" s="33">
        <f t="shared" si="3"/>
        <v>190.5985072</v>
      </c>
      <c r="C13" s="40">
        <f t="shared" si="4"/>
        <v>191.55011467802527</v>
      </c>
      <c r="D13" s="41">
        <f t="shared" si="5"/>
        <v>0.65375465760418183</v>
      </c>
      <c r="E13" s="41">
        <f t="shared" si="6"/>
        <v>0.85796800000000006</v>
      </c>
      <c r="F13" s="41">
        <f t="shared" si="7"/>
        <v>1.31237</v>
      </c>
      <c r="G13" s="42">
        <f t="shared" si="15"/>
        <v>0.62</v>
      </c>
      <c r="H13" s="42">
        <f t="shared" si="8"/>
        <v>0.88</v>
      </c>
      <c r="I13" s="42">
        <f t="shared" si="8"/>
        <v>1</v>
      </c>
      <c r="J13" s="42">
        <f t="shared" si="8"/>
        <v>0.1</v>
      </c>
      <c r="K13" s="42">
        <f t="shared" si="8"/>
        <v>0.87</v>
      </c>
      <c r="L13" s="42">
        <f t="shared" si="8"/>
        <v>0.03</v>
      </c>
      <c r="M13" s="42">
        <f t="shared" si="8"/>
        <v>0.62</v>
      </c>
      <c r="N13" s="42">
        <f t="shared" si="8"/>
        <v>0.88</v>
      </c>
      <c r="O13" s="42">
        <f t="shared" si="8"/>
        <v>1</v>
      </c>
      <c r="P13" s="42">
        <f t="shared" si="8"/>
        <v>0.1</v>
      </c>
      <c r="Q13" s="42">
        <f t="shared" si="8"/>
        <v>0.9</v>
      </c>
      <c r="R13" s="42">
        <f t="shared" si="8"/>
        <v>0</v>
      </c>
      <c r="S13" s="42">
        <f t="shared" si="8"/>
        <v>0.62</v>
      </c>
      <c r="T13" s="42">
        <f t="shared" si="8"/>
        <v>0.88</v>
      </c>
      <c r="U13" s="42">
        <f t="shared" si="8"/>
        <v>1</v>
      </c>
      <c r="V13" s="42">
        <f t="shared" si="8"/>
        <v>0.05</v>
      </c>
      <c r="W13" s="42">
        <f t="shared" si="8"/>
        <v>0.35</v>
      </c>
      <c r="X13" s="42">
        <f t="shared" si="8"/>
        <v>0.6</v>
      </c>
      <c r="Y13" s="42">
        <f t="shared" si="9"/>
        <v>0.85759999999999992</v>
      </c>
      <c r="Z13" s="42">
        <f t="shared" si="0"/>
        <v>0.85400000000000009</v>
      </c>
      <c r="AA13" s="42">
        <f t="shared" si="1"/>
        <v>0.93899999999999995</v>
      </c>
      <c r="AB13" s="42">
        <f t="shared" si="10"/>
        <v>0.63</v>
      </c>
      <c r="AC13" s="42">
        <f t="shared" si="10"/>
        <v>0.35</v>
      </c>
      <c r="AD13" s="42">
        <f t="shared" si="10"/>
        <v>0.02</v>
      </c>
      <c r="AG13" s="1">
        <v>1.1000000000000001</v>
      </c>
      <c r="AH13" s="1">
        <v>1.5</v>
      </c>
      <c r="AI13" s="42">
        <v>1</v>
      </c>
      <c r="AJ13" s="42">
        <f t="shared" si="11"/>
        <v>0.1</v>
      </c>
      <c r="AK13" s="42">
        <f t="shared" si="11"/>
        <v>0.87</v>
      </c>
      <c r="AL13" s="42">
        <f t="shared" si="11"/>
        <v>0.03</v>
      </c>
      <c r="AM13" s="42">
        <v>1</v>
      </c>
      <c r="AN13" s="42">
        <f t="shared" si="11"/>
        <v>1.1000000000000001</v>
      </c>
      <c r="AO13" s="42">
        <f t="shared" si="11"/>
        <v>1</v>
      </c>
      <c r="AP13" s="42">
        <f t="shared" si="11"/>
        <v>0.1</v>
      </c>
      <c r="AQ13" s="42">
        <f t="shared" si="11"/>
        <v>0.9</v>
      </c>
      <c r="AR13" s="42">
        <f t="shared" si="11"/>
        <v>0</v>
      </c>
      <c r="AS13" s="42">
        <f t="shared" si="11"/>
        <v>0.82</v>
      </c>
      <c r="AT13" s="42">
        <f t="shared" si="11"/>
        <v>1.1000000000000001</v>
      </c>
      <c r="AU13" s="42">
        <f t="shared" si="11"/>
        <v>1</v>
      </c>
      <c r="AV13" s="42">
        <f t="shared" si="11"/>
        <v>0.05</v>
      </c>
      <c r="AW13" s="42">
        <f t="shared" si="11"/>
        <v>0.35</v>
      </c>
      <c r="AX13" s="42">
        <f t="shared" si="11"/>
        <v>0.6</v>
      </c>
      <c r="AY13" s="42">
        <f t="shared" si="12"/>
        <v>1.4450000000000001</v>
      </c>
      <c r="AZ13" s="42">
        <f t="shared" si="13"/>
        <v>1.0900000000000001</v>
      </c>
      <c r="BA13" s="42">
        <f t="shared" si="2"/>
        <v>1.026</v>
      </c>
      <c r="BB13" s="42">
        <f t="shared" si="14"/>
        <v>0.63</v>
      </c>
      <c r="BC13" s="42">
        <f t="shared" si="14"/>
        <v>0.35</v>
      </c>
      <c r="BD13" s="42">
        <f t="shared" si="14"/>
        <v>0.02</v>
      </c>
    </row>
    <row r="14" spans="1:56" x14ac:dyDescent="0.25">
      <c r="A14" s="34">
        <v>-1</v>
      </c>
      <c r="B14" s="33">
        <f t="shared" si="3"/>
        <v>190.60920669999999</v>
      </c>
      <c r="C14" s="40">
        <f t="shared" si="4"/>
        <v>191.55011467802527</v>
      </c>
      <c r="D14" s="41">
        <f t="shared" si="5"/>
        <v>0.65375465760418183</v>
      </c>
      <c r="E14" s="41">
        <f t="shared" si="6"/>
        <v>0.85796800000000006</v>
      </c>
      <c r="F14" s="41">
        <f t="shared" si="7"/>
        <v>1.31237</v>
      </c>
      <c r="G14" s="42">
        <f t="shared" si="15"/>
        <v>0.62</v>
      </c>
      <c r="H14" s="42">
        <f t="shared" si="8"/>
        <v>0.88</v>
      </c>
      <c r="I14" s="42">
        <f t="shared" si="8"/>
        <v>1</v>
      </c>
      <c r="J14" s="42">
        <f t="shared" si="8"/>
        <v>0.1</v>
      </c>
      <c r="K14" s="42">
        <f t="shared" si="8"/>
        <v>0.87</v>
      </c>
      <c r="L14" s="42">
        <f t="shared" si="8"/>
        <v>0.03</v>
      </c>
      <c r="M14" s="42">
        <f t="shared" si="8"/>
        <v>0.62</v>
      </c>
      <c r="N14" s="42">
        <f t="shared" si="8"/>
        <v>0.88</v>
      </c>
      <c r="O14" s="42">
        <f t="shared" si="8"/>
        <v>1</v>
      </c>
      <c r="P14" s="42">
        <f t="shared" si="8"/>
        <v>0.1</v>
      </c>
      <c r="Q14" s="42">
        <f t="shared" si="8"/>
        <v>0.9</v>
      </c>
      <c r="R14" s="42">
        <f t="shared" si="8"/>
        <v>0</v>
      </c>
      <c r="S14" s="42">
        <f t="shared" si="8"/>
        <v>0.62</v>
      </c>
      <c r="T14" s="42">
        <f t="shared" si="8"/>
        <v>0.88</v>
      </c>
      <c r="U14" s="42">
        <f t="shared" si="8"/>
        <v>1</v>
      </c>
      <c r="V14" s="42">
        <f t="shared" si="8"/>
        <v>0.05</v>
      </c>
      <c r="W14" s="42">
        <f t="shared" si="8"/>
        <v>0.35</v>
      </c>
      <c r="X14" s="42">
        <f t="shared" si="8"/>
        <v>0.6</v>
      </c>
      <c r="Y14" s="42">
        <f t="shared" si="9"/>
        <v>0.85759999999999992</v>
      </c>
      <c r="Z14" s="42">
        <f t="shared" si="0"/>
        <v>0.85400000000000009</v>
      </c>
      <c r="AA14" s="42">
        <f t="shared" si="1"/>
        <v>0.93899999999999995</v>
      </c>
      <c r="AB14" s="42">
        <f t="shared" si="10"/>
        <v>0.63</v>
      </c>
      <c r="AC14" s="42">
        <f t="shared" si="10"/>
        <v>0.35</v>
      </c>
      <c r="AD14" s="42">
        <f t="shared" si="10"/>
        <v>0.02</v>
      </c>
      <c r="AG14" s="1">
        <v>1.1000000000000001</v>
      </c>
      <c r="AH14" s="1">
        <v>1.5</v>
      </c>
      <c r="AI14" s="42">
        <v>1</v>
      </c>
      <c r="AJ14" s="42">
        <f t="shared" si="11"/>
        <v>0.1</v>
      </c>
      <c r="AK14" s="42">
        <f t="shared" si="11"/>
        <v>0.87</v>
      </c>
      <c r="AL14" s="42">
        <f t="shared" si="11"/>
        <v>0.03</v>
      </c>
      <c r="AM14" s="42">
        <v>1</v>
      </c>
      <c r="AN14" s="42">
        <f t="shared" si="11"/>
        <v>1.1000000000000001</v>
      </c>
      <c r="AO14" s="42">
        <f t="shared" si="11"/>
        <v>1</v>
      </c>
      <c r="AP14" s="42">
        <f t="shared" si="11"/>
        <v>0.1</v>
      </c>
      <c r="AQ14" s="42">
        <f t="shared" si="11"/>
        <v>0.9</v>
      </c>
      <c r="AR14" s="42">
        <f t="shared" si="11"/>
        <v>0</v>
      </c>
      <c r="AS14" s="42">
        <f t="shared" si="11"/>
        <v>0.82</v>
      </c>
      <c r="AT14" s="42">
        <f t="shared" si="11"/>
        <v>1.1000000000000001</v>
      </c>
      <c r="AU14" s="42">
        <f t="shared" si="11"/>
        <v>1</v>
      </c>
      <c r="AV14" s="42">
        <f t="shared" si="11"/>
        <v>0.05</v>
      </c>
      <c r="AW14" s="42">
        <f t="shared" si="11"/>
        <v>0.35</v>
      </c>
      <c r="AX14" s="42">
        <f t="shared" si="11"/>
        <v>0.6</v>
      </c>
      <c r="AY14" s="42">
        <f t="shared" si="12"/>
        <v>1.4450000000000001</v>
      </c>
      <c r="AZ14" s="42">
        <f t="shared" si="13"/>
        <v>1.0900000000000001</v>
      </c>
      <c r="BA14" s="42">
        <f t="shared" si="2"/>
        <v>1.026</v>
      </c>
      <c r="BB14" s="42">
        <f t="shared" si="14"/>
        <v>0.63</v>
      </c>
      <c r="BC14" s="42">
        <f t="shared" si="14"/>
        <v>0.35</v>
      </c>
      <c r="BD14" s="42">
        <f t="shared" si="14"/>
        <v>0.02</v>
      </c>
    </row>
    <row r="15" spans="1:56" x14ac:dyDescent="0.25">
      <c r="A15" s="34">
        <v>0</v>
      </c>
      <c r="B15" s="33">
        <f t="shared" si="3"/>
        <v>190.67</v>
      </c>
      <c r="C15" s="40">
        <f t="shared" si="4"/>
        <v>191.55011467802527</v>
      </c>
      <c r="D15" s="41">
        <f t="shared" si="5"/>
        <v>0.65375465760418183</v>
      </c>
      <c r="E15" s="41">
        <f t="shared" si="6"/>
        <v>0.85796800000000006</v>
      </c>
      <c r="F15" s="41">
        <f t="shared" si="7"/>
        <v>1.31237</v>
      </c>
      <c r="G15" s="42">
        <f t="shared" si="15"/>
        <v>0.62</v>
      </c>
      <c r="H15" s="42">
        <f t="shared" si="8"/>
        <v>0.88</v>
      </c>
      <c r="I15" s="42">
        <f t="shared" si="8"/>
        <v>1</v>
      </c>
      <c r="J15" s="42">
        <f t="shared" si="8"/>
        <v>0.1</v>
      </c>
      <c r="K15" s="42">
        <f t="shared" si="8"/>
        <v>0.87</v>
      </c>
      <c r="L15" s="42">
        <f t="shared" si="8"/>
        <v>0.03</v>
      </c>
      <c r="M15" s="42">
        <f t="shared" si="8"/>
        <v>0.62</v>
      </c>
      <c r="N15" s="42">
        <f t="shared" si="8"/>
        <v>0.88</v>
      </c>
      <c r="O15" s="42">
        <f t="shared" si="8"/>
        <v>1</v>
      </c>
      <c r="P15" s="42">
        <f t="shared" si="8"/>
        <v>0.1</v>
      </c>
      <c r="Q15" s="42">
        <f t="shared" si="8"/>
        <v>0.9</v>
      </c>
      <c r="R15" s="42">
        <f t="shared" si="8"/>
        <v>0</v>
      </c>
      <c r="S15" s="42">
        <f t="shared" si="8"/>
        <v>0.62</v>
      </c>
      <c r="T15" s="42">
        <f t="shared" si="8"/>
        <v>0.88</v>
      </c>
      <c r="U15" s="42">
        <f t="shared" si="8"/>
        <v>1</v>
      </c>
      <c r="V15" s="42">
        <f t="shared" si="8"/>
        <v>0.05</v>
      </c>
      <c r="W15" s="42">
        <f t="shared" si="8"/>
        <v>0.35</v>
      </c>
      <c r="X15" s="42">
        <f t="shared" si="8"/>
        <v>0.6</v>
      </c>
      <c r="Y15" s="42">
        <f t="shared" si="9"/>
        <v>0.85759999999999992</v>
      </c>
      <c r="Z15" s="42">
        <f t="shared" si="0"/>
        <v>0.85400000000000009</v>
      </c>
      <c r="AA15" s="42">
        <f t="shared" si="1"/>
        <v>0.93899999999999995</v>
      </c>
      <c r="AB15" s="42">
        <f t="shared" si="10"/>
        <v>0.63</v>
      </c>
      <c r="AC15" s="42">
        <f t="shared" si="10"/>
        <v>0.35</v>
      </c>
      <c r="AD15" s="42">
        <f t="shared" si="10"/>
        <v>0.02</v>
      </c>
      <c r="AG15" s="1">
        <v>1.1000000000000001</v>
      </c>
      <c r="AH15" s="1">
        <v>1.5</v>
      </c>
      <c r="AI15" s="42">
        <v>1</v>
      </c>
      <c r="AJ15" s="42">
        <f t="shared" si="11"/>
        <v>0.1</v>
      </c>
      <c r="AK15" s="42">
        <f t="shared" si="11"/>
        <v>0.87</v>
      </c>
      <c r="AL15" s="42">
        <f t="shared" si="11"/>
        <v>0.03</v>
      </c>
      <c r="AM15" s="42">
        <v>1</v>
      </c>
      <c r="AN15" s="42">
        <f t="shared" si="11"/>
        <v>1.1000000000000001</v>
      </c>
      <c r="AO15" s="42">
        <f t="shared" si="11"/>
        <v>1</v>
      </c>
      <c r="AP15" s="42">
        <f t="shared" si="11"/>
        <v>0.1</v>
      </c>
      <c r="AQ15" s="42">
        <f t="shared" si="11"/>
        <v>0.9</v>
      </c>
      <c r="AR15" s="42">
        <f t="shared" si="11"/>
        <v>0</v>
      </c>
      <c r="AS15" s="42">
        <f t="shared" si="11"/>
        <v>0.82</v>
      </c>
      <c r="AT15" s="42">
        <f t="shared" si="11"/>
        <v>1.1000000000000001</v>
      </c>
      <c r="AU15" s="42">
        <f t="shared" si="11"/>
        <v>1</v>
      </c>
      <c r="AV15" s="42">
        <f t="shared" si="11"/>
        <v>0.05</v>
      </c>
      <c r="AW15" s="42">
        <f t="shared" si="11"/>
        <v>0.35</v>
      </c>
      <c r="AX15" s="42">
        <f t="shared" si="11"/>
        <v>0.6</v>
      </c>
      <c r="AY15" s="42">
        <f t="shared" si="12"/>
        <v>1.4450000000000001</v>
      </c>
      <c r="AZ15" s="42">
        <f t="shared" si="13"/>
        <v>1.0900000000000001</v>
      </c>
      <c r="BA15" s="42">
        <f t="shared" si="2"/>
        <v>1.026</v>
      </c>
      <c r="BB15" s="42">
        <f t="shared" si="14"/>
        <v>0.63</v>
      </c>
      <c r="BC15" s="42">
        <f t="shared" si="14"/>
        <v>0.35</v>
      </c>
      <c r="BD15" s="42">
        <f t="shared" si="14"/>
        <v>0.02</v>
      </c>
    </row>
    <row r="16" spans="1:56" x14ac:dyDescent="0.25">
      <c r="A16" s="34">
        <v>1</v>
      </c>
      <c r="B16" s="33">
        <f t="shared" si="3"/>
        <v>190.77540669999999</v>
      </c>
      <c r="C16" s="40">
        <f t="shared" si="4"/>
        <v>191.55011467802527</v>
      </c>
      <c r="D16" s="41">
        <f t="shared" si="5"/>
        <v>0.65375465760418183</v>
      </c>
      <c r="E16" s="41">
        <f t="shared" si="6"/>
        <v>0.85796800000000006</v>
      </c>
      <c r="F16" s="41">
        <f t="shared" si="7"/>
        <v>1.31237</v>
      </c>
      <c r="G16" s="42">
        <f t="shared" si="15"/>
        <v>0.62</v>
      </c>
      <c r="H16" s="42">
        <f t="shared" si="8"/>
        <v>0.88</v>
      </c>
      <c r="I16" s="42">
        <f t="shared" si="8"/>
        <v>1</v>
      </c>
      <c r="J16" s="42">
        <f t="shared" si="8"/>
        <v>0.1</v>
      </c>
      <c r="K16" s="42">
        <f t="shared" si="8"/>
        <v>0.87</v>
      </c>
      <c r="L16" s="42">
        <f t="shared" si="8"/>
        <v>0.03</v>
      </c>
      <c r="M16" s="42">
        <f t="shared" si="8"/>
        <v>0.62</v>
      </c>
      <c r="N16" s="42">
        <f t="shared" si="8"/>
        <v>0.88</v>
      </c>
      <c r="O16" s="42">
        <f t="shared" si="8"/>
        <v>1</v>
      </c>
      <c r="P16" s="42">
        <f t="shared" si="8"/>
        <v>0.1</v>
      </c>
      <c r="Q16" s="42">
        <f t="shared" si="8"/>
        <v>0.9</v>
      </c>
      <c r="R16" s="42">
        <f t="shared" si="8"/>
        <v>0</v>
      </c>
      <c r="S16" s="42">
        <f t="shared" si="8"/>
        <v>0.62</v>
      </c>
      <c r="T16" s="42">
        <f t="shared" si="8"/>
        <v>0.88</v>
      </c>
      <c r="U16" s="42">
        <f t="shared" si="8"/>
        <v>1</v>
      </c>
      <c r="V16" s="42">
        <f t="shared" si="8"/>
        <v>0.05</v>
      </c>
      <c r="W16" s="42">
        <f t="shared" si="8"/>
        <v>0.35</v>
      </c>
      <c r="X16" s="42">
        <f t="shared" si="8"/>
        <v>0.6</v>
      </c>
      <c r="Y16" s="42">
        <f t="shared" si="9"/>
        <v>0.85759999999999992</v>
      </c>
      <c r="Z16" s="42">
        <f t="shared" si="0"/>
        <v>0.85400000000000009</v>
      </c>
      <c r="AA16" s="42">
        <f t="shared" si="1"/>
        <v>0.93899999999999995</v>
      </c>
      <c r="AB16" s="42">
        <f t="shared" si="10"/>
        <v>0.63</v>
      </c>
      <c r="AC16" s="42">
        <f t="shared" si="10"/>
        <v>0.35</v>
      </c>
      <c r="AD16" s="42">
        <f t="shared" si="10"/>
        <v>0.02</v>
      </c>
      <c r="AG16" s="1">
        <v>1.1000000000000001</v>
      </c>
      <c r="AH16" s="1">
        <v>1.5</v>
      </c>
      <c r="AI16" s="42">
        <v>1</v>
      </c>
      <c r="AJ16" s="42">
        <f t="shared" si="11"/>
        <v>0.1</v>
      </c>
      <c r="AK16" s="42">
        <f t="shared" si="11"/>
        <v>0.87</v>
      </c>
      <c r="AL16" s="42">
        <f t="shared" si="11"/>
        <v>0.03</v>
      </c>
      <c r="AM16" s="42">
        <v>1</v>
      </c>
      <c r="AN16" s="42">
        <f t="shared" si="11"/>
        <v>1.1000000000000001</v>
      </c>
      <c r="AO16" s="42">
        <f t="shared" si="11"/>
        <v>1</v>
      </c>
      <c r="AP16" s="42">
        <f t="shared" si="11"/>
        <v>0.1</v>
      </c>
      <c r="AQ16" s="42">
        <f t="shared" si="11"/>
        <v>0.9</v>
      </c>
      <c r="AR16" s="42">
        <f t="shared" si="11"/>
        <v>0</v>
      </c>
      <c r="AS16" s="42">
        <f t="shared" si="11"/>
        <v>0.82</v>
      </c>
      <c r="AT16" s="42">
        <f t="shared" si="11"/>
        <v>1.1000000000000001</v>
      </c>
      <c r="AU16" s="42">
        <f t="shared" si="11"/>
        <v>1</v>
      </c>
      <c r="AV16" s="42">
        <f t="shared" si="11"/>
        <v>0.05</v>
      </c>
      <c r="AW16" s="42">
        <f t="shared" si="11"/>
        <v>0.35</v>
      </c>
      <c r="AX16" s="42">
        <f t="shared" si="11"/>
        <v>0.6</v>
      </c>
      <c r="AY16" s="42">
        <f t="shared" si="12"/>
        <v>1.4450000000000001</v>
      </c>
      <c r="AZ16" s="42">
        <f t="shared" si="13"/>
        <v>1.0900000000000001</v>
      </c>
      <c r="BA16" s="42">
        <f t="shared" si="2"/>
        <v>1.026</v>
      </c>
      <c r="BB16" s="42">
        <f t="shared" si="14"/>
        <v>0.63</v>
      </c>
      <c r="BC16" s="42">
        <f t="shared" si="14"/>
        <v>0.35</v>
      </c>
      <c r="BD16" s="42">
        <f t="shared" si="14"/>
        <v>0.02</v>
      </c>
    </row>
    <row r="17" spans="1:56" x14ac:dyDescent="0.25">
      <c r="A17" s="34">
        <v>2</v>
      </c>
      <c r="B17" s="33">
        <f t="shared" si="3"/>
        <v>190.92010719999999</v>
      </c>
      <c r="C17" s="40">
        <f t="shared" si="4"/>
        <v>191.55011467802527</v>
      </c>
      <c r="D17" s="41">
        <f t="shared" si="5"/>
        <v>0.65375465760418183</v>
      </c>
      <c r="E17" s="41">
        <f t="shared" si="6"/>
        <v>0.85796800000000006</v>
      </c>
      <c r="F17" s="41">
        <f t="shared" si="7"/>
        <v>1.31237</v>
      </c>
      <c r="G17" s="42">
        <f t="shared" si="15"/>
        <v>0.62</v>
      </c>
      <c r="H17" s="42">
        <f t="shared" si="8"/>
        <v>0.88</v>
      </c>
      <c r="I17" s="42">
        <f t="shared" si="8"/>
        <v>1</v>
      </c>
      <c r="J17" s="42">
        <f t="shared" si="8"/>
        <v>0.1</v>
      </c>
      <c r="K17" s="42">
        <f t="shared" si="8"/>
        <v>0.87</v>
      </c>
      <c r="L17" s="42">
        <f t="shared" si="8"/>
        <v>0.03</v>
      </c>
      <c r="M17" s="42">
        <f t="shared" si="8"/>
        <v>0.62</v>
      </c>
      <c r="N17" s="42">
        <f t="shared" si="8"/>
        <v>0.88</v>
      </c>
      <c r="O17" s="42">
        <f t="shared" si="8"/>
        <v>1</v>
      </c>
      <c r="P17" s="42">
        <f t="shared" si="8"/>
        <v>0.1</v>
      </c>
      <c r="Q17" s="42">
        <f t="shared" si="8"/>
        <v>0.9</v>
      </c>
      <c r="R17" s="42">
        <f t="shared" si="8"/>
        <v>0</v>
      </c>
      <c r="S17" s="42">
        <f t="shared" si="8"/>
        <v>0.62</v>
      </c>
      <c r="T17" s="42">
        <f t="shared" si="8"/>
        <v>0.88</v>
      </c>
      <c r="U17" s="42">
        <f t="shared" si="8"/>
        <v>1</v>
      </c>
      <c r="V17" s="42">
        <f t="shared" si="8"/>
        <v>0.05</v>
      </c>
      <c r="W17" s="42">
        <f t="shared" si="8"/>
        <v>0.35</v>
      </c>
      <c r="X17" s="42">
        <f t="shared" si="8"/>
        <v>0.6</v>
      </c>
      <c r="Y17" s="42">
        <f t="shared" si="9"/>
        <v>0.85759999999999992</v>
      </c>
      <c r="Z17" s="42">
        <f t="shared" si="0"/>
        <v>0.85400000000000009</v>
      </c>
      <c r="AA17" s="42">
        <f t="shared" si="1"/>
        <v>0.93899999999999995</v>
      </c>
      <c r="AB17" s="42">
        <f t="shared" si="10"/>
        <v>0.63</v>
      </c>
      <c r="AC17" s="42">
        <f t="shared" si="10"/>
        <v>0.35</v>
      </c>
      <c r="AD17" s="42">
        <f t="shared" si="10"/>
        <v>0.02</v>
      </c>
      <c r="AG17" s="1">
        <v>1.1000000000000001</v>
      </c>
      <c r="AH17" s="1">
        <v>1.5</v>
      </c>
      <c r="AI17" s="42">
        <v>1</v>
      </c>
      <c r="AJ17" s="42">
        <f t="shared" si="11"/>
        <v>0.1</v>
      </c>
      <c r="AK17" s="42">
        <f t="shared" si="11"/>
        <v>0.87</v>
      </c>
      <c r="AL17" s="42">
        <f t="shared" si="11"/>
        <v>0.03</v>
      </c>
      <c r="AM17" s="42">
        <v>1</v>
      </c>
      <c r="AN17" s="42">
        <f t="shared" si="11"/>
        <v>1.1000000000000001</v>
      </c>
      <c r="AO17" s="42">
        <f t="shared" si="11"/>
        <v>1</v>
      </c>
      <c r="AP17" s="42">
        <f t="shared" si="11"/>
        <v>0.1</v>
      </c>
      <c r="AQ17" s="42">
        <f t="shared" si="11"/>
        <v>0.9</v>
      </c>
      <c r="AR17" s="42">
        <f t="shared" si="11"/>
        <v>0</v>
      </c>
      <c r="AS17" s="42">
        <f t="shared" si="11"/>
        <v>0.82</v>
      </c>
      <c r="AT17" s="42">
        <f t="shared" si="11"/>
        <v>1.1000000000000001</v>
      </c>
      <c r="AU17" s="42">
        <f t="shared" si="11"/>
        <v>1</v>
      </c>
      <c r="AV17" s="42">
        <f t="shared" si="11"/>
        <v>0.05</v>
      </c>
      <c r="AW17" s="42">
        <f t="shared" si="11"/>
        <v>0.35</v>
      </c>
      <c r="AX17" s="42">
        <f t="shared" si="11"/>
        <v>0.6</v>
      </c>
      <c r="AY17" s="42">
        <f t="shared" si="12"/>
        <v>1.4450000000000001</v>
      </c>
      <c r="AZ17" s="42">
        <f t="shared" si="13"/>
        <v>1.0900000000000001</v>
      </c>
      <c r="BA17" s="42">
        <f t="shared" si="2"/>
        <v>1.026</v>
      </c>
      <c r="BB17" s="42">
        <f t="shared" si="14"/>
        <v>0.63</v>
      </c>
      <c r="BC17" s="42">
        <f t="shared" si="14"/>
        <v>0.35</v>
      </c>
      <c r="BD17" s="42">
        <f t="shared" si="14"/>
        <v>0.02</v>
      </c>
    </row>
    <row r="18" spans="1:56" x14ac:dyDescent="0.25">
      <c r="A18" s="34">
        <v>3</v>
      </c>
      <c r="B18" s="33">
        <f t="shared" si="3"/>
        <v>191.09894269999998</v>
      </c>
      <c r="C18" s="40">
        <f t="shared" si="4"/>
        <v>191.55011467802527</v>
      </c>
      <c r="D18" s="41">
        <f t="shared" si="5"/>
        <v>0.65375465760418183</v>
      </c>
      <c r="E18" s="41">
        <f t="shared" si="6"/>
        <v>0.85796800000000006</v>
      </c>
      <c r="F18" s="41">
        <f t="shared" si="7"/>
        <v>1.31237</v>
      </c>
      <c r="G18" s="42">
        <f t="shared" si="15"/>
        <v>0.62</v>
      </c>
      <c r="H18" s="42">
        <f t="shared" si="8"/>
        <v>0.88</v>
      </c>
      <c r="I18" s="42">
        <f t="shared" si="8"/>
        <v>1</v>
      </c>
      <c r="J18" s="42">
        <f t="shared" si="8"/>
        <v>0.1</v>
      </c>
      <c r="K18" s="42">
        <f t="shared" si="8"/>
        <v>0.87</v>
      </c>
      <c r="L18" s="42">
        <f t="shared" si="8"/>
        <v>0.03</v>
      </c>
      <c r="M18" s="42">
        <f t="shared" si="8"/>
        <v>0.62</v>
      </c>
      <c r="N18" s="42">
        <f t="shared" si="8"/>
        <v>0.88</v>
      </c>
      <c r="O18" s="42">
        <f t="shared" si="8"/>
        <v>1</v>
      </c>
      <c r="P18" s="42">
        <f t="shared" si="8"/>
        <v>0.1</v>
      </c>
      <c r="Q18" s="42">
        <f t="shared" si="8"/>
        <v>0.9</v>
      </c>
      <c r="R18" s="42">
        <f t="shared" si="8"/>
        <v>0</v>
      </c>
      <c r="S18" s="42">
        <f t="shared" si="8"/>
        <v>0.62</v>
      </c>
      <c r="T18" s="42">
        <f t="shared" si="8"/>
        <v>0.88</v>
      </c>
      <c r="U18" s="42">
        <f t="shared" si="8"/>
        <v>1</v>
      </c>
      <c r="V18" s="42">
        <f t="shared" si="8"/>
        <v>0.05</v>
      </c>
      <c r="W18" s="42">
        <f t="shared" si="8"/>
        <v>0.35</v>
      </c>
      <c r="X18" s="42">
        <f t="shared" si="8"/>
        <v>0.6</v>
      </c>
      <c r="Y18" s="42">
        <f t="shared" si="9"/>
        <v>0.85759999999999992</v>
      </c>
      <c r="Z18" s="42">
        <f t="shared" si="0"/>
        <v>0.85400000000000009</v>
      </c>
      <c r="AA18" s="42">
        <f t="shared" si="1"/>
        <v>0.93899999999999995</v>
      </c>
      <c r="AB18" s="42">
        <f t="shared" si="10"/>
        <v>0.63</v>
      </c>
      <c r="AC18" s="42">
        <f t="shared" si="10"/>
        <v>0.35</v>
      </c>
      <c r="AD18" s="42">
        <f t="shared" si="10"/>
        <v>0.02</v>
      </c>
      <c r="AG18" s="1">
        <v>1.1000000000000001</v>
      </c>
      <c r="AH18" s="1">
        <v>1.5</v>
      </c>
      <c r="AI18" s="42">
        <v>1</v>
      </c>
      <c r="AJ18" s="42">
        <f t="shared" si="11"/>
        <v>0.1</v>
      </c>
      <c r="AK18" s="42">
        <f t="shared" si="11"/>
        <v>0.87</v>
      </c>
      <c r="AL18" s="42">
        <f t="shared" si="11"/>
        <v>0.03</v>
      </c>
      <c r="AM18" s="42">
        <v>1</v>
      </c>
      <c r="AN18" s="42">
        <f t="shared" si="11"/>
        <v>1.1000000000000001</v>
      </c>
      <c r="AO18" s="42">
        <f t="shared" si="11"/>
        <v>1</v>
      </c>
      <c r="AP18" s="42">
        <f t="shared" si="11"/>
        <v>0.1</v>
      </c>
      <c r="AQ18" s="42">
        <f t="shared" si="11"/>
        <v>0.9</v>
      </c>
      <c r="AR18" s="42">
        <f t="shared" si="11"/>
        <v>0</v>
      </c>
      <c r="AS18" s="42">
        <f t="shared" si="11"/>
        <v>0.82</v>
      </c>
      <c r="AT18" s="42">
        <f t="shared" si="11"/>
        <v>1.1000000000000001</v>
      </c>
      <c r="AU18" s="42">
        <f t="shared" si="11"/>
        <v>1</v>
      </c>
      <c r="AV18" s="42">
        <f t="shared" si="11"/>
        <v>0.05</v>
      </c>
      <c r="AW18" s="42">
        <f t="shared" si="11"/>
        <v>0.35</v>
      </c>
      <c r="AX18" s="42">
        <f t="shared" si="11"/>
        <v>0.6</v>
      </c>
      <c r="AY18" s="42">
        <f t="shared" si="12"/>
        <v>1.4450000000000001</v>
      </c>
      <c r="AZ18" s="42">
        <f t="shared" si="13"/>
        <v>1.0900000000000001</v>
      </c>
      <c r="BA18" s="42">
        <f t="shared" si="2"/>
        <v>1.026</v>
      </c>
      <c r="BB18" s="42">
        <f t="shared" si="14"/>
        <v>0.63</v>
      </c>
      <c r="BC18" s="42">
        <f t="shared" si="14"/>
        <v>0.35</v>
      </c>
      <c r="BD18" s="42">
        <f t="shared" si="14"/>
        <v>0.02</v>
      </c>
    </row>
    <row r="19" spans="1:56" x14ac:dyDescent="0.25">
      <c r="A19" s="34">
        <v>4</v>
      </c>
      <c r="B19" s="33">
        <f t="shared" si="3"/>
        <v>191.30691519999999</v>
      </c>
      <c r="C19" s="40">
        <f t="shared" si="4"/>
        <v>191.55011467802527</v>
      </c>
      <c r="D19" s="41">
        <f t="shared" si="5"/>
        <v>0.65375465760418183</v>
      </c>
      <c r="E19" s="41">
        <f t="shared" si="6"/>
        <v>0.85796800000000006</v>
      </c>
      <c r="F19" s="41">
        <f t="shared" si="7"/>
        <v>1.31237</v>
      </c>
      <c r="G19" s="42">
        <f t="shared" si="15"/>
        <v>0.62</v>
      </c>
      <c r="H19" s="42">
        <f t="shared" si="8"/>
        <v>0.88</v>
      </c>
      <c r="I19" s="42">
        <f t="shared" si="8"/>
        <v>1</v>
      </c>
      <c r="J19" s="42">
        <f t="shared" si="8"/>
        <v>0.1</v>
      </c>
      <c r="K19" s="42">
        <f t="shared" si="8"/>
        <v>0.87</v>
      </c>
      <c r="L19" s="42">
        <f t="shared" si="8"/>
        <v>0.03</v>
      </c>
      <c r="M19" s="42">
        <f t="shared" si="8"/>
        <v>0.62</v>
      </c>
      <c r="N19" s="42">
        <f t="shared" si="8"/>
        <v>0.88</v>
      </c>
      <c r="O19" s="42">
        <f t="shared" si="8"/>
        <v>1</v>
      </c>
      <c r="P19" s="42">
        <f t="shared" si="8"/>
        <v>0.1</v>
      </c>
      <c r="Q19" s="42">
        <f t="shared" si="8"/>
        <v>0.9</v>
      </c>
      <c r="R19" s="42">
        <f t="shared" si="8"/>
        <v>0</v>
      </c>
      <c r="S19" s="42">
        <f t="shared" si="8"/>
        <v>0.62</v>
      </c>
      <c r="T19" s="42">
        <f t="shared" si="8"/>
        <v>0.88</v>
      </c>
      <c r="U19" s="42">
        <f t="shared" si="8"/>
        <v>1</v>
      </c>
      <c r="V19" s="42">
        <f t="shared" si="8"/>
        <v>0.05</v>
      </c>
      <c r="W19" s="42">
        <f t="shared" si="8"/>
        <v>0.35</v>
      </c>
      <c r="X19" s="42">
        <f t="shared" si="8"/>
        <v>0.6</v>
      </c>
      <c r="Y19" s="42">
        <f t="shared" si="9"/>
        <v>0.85759999999999992</v>
      </c>
      <c r="Z19" s="42">
        <f t="shared" si="0"/>
        <v>0.85400000000000009</v>
      </c>
      <c r="AA19" s="42">
        <f t="shared" si="1"/>
        <v>0.93899999999999995</v>
      </c>
      <c r="AB19" s="42">
        <f t="shared" si="10"/>
        <v>0.63</v>
      </c>
      <c r="AC19" s="42">
        <f t="shared" si="10"/>
        <v>0.35</v>
      </c>
      <c r="AD19" s="42">
        <f t="shared" si="10"/>
        <v>0.02</v>
      </c>
      <c r="AG19" s="1">
        <v>1.1000000000000001</v>
      </c>
      <c r="AH19" s="1">
        <v>1.5</v>
      </c>
      <c r="AI19" s="42">
        <v>1</v>
      </c>
      <c r="AJ19" s="42">
        <f t="shared" si="11"/>
        <v>0.1</v>
      </c>
      <c r="AK19" s="42">
        <f t="shared" si="11"/>
        <v>0.87</v>
      </c>
      <c r="AL19" s="42">
        <f t="shared" si="11"/>
        <v>0.03</v>
      </c>
      <c r="AM19" s="42">
        <v>1</v>
      </c>
      <c r="AN19" s="42">
        <f t="shared" si="11"/>
        <v>1.1000000000000001</v>
      </c>
      <c r="AO19" s="42">
        <f t="shared" si="11"/>
        <v>1</v>
      </c>
      <c r="AP19" s="42">
        <f t="shared" si="11"/>
        <v>0.1</v>
      </c>
      <c r="AQ19" s="42">
        <f t="shared" si="11"/>
        <v>0.9</v>
      </c>
      <c r="AR19" s="42">
        <f t="shared" si="11"/>
        <v>0</v>
      </c>
      <c r="AS19" s="42">
        <f t="shared" si="11"/>
        <v>0.82</v>
      </c>
      <c r="AT19" s="42">
        <f t="shared" si="11"/>
        <v>1.1000000000000001</v>
      </c>
      <c r="AU19" s="42">
        <f t="shared" si="11"/>
        <v>1</v>
      </c>
      <c r="AV19" s="42">
        <f t="shared" si="11"/>
        <v>0.05</v>
      </c>
      <c r="AW19" s="42">
        <f t="shared" si="11"/>
        <v>0.35</v>
      </c>
      <c r="AX19" s="42">
        <f t="shared" si="11"/>
        <v>0.6</v>
      </c>
      <c r="AY19" s="42">
        <f t="shared" si="12"/>
        <v>1.4450000000000001</v>
      </c>
      <c r="AZ19" s="42">
        <f t="shared" si="13"/>
        <v>1.0900000000000001</v>
      </c>
      <c r="BA19" s="42">
        <f t="shared" si="2"/>
        <v>1.026</v>
      </c>
      <c r="BB19" s="42">
        <f t="shared" si="14"/>
        <v>0.63</v>
      </c>
      <c r="BC19" s="42">
        <f t="shared" si="14"/>
        <v>0.35</v>
      </c>
      <c r="BD19" s="42">
        <f t="shared" si="14"/>
        <v>0.02</v>
      </c>
    </row>
    <row r="20" spans="1:56" x14ac:dyDescent="0.25">
      <c r="A20" s="34">
        <v>5</v>
      </c>
      <c r="B20" s="33">
        <f t="shared" si="3"/>
        <v>191.5391875</v>
      </c>
      <c r="C20" s="40">
        <f t="shared" si="4"/>
        <v>192.85496604056755</v>
      </c>
      <c r="D20" s="41">
        <f t="shared" si="5"/>
        <v>0.65820807522378</v>
      </c>
      <c r="E20" s="41">
        <f t="shared" si="6"/>
        <v>0.85960000000000003</v>
      </c>
      <c r="F20" s="41">
        <f t="shared" si="7"/>
        <v>1.3059700000000001</v>
      </c>
      <c r="G20" s="42">
        <v>0.62</v>
      </c>
      <c r="H20" s="42">
        <v>0.88</v>
      </c>
      <c r="I20" s="42">
        <v>1</v>
      </c>
      <c r="J20" s="42">
        <v>0.1</v>
      </c>
      <c r="K20" s="42">
        <v>0.85</v>
      </c>
      <c r="L20" s="42">
        <v>0.05</v>
      </c>
      <c r="M20" s="42">
        <v>0.62</v>
      </c>
      <c r="N20" s="42">
        <v>0.88</v>
      </c>
      <c r="O20" s="42">
        <v>1</v>
      </c>
      <c r="P20" s="42">
        <v>0.1</v>
      </c>
      <c r="Q20" s="42">
        <v>0.9</v>
      </c>
      <c r="R20" s="42">
        <v>0</v>
      </c>
      <c r="S20" s="42">
        <v>0.62</v>
      </c>
      <c r="T20" s="42">
        <v>0.88</v>
      </c>
      <c r="U20" s="42">
        <v>1</v>
      </c>
      <c r="V20" s="42">
        <v>0.05</v>
      </c>
      <c r="W20" s="42">
        <v>0.3</v>
      </c>
      <c r="X20" s="42">
        <v>0.65</v>
      </c>
      <c r="Y20" s="42">
        <f t="shared" si="9"/>
        <v>0.8600000000000001</v>
      </c>
      <c r="Z20" s="42">
        <f t="shared" si="0"/>
        <v>0.85400000000000009</v>
      </c>
      <c r="AA20" s="42">
        <f t="shared" si="1"/>
        <v>0.94500000000000006</v>
      </c>
      <c r="AB20" s="42">
        <v>0.63</v>
      </c>
      <c r="AC20" s="42">
        <v>0.35</v>
      </c>
      <c r="AD20" s="42">
        <v>0.02</v>
      </c>
      <c r="AG20" s="1">
        <v>1.1000000000000001</v>
      </c>
      <c r="AH20" s="1">
        <v>1.5</v>
      </c>
      <c r="AI20" s="42">
        <v>1</v>
      </c>
      <c r="AJ20" s="42">
        <v>0.1</v>
      </c>
      <c r="AK20" s="42">
        <v>0.85</v>
      </c>
      <c r="AL20" s="42">
        <v>0.05</v>
      </c>
      <c r="AM20" s="42">
        <v>1</v>
      </c>
      <c r="AN20" s="42">
        <v>1.1000000000000001</v>
      </c>
      <c r="AO20" s="42">
        <v>1</v>
      </c>
      <c r="AP20" s="42">
        <v>0.1</v>
      </c>
      <c r="AQ20" s="42">
        <v>0.9</v>
      </c>
      <c r="AR20" s="42">
        <v>0</v>
      </c>
      <c r="AS20" s="42">
        <v>0.82</v>
      </c>
      <c r="AT20" s="42">
        <v>1.1000000000000001</v>
      </c>
      <c r="AU20" s="42">
        <v>1</v>
      </c>
      <c r="AV20" s="42">
        <v>0.05</v>
      </c>
      <c r="AW20" s="42">
        <v>0.3</v>
      </c>
      <c r="AX20" s="42">
        <v>0.65</v>
      </c>
      <c r="AY20" s="42">
        <f t="shared" si="12"/>
        <v>1.4350000000000001</v>
      </c>
      <c r="AZ20" s="42">
        <f t="shared" si="13"/>
        <v>1.0900000000000001</v>
      </c>
      <c r="BA20" s="42">
        <f t="shared" si="2"/>
        <v>1.0209999999999999</v>
      </c>
      <c r="BB20" s="42">
        <v>0.63</v>
      </c>
      <c r="BC20" s="42">
        <v>0.35</v>
      </c>
      <c r="BD20" s="42">
        <v>0.02</v>
      </c>
    </row>
    <row r="21" spans="1:56" x14ac:dyDescent="0.25">
      <c r="A21" s="34">
        <v>6</v>
      </c>
      <c r="B21" s="33">
        <f t="shared" si="3"/>
        <v>191.79108319999997</v>
      </c>
      <c r="C21" s="40">
        <f t="shared" si="4"/>
        <v>192.85496604056755</v>
      </c>
      <c r="D21" s="41">
        <f t="shared" si="5"/>
        <v>0.65820807522378</v>
      </c>
      <c r="E21" s="41">
        <f t="shared" si="6"/>
        <v>0.85960000000000003</v>
      </c>
      <c r="F21" s="41">
        <f t="shared" si="7"/>
        <v>1.3059700000000001</v>
      </c>
      <c r="G21" s="42">
        <f>G20</f>
        <v>0.62</v>
      </c>
      <c r="H21" s="42">
        <f t="shared" ref="H21:X34" si="16">H20</f>
        <v>0.88</v>
      </c>
      <c r="I21" s="42">
        <f t="shared" si="16"/>
        <v>1</v>
      </c>
      <c r="J21" s="42">
        <f t="shared" si="16"/>
        <v>0.1</v>
      </c>
      <c r="K21" s="42">
        <f t="shared" si="16"/>
        <v>0.85</v>
      </c>
      <c r="L21" s="42">
        <f t="shared" si="16"/>
        <v>0.05</v>
      </c>
      <c r="M21" s="42">
        <f t="shared" si="16"/>
        <v>0.62</v>
      </c>
      <c r="N21" s="42">
        <f t="shared" si="16"/>
        <v>0.88</v>
      </c>
      <c r="O21" s="42">
        <f t="shared" si="16"/>
        <v>1</v>
      </c>
      <c r="P21" s="42">
        <f t="shared" si="16"/>
        <v>0.1</v>
      </c>
      <c r="Q21" s="42">
        <f t="shared" si="16"/>
        <v>0.9</v>
      </c>
      <c r="R21" s="42">
        <f t="shared" si="16"/>
        <v>0</v>
      </c>
      <c r="S21" s="42">
        <f t="shared" si="16"/>
        <v>0.62</v>
      </c>
      <c r="T21" s="42">
        <f t="shared" si="16"/>
        <v>0.88</v>
      </c>
      <c r="U21" s="42">
        <f t="shared" si="16"/>
        <v>1</v>
      </c>
      <c r="V21" s="42">
        <f t="shared" si="16"/>
        <v>0.05</v>
      </c>
      <c r="W21" s="42">
        <f t="shared" si="16"/>
        <v>0.3</v>
      </c>
      <c r="X21" s="42">
        <f t="shared" si="16"/>
        <v>0.65</v>
      </c>
      <c r="Y21" s="42">
        <f t="shared" si="9"/>
        <v>0.8600000000000001</v>
      </c>
      <c r="Z21" s="42">
        <f t="shared" si="0"/>
        <v>0.85400000000000009</v>
      </c>
      <c r="AA21" s="42">
        <f t="shared" si="1"/>
        <v>0.94500000000000006</v>
      </c>
      <c r="AB21" s="42">
        <f t="shared" ref="AB21:AD34" si="17">AB20</f>
        <v>0.63</v>
      </c>
      <c r="AC21" s="42">
        <f t="shared" si="17"/>
        <v>0.35</v>
      </c>
      <c r="AD21" s="42">
        <f t="shared" si="17"/>
        <v>0.02</v>
      </c>
      <c r="AG21" s="1">
        <v>1.1000000000000001</v>
      </c>
      <c r="AH21" s="1">
        <v>1.5</v>
      </c>
      <c r="AI21" s="42">
        <v>1</v>
      </c>
      <c r="AJ21" s="42">
        <f t="shared" ref="AJ21:AX34" si="18">AJ20</f>
        <v>0.1</v>
      </c>
      <c r="AK21" s="42">
        <f t="shared" si="18"/>
        <v>0.85</v>
      </c>
      <c r="AL21" s="42">
        <f t="shared" si="18"/>
        <v>0.05</v>
      </c>
      <c r="AM21" s="42">
        <v>1</v>
      </c>
      <c r="AN21" s="42">
        <f t="shared" si="18"/>
        <v>1.1000000000000001</v>
      </c>
      <c r="AO21" s="42">
        <f t="shared" si="18"/>
        <v>1</v>
      </c>
      <c r="AP21" s="42">
        <f t="shared" si="18"/>
        <v>0.1</v>
      </c>
      <c r="AQ21" s="42">
        <f t="shared" si="18"/>
        <v>0.9</v>
      </c>
      <c r="AR21" s="42">
        <f t="shared" si="18"/>
        <v>0</v>
      </c>
      <c r="AS21" s="42">
        <f t="shared" si="18"/>
        <v>0.82</v>
      </c>
      <c r="AT21" s="42">
        <f t="shared" si="18"/>
        <v>1.1000000000000001</v>
      </c>
      <c r="AU21" s="42">
        <f t="shared" si="18"/>
        <v>1</v>
      </c>
      <c r="AV21" s="42">
        <f t="shared" si="18"/>
        <v>0.05</v>
      </c>
      <c r="AW21" s="42">
        <f t="shared" si="18"/>
        <v>0.3</v>
      </c>
      <c r="AX21" s="42">
        <f t="shared" si="18"/>
        <v>0.65</v>
      </c>
      <c r="AY21" s="42">
        <f t="shared" si="12"/>
        <v>1.4350000000000001</v>
      </c>
      <c r="AZ21" s="42">
        <f t="shared" si="13"/>
        <v>1.0900000000000001</v>
      </c>
      <c r="BA21" s="42">
        <f t="shared" si="2"/>
        <v>1.0209999999999999</v>
      </c>
      <c r="BB21" s="42">
        <f t="shared" ref="BB21:BD34" si="19">BB20</f>
        <v>0.63</v>
      </c>
      <c r="BC21" s="42">
        <f t="shared" si="19"/>
        <v>0.35</v>
      </c>
      <c r="BD21" s="42">
        <f t="shared" si="19"/>
        <v>0.02</v>
      </c>
    </row>
    <row r="22" spans="1:56" x14ac:dyDescent="0.25">
      <c r="A22" s="34">
        <v>7</v>
      </c>
      <c r="B22" s="33">
        <f t="shared" si="3"/>
        <v>192.05808669999999</v>
      </c>
      <c r="C22" s="40">
        <f t="shared" si="4"/>
        <v>192.85496604056755</v>
      </c>
      <c r="D22" s="41">
        <f t="shared" si="5"/>
        <v>0.65820807522378</v>
      </c>
      <c r="E22" s="41">
        <f t="shared" si="6"/>
        <v>0.85960000000000003</v>
      </c>
      <c r="F22" s="41">
        <f t="shared" si="7"/>
        <v>1.3059700000000001</v>
      </c>
      <c r="G22" s="42">
        <f t="shared" ref="G22:G34" si="20">G21</f>
        <v>0.62</v>
      </c>
      <c r="H22" s="42">
        <f t="shared" si="16"/>
        <v>0.88</v>
      </c>
      <c r="I22" s="42">
        <f t="shared" si="16"/>
        <v>1</v>
      </c>
      <c r="J22" s="42">
        <f t="shared" si="16"/>
        <v>0.1</v>
      </c>
      <c r="K22" s="42">
        <f t="shared" si="16"/>
        <v>0.85</v>
      </c>
      <c r="L22" s="42">
        <f t="shared" si="16"/>
        <v>0.05</v>
      </c>
      <c r="M22" s="42">
        <f t="shared" si="16"/>
        <v>0.62</v>
      </c>
      <c r="N22" s="42">
        <f t="shared" si="16"/>
        <v>0.88</v>
      </c>
      <c r="O22" s="42">
        <f t="shared" si="16"/>
        <v>1</v>
      </c>
      <c r="P22" s="42">
        <f t="shared" si="16"/>
        <v>0.1</v>
      </c>
      <c r="Q22" s="42">
        <f t="shared" si="16"/>
        <v>0.9</v>
      </c>
      <c r="R22" s="42">
        <f t="shared" si="16"/>
        <v>0</v>
      </c>
      <c r="S22" s="42">
        <f t="shared" si="16"/>
        <v>0.62</v>
      </c>
      <c r="T22" s="42">
        <f t="shared" si="16"/>
        <v>0.88</v>
      </c>
      <c r="U22" s="42">
        <f t="shared" si="16"/>
        <v>1</v>
      </c>
      <c r="V22" s="42">
        <f t="shared" si="16"/>
        <v>0.05</v>
      </c>
      <c r="W22" s="42">
        <f t="shared" si="16"/>
        <v>0.3</v>
      </c>
      <c r="X22" s="42">
        <f t="shared" si="16"/>
        <v>0.65</v>
      </c>
      <c r="Y22" s="42">
        <f t="shared" si="9"/>
        <v>0.8600000000000001</v>
      </c>
      <c r="Z22" s="42">
        <f t="shared" si="0"/>
        <v>0.85400000000000009</v>
      </c>
      <c r="AA22" s="42">
        <f t="shared" si="1"/>
        <v>0.94500000000000006</v>
      </c>
      <c r="AB22" s="42">
        <f t="shared" si="17"/>
        <v>0.63</v>
      </c>
      <c r="AC22" s="42">
        <f t="shared" si="17"/>
        <v>0.35</v>
      </c>
      <c r="AD22" s="42">
        <f t="shared" si="17"/>
        <v>0.02</v>
      </c>
      <c r="AG22" s="1">
        <v>1.1000000000000001</v>
      </c>
      <c r="AH22" s="1">
        <v>1.5</v>
      </c>
      <c r="AI22" s="42">
        <v>1</v>
      </c>
      <c r="AJ22" s="42">
        <f t="shared" si="18"/>
        <v>0.1</v>
      </c>
      <c r="AK22" s="42">
        <f t="shared" si="18"/>
        <v>0.85</v>
      </c>
      <c r="AL22" s="42">
        <f t="shared" si="18"/>
        <v>0.05</v>
      </c>
      <c r="AM22" s="42">
        <v>1</v>
      </c>
      <c r="AN22" s="42">
        <f t="shared" si="18"/>
        <v>1.1000000000000001</v>
      </c>
      <c r="AO22" s="42">
        <f t="shared" si="18"/>
        <v>1</v>
      </c>
      <c r="AP22" s="42">
        <f t="shared" si="18"/>
        <v>0.1</v>
      </c>
      <c r="AQ22" s="42">
        <f t="shared" si="18"/>
        <v>0.9</v>
      </c>
      <c r="AR22" s="42">
        <f t="shared" si="18"/>
        <v>0</v>
      </c>
      <c r="AS22" s="42">
        <f t="shared" si="18"/>
        <v>0.82</v>
      </c>
      <c r="AT22" s="42">
        <f t="shared" si="18"/>
        <v>1.1000000000000001</v>
      </c>
      <c r="AU22" s="42">
        <f t="shared" si="18"/>
        <v>1</v>
      </c>
      <c r="AV22" s="42">
        <f t="shared" si="18"/>
        <v>0.05</v>
      </c>
      <c r="AW22" s="42">
        <f t="shared" si="18"/>
        <v>0.3</v>
      </c>
      <c r="AX22" s="42">
        <f t="shared" si="18"/>
        <v>0.65</v>
      </c>
      <c r="AY22" s="42">
        <f t="shared" si="12"/>
        <v>1.4350000000000001</v>
      </c>
      <c r="AZ22" s="42">
        <f t="shared" si="13"/>
        <v>1.0900000000000001</v>
      </c>
      <c r="BA22" s="42">
        <f t="shared" si="2"/>
        <v>1.0209999999999999</v>
      </c>
      <c r="BB22" s="42">
        <f t="shared" si="19"/>
        <v>0.63</v>
      </c>
      <c r="BC22" s="42">
        <f t="shared" si="19"/>
        <v>0.35</v>
      </c>
      <c r="BD22" s="42">
        <f t="shared" si="19"/>
        <v>0.02</v>
      </c>
    </row>
    <row r="23" spans="1:56" x14ac:dyDescent="0.25">
      <c r="A23" s="34">
        <v>8</v>
      </c>
      <c r="B23" s="33">
        <f t="shared" si="3"/>
        <v>192.3358432</v>
      </c>
      <c r="C23" s="40">
        <f t="shared" si="4"/>
        <v>192.85496604056755</v>
      </c>
      <c r="D23" s="41">
        <f t="shared" si="5"/>
        <v>0.65820807522378</v>
      </c>
      <c r="E23" s="41">
        <f t="shared" si="6"/>
        <v>0.85960000000000003</v>
      </c>
      <c r="F23" s="41">
        <f t="shared" si="7"/>
        <v>1.3059700000000001</v>
      </c>
      <c r="G23" s="42">
        <f t="shared" si="20"/>
        <v>0.62</v>
      </c>
      <c r="H23" s="42">
        <f t="shared" si="16"/>
        <v>0.88</v>
      </c>
      <c r="I23" s="42">
        <f t="shared" si="16"/>
        <v>1</v>
      </c>
      <c r="J23" s="42">
        <f t="shared" si="16"/>
        <v>0.1</v>
      </c>
      <c r="K23" s="42">
        <f t="shared" si="16"/>
        <v>0.85</v>
      </c>
      <c r="L23" s="42">
        <f t="shared" si="16"/>
        <v>0.05</v>
      </c>
      <c r="M23" s="42">
        <f t="shared" si="16"/>
        <v>0.62</v>
      </c>
      <c r="N23" s="42">
        <f t="shared" si="16"/>
        <v>0.88</v>
      </c>
      <c r="O23" s="42">
        <f t="shared" si="16"/>
        <v>1</v>
      </c>
      <c r="P23" s="42">
        <f t="shared" si="16"/>
        <v>0.1</v>
      </c>
      <c r="Q23" s="42">
        <f t="shared" si="16"/>
        <v>0.9</v>
      </c>
      <c r="R23" s="42">
        <f t="shared" si="16"/>
        <v>0</v>
      </c>
      <c r="S23" s="42">
        <f t="shared" si="16"/>
        <v>0.62</v>
      </c>
      <c r="T23" s="42">
        <f t="shared" si="16"/>
        <v>0.88</v>
      </c>
      <c r="U23" s="42">
        <f t="shared" si="16"/>
        <v>1</v>
      </c>
      <c r="V23" s="42">
        <f t="shared" si="16"/>
        <v>0.05</v>
      </c>
      <c r="W23" s="42">
        <f t="shared" si="16"/>
        <v>0.3</v>
      </c>
      <c r="X23" s="42">
        <f t="shared" si="16"/>
        <v>0.65</v>
      </c>
      <c r="Y23" s="42">
        <f t="shared" si="9"/>
        <v>0.8600000000000001</v>
      </c>
      <c r="Z23" s="42">
        <f t="shared" si="0"/>
        <v>0.85400000000000009</v>
      </c>
      <c r="AA23" s="42">
        <f t="shared" si="1"/>
        <v>0.94500000000000006</v>
      </c>
      <c r="AB23" s="42">
        <f t="shared" si="17"/>
        <v>0.63</v>
      </c>
      <c r="AC23" s="42">
        <f t="shared" si="17"/>
        <v>0.35</v>
      </c>
      <c r="AD23" s="42">
        <f t="shared" si="17"/>
        <v>0.02</v>
      </c>
      <c r="AG23" s="1">
        <v>1.1000000000000001</v>
      </c>
      <c r="AH23" s="1">
        <v>1.5</v>
      </c>
      <c r="AI23" s="42">
        <v>1</v>
      </c>
      <c r="AJ23" s="42">
        <f t="shared" si="18"/>
        <v>0.1</v>
      </c>
      <c r="AK23" s="42">
        <f t="shared" si="18"/>
        <v>0.85</v>
      </c>
      <c r="AL23" s="42">
        <f t="shared" si="18"/>
        <v>0.05</v>
      </c>
      <c r="AM23" s="42">
        <v>1</v>
      </c>
      <c r="AN23" s="42">
        <f t="shared" si="18"/>
        <v>1.1000000000000001</v>
      </c>
      <c r="AO23" s="42">
        <f t="shared" si="18"/>
        <v>1</v>
      </c>
      <c r="AP23" s="42">
        <f t="shared" si="18"/>
        <v>0.1</v>
      </c>
      <c r="AQ23" s="42">
        <f t="shared" si="18"/>
        <v>0.9</v>
      </c>
      <c r="AR23" s="42">
        <f t="shared" si="18"/>
        <v>0</v>
      </c>
      <c r="AS23" s="42">
        <f t="shared" si="18"/>
        <v>0.82</v>
      </c>
      <c r="AT23" s="42">
        <f t="shared" si="18"/>
        <v>1.1000000000000001</v>
      </c>
      <c r="AU23" s="42">
        <f t="shared" si="18"/>
        <v>1</v>
      </c>
      <c r="AV23" s="42">
        <f t="shared" si="18"/>
        <v>0.05</v>
      </c>
      <c r="AW23" s="42">
        <f t="shared" si="18"/>
        <v>0.3</v>
      </c>
      <c r="AX23" s="42">
        <f t="shared" si="18"/>
        <v>0.65</v>
      </c>
      <c r="AY23" s="42">
        <f t="shared" si="12"/>
        <v>1.4350000000000001</v>
      </c>
      <c r="AZ23" s="42">
        <f t="shared" si="13"/>
        <v>1.0900000000000001</v>
      </c>
      <c r="BA23" s="42">
        <f t="shared" si="2"/>
        <v>1.0209999999999999</v>
      </c>
      <c r="BB23" s="42">
        <f t="shared" si="19"/>
        <v>0.63</v>
      </c>
      <c r="BC23" s="42">
        <f t="shared" si="19"/>
        <v>0.35</v>
      </c>
      <c r="BD23" s="42">
        <f t="shared" si="19"/>
        <v>0.02</v>
      </c>
    </row>
    <row r="24" spans="1:56" x14ac:dyDescent="0.25">
      <c r="A24" s="34">
        <v>9</v>
      </c>
      <c r="B24" s="33">
        <f t="shared" si="3"/>
        <v>192.62015869999999</v>
      </c>
      <c r="C24" s="40">
        <f t="shared" si="4"/>
        <v>192.85496604056755</v>
      </c>
      <c r="D24" s="41">
        <f t="shared" si="5"/>
        <v>0.65820807522378</v>
      </c>
      <c r="E24" s="41">
        <f t="shared" si="6"/>
        <v>0.85960000000000003</v>
      </c>
      <c r="F24" s="41">
        <f t="shared" si="7"/>
        <v>1.3059700000000001</v>
      </c>
      <c r="G24" s="42">
        <f t="shared" si="20"/>
        <v>0.62</v>
      </c>
      <c r="H24" s="42">
        <f t="shared" si="16"/>
        <v>0.88</v>
      </c>
      <c r="I24" s="42">
        <f t="shared" si="16"/>
        <v>1</v>
      </c>
      <c r="J24" s="42">
        <f t="shared" si="16"/>
        <v>0.1</v>
      </c>
      <c r="K24" s="42">
        <f t="shared" si="16"/>
        <v>0.85</v>
      </c>
      <c r="L24" s="42">
        <f t="shared" si="16"/>
        <v>0.05</v>
      </c>
      <c r="M24" s="42">
        <f t="shared" si="16"/>
        <v>0.62</v>
      </c>
      <c r="N24" s="42">
        <f t="shared" si="16"/>
        <v>0.88</v>
      </c>
      <c r="O24" s="42">
        <f t="shared" si="16"/>
        <v>1</v>
      </c>
      <c r="P24" s="42">
        <f t="shared" si="16"/>
        <v>0.1</v>
      </c>
      <c r="Q24" s="42">
        <f t="shared" si="16"/>
        <v>0.9</v>
      </c>
      <c r="R24" s="42">
        <f t="shared" si="16"/>
        <v>0</v>
      </c>
      <c r="S24" s="42">
        <f t="shared" si="16"/>
        <v>0.62</v>
      </c>
      <c r="T24" s="42">
        <f t="shared" si="16"/>
        <v>0.88</v>
      </c>
      <c r="U24" s="42">
        <f t="shared" si="16"/>
        <v>1</v>
      </c>
      <c r="V24" s="42">
        <f t="shared" si="16"/>
        <v>0.05</v>
      </c>
      <c r="W24" s="42">
        <f t="shared" si="16"/>
        <v>0.3</v>
      </c>
      <c r="X24" s="42">
        <f t="shared" si="16"/>
        <v>0.65</v>
      </c>
      <c r="Y24" s="42">
        <f t="shared" si="9"/>
        <v>0.8600000000000001</v>
      </c>
      <c r="Z24" s="42">
        <f t="shared" si="0"/>
        <v>0.85400000000000009</v>
      </c>
      <c r="AA24" s="42">
        <f t="shared" si="1"/>
        <v>0.94500000000000006</v>
      </c>
      <c r="AB24" s="42">
        <f t="shared" si="17"/>
        <v>0.63</v>
      </c>
      <c r="AC24" s="42">
        <f t="shared" si="17"/>
        <v>0.35</v>
      </c>
      <c r="AD24" s="42">
        <f t="shared" si="17"/>
        <v>0.02</v>
      </c>
      <c r="AG24" s="1">
        <v>1.1000000000000001</v>
      </c>
      <c r="AH24" s="1">
        <v>1.5</v>
      </c>
      <c r="AI24" s="42">
        <v>1</v>
      </c>
      <c r="AJ24" s="42">
        <f t="shared" si="18"/>
        <v>0.1</v>
      </c>
      <c r="AK24" s="42">
        <f t="shared" si="18"/>
        <v>0.85</v>
      </c>
      <c r="AL24" s="42">
        <f t="shared" si="18"/>
        <v>0.05</v>
      </c>
      <c r="AM24" s="42">
        <v>1</v>
      </c>
      <c r="AN24" s="42">
        <f t="shared" si="18"/>
        <v>1.1000000000000001</v>
      </c>
      <c r="AO24" s="42">
        <f t="shared" si="18"/>
        <v>1</v>
      </c>
      <c r="AP24" s="42">
        <f t="shared" si="18"/>
        <v>0.1</v>
      </c>
      <c r="AQ24" s="42">
        <f t="shared" si="18"/>
        <v>0.9</v>
      </c>
      <c r="AR24" s="42">
        <f t="shared" si="18"/>
        <v>0</v>
      </c>
      <c r="AS24" s="42">
        <f t="shared" si="18"/>
        <v>0.82</v>
      </c>
      <c r="AT24" s="42">
        <f t="shared" si="18"/>
        <v>1.1000000000000001</v>
      </c>
      <c r="AU24" s="42">
        <f t="shared" si="18"/>
        <v>1</v>
      </c>
      <c r="AV24" s="42">
        <f t="shared" si="18"/>
        <v>0.05</v>
      </c>
      <c r="AW24" s="42">
        <f t="shared" si="18"/>
        <v>0.3</v>
      </c>
      <c r="AX24" s="42">
        <f t="shared" si="18"/>
        <v>0.65</v>
      </c>
      <c r="AY24" s="42">
        <f t="shared" si="12"/>
        <v>1.4350000000000001</v>
      </c>
      <c r="AZ24" s="42">
        <f t="shared" si="13"/>
        <v>1.0900000000000001</v>
      </c>
      <c r="BA24" s="42">
        <f t="shared" si="2"/>
        <v>1.0209999999999999</v>
      </c>
      <c r="BB24" s="42">
        <f t="shared" si="19"/>
        <v>0.63</v>
      </c>
      <c r="BC24" s="42">
        <f t="shared" si="19"/>
        <v>0.35</v>
      </c>
      <c r="BD24" s="42">
        <f t="shared" si="19"/>
        <v>0.02</v>
      </c>
    </row>
    <row r="25" spans="1:56" x14ac:dyDescent="0.25">
      <c r="A25" s="34">
        <v>10</v>
      </c>
      <c r="B25" s="33">
        <f t="shared" si="3"/>
        <v>192.90699999999998</v>
      </c>
      <c r="C25" s="40">
        <f t="shared" si="4"/>
        <v>192.85496604056755</v>
      </c>
      <c r="D25" s="41">
        <f t="shared" si="5"/>
        <v>0.65820807522378</v>
      </c>
      <c r="E25" s="41">
        <f t="shared" si="6"/>
        <v>0.85960000000000003</v>
      </c>
      <c r="F25" s="41">
        <f t="shared" si="7"/>
        <v>1.3059700000000001</v>
      </c>
      <c r="G25" s="42">
        <f t="shared" si="20"/>
        <v>0.62</v>
      </c>
      <c r="H25" s="42">
        <f t="shared" si="16"/>
        <v>0.88</v>
      </c>
      <c r="I25" s="42">
        <f t="shared" si="16"/>
        <v>1</v>
      </c>
      <c r="J25" s="42">
        <f t="shared" si="16"/>
        <v>0.1</v>
      </c>
      <c r="K25" s="42">
        <f t="shared" si="16"/>
        <v>0.85</v>
      </c>
      <c r="L25" s="42">
        <f t="shared" si="16"/>
        <v>0.05</v>
      </c>
      <c r="M25" s="42">
        <f t="shared" si="16"/>
        <v>0.62</v>
      </c>
      <c r="N25" s="42">
        <f t="shared" si="16"/>
        <v>0.88</v>
      </c>
      <c r="O25" s="42">
        <f t="shared" si="16"/>
        <v>1</v>
      </c>
      <c r="P25" s="42">
        <f t="shared" si="16"/>
        <v>0.1</v>
      </c>
      <c r="Q25" s="42">
        <f t="shared" si="16"/>
        <v>0.9</v>
      </c>
      <c r="R25" s="42">
        <f t="shared" si="16"/>
        <v>0</v>
      </c>
      <c r="S25" s="42">
        <f t="shared" si="16"/>
        <v>0.62</v>
      </c>
      <c r="T25" s="42">
        <f t="shared" si="16"/>
        <v>0.88</v>
      </c>
      <c r="U25" s="42">
        <f t="shared" si="16"/>
        <v>1</v>
      </c>
      <c r="V25" s="42">
        <f t="shared" si="16"/>
        <v>0.05</v>
      </c>
      <c r="W25" s="42">
        <f t="shared" si="16"/>
        <v>0.3</v>
      </c>
      <c r="X25" s="42">
        <f t="shared" si="16"/>
        <v>0.65</v>
      </c>
      <c r="Y25" s="42">
        <f t="shared" si="9"/>
        <v>0.8600000000000001</v>
      </c>
      <c r="Z25" s="42">
        <f t="shared" si="0"/>
        <v>0.85400000000000009</v>
      </c>
      <c r="AA25" s="42">
        <f t="shared" si="1"/>
        <v>0.94500000000000006</v>
      </c>
      <c r="AB25" s="42">
        <f t="shared" si="17"/>
        <v>0.63</v>
      </c>
      <c r="AC25" s="42">
        <f t="shared" si="17"/>
        <v>0.35</v>
      </c>
      <c r="AD25" s="42">
        <f t="shared" si="17"/>
        <v>0.02</v>
      </c>
      <c r="AG25" s="1">
        <v>1.1000000000000001</v>
      </c>
      <c r="AH25" s="1">
        <v>1.5</v>
      </c>
      <c r="AI25" s="42">
        <v>1</v>
      </c>
      <c r="AJ25" s="42">
        <f t="shared" si="18"/>
        <v>0.1</v>
      </c>
      <c r="AK25" s="42">
        <f t="shared" si="18"/>
        <v>0.85</v>
      </c>
      <c r="AL25" s="42">
        <f t="shared" si="18"/>
        <v>0.05</v>
      </c>
      <c r="AM25" s="42">
        <v>1</v>
      </c>
      <c r="AN25" s="42">
        <f t="shared" si="18"/>
        <v>1.1000000000000001</v>
      </c>
      <c r="AO25" s="42">
        <f t="shared" si="18"/>
        <v>1</v>
      </c>
      <c r="AP25" s="42">
        <f t="shared" si="18"/>
        <v>0.1</v>
      </c>
      <c r="AQ25" s="42">
        <f t="shared" si="18"/>
        <v>0.9</v>
      </c>
      <c r="AR25" s="42">
        <f t="shared" si="18"/>
        <v>0</v>
      </c>
      <c r="AS25" s="42">
        <f t="shared" si="18"/>
        <v>0.82</v>
      </c>
      <c r="AT25" s="42">
        <f t="shared" si="18"/>
        <v>1.1000000000000001</v>
      </c>
      <c r="AU25" s="42">
        <f t="shared" si="18"/>
        <v>1</v>
      </c>
      <c r="AV25" s="42">
        <f t="shared" si="18"/>
        <v>0.05</v>
      </c>
      <c r="AW25" s="42">
        <f t="shared" si="18"/>
        <v>0.3</v>
      </c>
      <c r="AX25" s="42">
        <f t="shared" si="18"/>
        <v>0.65</v>
      </c>
      <c r="AY25" s="42">
        <f t="shared" si="12"/>
        <v>1.4350000000000001</v>
      </c>
      <c r="AZ25" s="42">
        <f t="shared" si="13"/>
        <v>1.0900000000000001</v>
      </c>
      <c r="BA25" s="42">
        <f t="shared" si="2"/>
        <v>1.0209999999999999</v>
      </c>
      <c r="BB25" s="42">
        <f t="shared" si="19"/>
        <v>0.63</v>
      </c>
      <c r="BC25" s="42">
        <f t="shared" si="19"/>
        <v>0.35</v>
      </c>
      <c r="BD25" s="42">
        <f t="shared" si="19"/>
        <v>0.02</v>
      </c>
    </row>
    <row r="26" spans="1:56" x14ac:dyDescent="0.25">
      <c r="A26" s="34">
        <v>11</v>
      </c>
      <c r="B26" s="33">
        <f t="shared" si="3"/>
        <v>193.1924947</v>
      </c>
      <c r="C26" s="40">
        <f t="shared" si="4"/>
        <v>192.85496604056755</v>
      </c>
      <c r="D26" s="41">
        <f t="shared" si="5"/>
        <v>0.65820807522378</v>
      </c>
      <c r="E26" s="41">
        <f t="shared" si="6"/>
        <v>0.85960000000000003</v>
      </c>
      <c r="F26" s="41">
        <f t="shared" si="7"/>
        <v>1.3059700000000001</v>
      </c>
      <c r="G26" s="42">
        <f t="shared" si="20"/>
        <v>0.62</v>
      </c>
      <c r="H26" s="42">
        <f t="shared" si="16"/>
        <v>0.88</v>
      </c>
      <c r="I26" s="42">
        <f t="shared" si="16"/>
        <v>1</v>
      </c>
      <c r="J26" s="42">
        <f t="shared" si="16"/>
        <v>0.1</v>
      </c>
      <c r="K26" s="42">
        <f t="shared" si="16"/>
        <v>0.85</v>
      </c>
      <c r="L26" s="42">
        <f t="shared" si="16"/>
        <v>0.05</v>
      </c>
      <c r="M26" s="42">
        <f t="shared" si="16"/>
        <v>0.62</v>
      </c>
      <c r="N26" s="42">
        <f t="shared" si="16"/>
        <v>0.88</v>
      </c>
      <c r="O26" s="42">
        <f t="shared" si="16"/>
        <v>1</v>
      </c>
      <c r="P26" s="42">
        <f t="shared" si="16"/>
        <v>0.1</v>
      </c>
      <c r="Q26" s="42">
        <f t="shared" si="16"/>
        <v>0.9</v>
      </c>
      <c r="R26" s="42">
        <f t="shared" si="16"/>
        <v>0</v>
      </c>
      <c r="S26" s="42">
        <f t="shared" si="16"/>
        <v>0.62</v>
      </c>
      <c r="T26" s="42">
        <f t="shared" si="16"/>
        <v>0.88</v>
      </c>
      <c r="U26" s="42">
        <f t="shared" si="16"/>
        <v>1</v>
      </c>
      <c r="V26" s="42">
        <f t="shared" si="16"/>
        <v>0.05</v>
      </c>
      <c r="W26" s="42">
        <f t="shared" si="16"/>
        <v>0.3</v>
      </c>
      <c r="X26" s="42">
        <f t="shared" si="16"/>
        <v>0.65</v>
      </c>
      <c r="Y26" s="42">
        <f t="shared" si="9"/>
        <v>0.8600000000000001</v>
      </c>
      <c r="Z26" s="42">
        <f t="shared" si="0"/>
        <v>0.85400000000000009</v>
      </c>
      <c r="AA26" s="42">
        <f t="shared" si="1"/>
        <v>0.94500000000000006</v>
      </c>
      <c r="AB26" s="42">
        <f t="shared" si="17"/>
        <v>0.63</v>
      </c>
      <c r="AC26" s="42">
        <f t="shared" si="17"/>
        <v>0.35</v>
      </c>
      <c r="AD26" s="42">
        <f t="shared" si="17"/>
        <v>0.02</v>
      </c>
      <c r="AG26" s="1">
        <v>1.1000000000000001</v>
      </c>
      <c r="AH26" s="1">
        <v>1.5</v>
      </c>
      <c r="AI26" s="42">
        <v>1</v>
      </c>
      <c r="AJ26" s="42">
        <f t="shared" si="18"/>
        <v>0.1</v>
      </c>
      <c r="AK26" s="42">
        <f t="shared" si="18"/>
        <v>0.85</v>
      </c>
      <c r="AL26" s="42">
        <f t="shared" si="18"/>
        <v>0.05</v>
      </c>
      <c r="AM26" s="42">
        <v>1</v>
      </c>
      <c r="AN26" s="42">
        <f t="shared" si="18"/>
        <v>1.1000000000000001</v>
      </c>
      <c r="AO26" s="42">
        <f t="shared" si="18"/>
        <v>1</v>
      </c>
      <c r="AP26" s="42">
        <f t="shared" si="18"/>
        <v>0.1</v>
      </c>
      <c r="AQ26" s="42">
        <f t="shared" si="18"/>
        <v>0.9</v>
      </c>
      <c r="AR26" s="42">
        <f t="shared" si="18"/>
        <v>0</v>
      </c>
      <c r="AS26" s="42">
        <f t="shared" si="18"/>
        <v>0.82</v>
      </c>
      <c r="AT26" s="42">
        <f t="shared" si="18"/>
        <v>1.1000000000000001</v>
      </c>
      <c r="AU26" s="42">
        <f t="shared" si="18"/>
        <v>1</v>
      </c>
      <c r="AV26" s="42">
        <f t="shared" si="18"/>
        <v>0.05</v>
      </c>
      <c r="AW26" s="42">
        <f t="shared" si="18"/>
        <v>0.3</v>
      </c>
      <c r="AX26" s="42">
        <f t="shared" si="18"/>
        <v>0.65</v>
      </c>
      <c r="AY26" s="42">
        <f t="shared" si="12"/>
        <v>1.4350000000000001</v>
      </c>
      <c r="AZ26" s="42">
        <f t="shared" si="13"/>
        <v>1.0900000000000001</v>
      </c>
      <c r="BA26" s="42">
        <f t="shared" si="2"/>
        <v>1.0209999999999999</v>
      </c>
      <c r="BB26" s="42">
        <f t="shared" si="19"/>
        <v>0.63</v>
      </c>
      <c r="BC26" s="42">
        <f t="shared" si="19"/>
        <v>0.35</v>
      </c>
      <c r="BD26" s="42">
        <f t="shared" si="19"/>
        <v>0.02</v>
      </c>
    </row>
    <row r="27" spans="1:56" x14ac:dyDescent="0.25">
      <c r="A27" s="34">
        <v>12</v>
      </c>
      <c r="B27" s="33">
        <f t="shared" si="3"/>
        <v>193.47293119999998</v>
      </c>
      <c r="C27" s="40">
        <f t="shared" si="4"/>
        <v>192.85496604056755</v>
      </c>
      <c r="D27" s="41">
        <f t="shared" si="5"/>
        <v>0.65820807522378</v>
      </c>
      <c r="E27" s="41">
        <f t="shared" si="6"/>
        <v>0.85960000000000003</v>
      </c>
      <c r="F27" s="41">
        <f t="shared" si="7"/>
        <v>1.3059700000000001</v>
      </c>
      <c r="G27" s="42">
        <f t="shared" si="20"/>
        <v>0.62</v>
      </c>
      <c r="H27" s="42">
        <f t="shared" si="16"/>
        <v>0.88</v>
      </c>
      <c r="I27" s="42">
        <f t="shared" si="16"/>
        <v>1</v>
      </c>
      <c r="J27" s="42">
        <f t="shared" si="16"/>
        <v>0.1</v>
      </c>
      <c r="K27" s="42">
        <f t="shared" si="16"/>
        <v>0.85</v>
      </c>
      <c r="L27" s="42">
        <f t="shared" si="16"/>
        <v>0.05</v>
      </c>
      <c r="M27" s="42">
        <f t="shared" si="16"/>
        <v>0.62</v>
      </c>
      <c r="N27" s="42">
        <f t="shared" si="16"/>
        <v>0.88</v>
      </c>
      <c r="O27" s="42">
        <f t="shared" si="16"/>
        <v>1</v>
      </c>
      <c r="P27" s="42">
        <f t="shared" si="16"/>
        <v>0.1</v>
      </c>
      <c r="Q27" s="42">
        <f t="shared" si="16"/>
        <v>0.9</v>
      </c>
      <c r="R27" s="42">
        <f t="shared" si="16"/>
        <v>0</v>
      </c>
      <c r="S27" s="42">
        <f t="shared" si="16"/>
        <v>0.62</v>
      </c>
      <c r="T27" s="42">
        <f t="shared" si="16"/>
        <v>0.88</v>
      </c>
      <c r="U27" s="42">
        <f t="shared" si="16"/>
        <v>1</v>
      </c>
      <c r="V27" s="42">
        <f t="shared" si="16"/>
        <v>0.05</v>
      </c>
      <c r="W27" s="42">
        <f t="shared" si="16"/>
        <v>0.3</v>
      </c>
      <c r="X27" s="42">
        <f t="shared" si="16"/>
        <v>0.65</v>
      </c>
      <c r="Y27" s="42">
        <f t="shared" si="9"/>
        <v>0.8600000000000001</v>
      </c>
      <c r="Z27" s="42">
        <f t="shared" si="0"/>
        <v>0.85400000000000009</v>
      </c>
      <c r="AA27" s="42">
        <f t="shared" si="1"/>
        <v>0.94500000000000006</v>
      </c>
      <c r="AB27" s="42">
        <f t="shared" si="17"/>
        <v>0.63</v>
      </c>
      <c r="AC27" s="42">
        <f t="shared" si="17"/>
        <v>0.35</v>
      </c>
      <c r="AD27" s="42">
        <f t="shared" si="17"/>
        <v>0.02</v>
      </c>
      <c r="AG27" s="1">
        <v>1.1000000000000001</v>
      </c>
      <c r="AH27" s="1">
        <v>1.5</v>
      </c>
      <c r="AI27" s="42">
        <v>1</v>
      </c>
      <c r="AJ27" s="42">
        <f t="shared" si="18"/>
        <v>0.1</v>
      </c>
      <c r="AK27" s="42">
        <f t="shared" si="18"/>
        <v>0.85</v>
      </c>
      <c r="AL27" s="42">
        <f t="shared" si="18"/>
        <v>0.05</v>
      </c>
      <c r="AM27" s="42">
        <v>1</v>
      </c>
      <c r="AN27" s="42">
        <f t="shared" si="18"/>
        <v>1.1000000000000001</v>
      </c>
      <c r="AO27" s="42">
        <f t="shared" si="18"/>
        <v>1</v>
      </c>
      <c r="AP27" s="42">
        <f t="shared" si="18"/>
        <v>0.1</v>
      </c>
      <c r="AQ27" s="42">
        <f t="shared" si="18"/>
        <v>0.9</v>
      </c>
      <c r="AR27" s="42">
        <f t="shared" si="18"/>
        <v>0</v>
      </c>
      <c r="AS27" s="42">
        <f t="shared" si="18"/>
        <v>0.82</v>
      </c>
      <c r="AT27" s="42">
        <f t="shared" si="18"/>
        <v>1.1000000000000001</v>
      </c>
      <c r="AU27" s="42">
        <f t="shared" si="18"/>
        <v>1</v>
      </c>
      <c r="AV27" s="42">
        <f t="shared" si="18"/>
        <v>0.05</v>
      </c>
      <c r="AW27" s="42">
        <f t="shared" si="18"/>
        <v>0.3</v>
      </c>
      <c r="AX27" s="42">
        <f t="shared" si="18"/>
        <v>0.65</v>
      </c>
      <c r="AY27" s="42">
        <f t="shared" si="12"/>
        <v>1.4350000000000001</v>
      </c>
      <c r="AZ27" s="42">
        <f t="shared" si="13"/>
        <v>1.0900000000000001</v>
      </c>
      <c r="BA27" s="42">
        <f t="shared" si="2"/>
        <v>1.0209999999999999</v>
      </c>
      <c r="BB27" s="42">
        <f t="shared" si="19"/>
        <v>0.63</v>
      </c>
      <c r="BC27" s="42">
        <f t="shared" si="19"/>
        <v>0.35</v>
      </c>
      <c r="BD27" s="42">
        <f t="shared" si="19"/>
        <v>0.02</v>
      </c>
    </row>
    <row r="28" spans="1:56" x14ac:dyDescent="0.25">
      <c r="A28" s="34">
        <v>13</v>
      </c>
      <c r="B28" s="33">
        <f t="shared" si="3"/>
        <v>193.74475869999998</v>
      </c>
      <c r="C28" s="40">
        <f t="shared" si="4"/>
        <v>192.85496604056755</v>
      </c>
      <c r="D28" s="41">
        <f t="shared" si="5"/>
        <v>0.65820807522378</v>
      </c>
      <c r="E28" s="41">
        <f t="shared" si="6"/>
        <v>0.85960000000000003</v>
      </c>
      <c r="F28" s="41">
        <f t="shared" si="7"/>
        <v>1.3059700000000001</v>
      </c>
      <c r="G28" s="42">
        <f t="shared" si="20"/>
        <v>0.62</v>
      </c>
      <c r="H28" s="42">
        <f t="shared" si="16"/>
        <v>0.88</v>
      </c>
      <c r="I28" s="42">
        <f t="shared" si="16"/>
        <v>1</v>
      </c>
      <c r="J28" s="42">
        <f t="shared" si="16"/>
        <v>0.1</v>
      </c>
      <c r="K28" s="42">
        <f t="shared" si="16"/>
        <v>0.85</v>
      </c>
      <c r="L28" s="42">
        <f t="shared" si="16"/>
        <v>0.05</v>
      </c>
      <c r="M28" s="42">
        <f t="shared" si="16"/>
        <v>0.62</v>
      </c>
      <c r="N28" s="42">
        <f t="shared" si="16"/>
        <v>0.88</v>
      </c>
      <c r="O28" s="42">
        <f t="shared" si="16"/>
        <v>1</v>
      </c>
      <c r="P28" s="42">
        <f t="shared" si="16"/>
        <v>0.1</v>
      </c>
      <c r="Q28" s="42">
        <f t="shared" si="16"/>
        <v>0.9</v>
      </c>
      <c r="R28" s="42">
        <f t="shared" si="16"/>
        <v>0</v>
      </c>
      <c r="S28" s="42">
        <f t="shared" si="16"/>
        <v>0.62</v>
      </c>
      <c r="T28" s="42">
        <f t="shared" si="16"/>
        <v>0.88</v>
      </c>
      <c r="U28" s="42">
        <f t="shared" si="16"/>
        <v>1</v>
      </c>
      <c r="V28" s="42">
        <f t="shared" si="16"/>
        <v>0.05</v>
      </c>
      <c r="W28" s="42">
        <f t="shared" si="16"/>
        <v>0.3</v>
      </c>
      <c r="X28" s="42">
        <f t="shared" si="16"/>
        <v>0.65</v>
      </c>
      <c r="Y28" s="42">
        <f t="shared" si="9"/>
        <v>0.8600000000000001</v>
      </c>
      <c r="Z28" s="42">
        <f t="shared" si="0"/>
        <v>0.85400000000000009</v>
      </c>
      <c r="AA28" s="42">
        <f t="shared" si="1"/>
        <v>0.94500000000000006</v>
      </c>
      <c r="AB28" s="42">
        <f t="shared" si="17"/>
        <v>0.63</v>
      </c>
      <c r="AC28" s="42">
        <f t="shared" si="17"/>
        <v>0.35</v>
      </c>
      <c r="AD28" s="42">
        <f t="shared" si="17"/>
        <v>0.02</v>
      </c>
      <c r="AG28" s="1">
        <v>1.1000000000000001</v>
      </c>
      <c r="AH28" s="1">
        <v>1.5</v>
      </c>
      <c r="AI28" s="42">
        <v>1</v>
      </c>
      <c r="AJ28" s="42">
        <f t="shared" si="18"/>
        <v>0.1</v>
      </c>
      <c r="AK28" s="42">
        <f t="shared" si="18"/>
        <v>0.85</v>
      </c>
      <c r="AL28" s="42">
        <f t="shared" si="18"/>
        <v>0.05</v>
      </c>
      <c r="AM28" s="42">
        <v>1</v>
      </c>
      <c r="AN28" s="42">
        <f t="shared" si="18"/>
        <v>1.1000000000000001</v>
      </c>
      <c r="AO28" s="42">
        <f t="shared" si="18"/>
        <v>1</v>
      </c>
      <c r="AP28" s="42">
        <f t="shared" si="18"/>
        <v>0.1</v>
      </c>
      <c r="AQ28" s="42">
        <f t="shared" si="18"/>
        <v>0.9</v>
      </c>
      <c r="AR28" s="42">
        <f t="shared" si="18"/>
        <v>0</v>
      </c>
      <c r="AS28" s="42">
        <f t="shared" si="18"/>
        <v>0.82</v>
      </c>
      <c r="AT28" s="42">
        <f t="shared" si="18"/>
        <v>1.1000000000000001</v>
      </c>
      <c r="AU28" s="42">
        <f t="shared" si="18"/>
        <v>1</v>
      </c>
      <c r="AV28" s="42">
        <f t="shared" si="18"/>
        <v>0.05</v>
      </c>
      <c r="AW28" s="42">
        <f t="shared" si="18"/>
        <v>0.3</v>
      </c>
      <c r="AX28" s="42">
        <f t="shared" si="18"/>
        <v>0.65</v>
      </c>
      <c r="AY28" s="42">
        <f t="shared" si="12"/>
        <v>1.4350000000000001</v>
      </c>
      <c r="AZ28" s="42">
        <f t="shared" si="13"/>
        <v>1.0900000000000001</v>
      </c>
      <c r="BA28" s="42">
        <f t="shared" si="2"/>
        <v>1.0209999999999999</v>
      </c>
      <c r="BB28" s="42">
        <f t="shared" si="19"/>
        <v>0.63</v>
      </c>
      <c r="BC28" s="42">
        <f t="shared" si="19"/>
        <v>0.35</v>
      </c>
      <c r="BD28" s="42">
        <f t="shared" si="19"/>
        <v>0.02</v>
      </c>
    </row>
    <row r="29" spans="1:56" x14ac:dyDescent="0.25">
      <c r="A29" s="34">
        <v>14</v>
      </c>
      <c r="B29" s="33">
        <f t="shared" si="3"/>
        <v>194.00458719999997</v>
      </c>
      <c r="C29" s="40">
        <f t="shared" si="4"/>
        <v>192.85496604056755</v>
      </c>
      <c r="D29" s="41">
        <f t="shared" si="5"/>
        <v>0.65820807522378</v>
      </c>
      <c r="E29" s="41">
        <f t="shared" si="6"/>
        <v>0.85960000000000003</v>
      </c>
      <c r="F29" s="41">
        <f t="shared" si="7"/>
        <v>1.3059700000000001</v>
      </c>
      <c r="G29" s="42">
        <f t="shared" si="20"/>
        <v>0.62</v>
      </c>
      <c r="H29" s="42">
        <f t="shared" si="16"/>
        <v>0.88</v>
      </c>
      <c r="I29" s="42">
        <f t="shared" si="16"/>
        <v>1</v>
      </c>
      <c r="J29" s="42">
        <f t="shared" si="16"/>
        <v>0.1</v>
      </c>
      <c r="K29" s="42">
        <f t="shared" si="16"/>
        <v>0.85</v>
      </c>
      <c r="L29" s="42">
        <f t="shared" si="16"/>
        <v>0.05</v>
      </c>
      <c r="M29" s="42">
        <f t="shared" si="16"/>
        <v>0.62</v>
      </c>
      <c r="N29" s="42">
        <f t="shared" si="16"/>
        <v>0.88</v>
      </c>
      <c r="O29" s="42">
        <f t="shared" si="16"/>
        <v>1</v>
      </c>
      <c r="P29" s="42">
        <f t="shared" si="16"/>
        <v>0.1</v>
      </c>
      <c r="Q29" s="42">
        <f t="shared" si="16"/>
        <v>0.9</v>
      </c>
      <c r="R29" s="42">
        <f t="shared" si="16"/>
        <v>0</v>
      </c>
      <c r="S29" s="42">
        <f t="shared" si="16"/>
        <v>0.62</v>
      </c>
      <c r="T29" s="42">
        <f t="shared" si="16"/>
        <v>0.88</v>
      </c>
      <c r="U29" s="42">
        <f t="shared" si="16"/>
        <v>1</v>
      </c>
      <c r="V29" s="42">
        <f t="shared" si="16"/>
        <v>0.05</v>
      </c>
      <c r="W29" s="42">
        <f t="shared" si="16"/>
        <v>0.3</v>
      </c>
      <c r="X29" s="42">
        <f t="shared" si="16"/>
        <v>0.65</v>
      </c>
      <c r="Y29" s="42">
        <f t="shared" si="9"/>
        <v>0.8600000000000001</v>
      </c>
      <c r="Z29" s="42">
        <f t="shared" si="0"/>
        <v>0.85400000000000009</v>
      </c>
      <c r="AA29" s="42">
        <f t="shared" si="1"/>
        <v>0.94500000000000006</v>
      </c>
      <c r="AB29" s="42">
        <f t="shared" si="17"/>
        <v>0.63</v>
      </c>
      <c r="AC29" s="42">
        <f t="shared" si="17"/>
        <v>0.35</v>
      </c>
      <c r="AD29" s="42">
        <f t="shared" si="17"/>
        <v>0.02</v>
      </c>
      <c r="AG29" s="1">
        <v>1.1000000000000001</v>
      </c>
      <c r="AH29" s="1">
        <v>1.5</v>
      </c>
      <c r="AI29" s="42">
        <v>1</v>
      </c>
      <c r="AJ29" s="42">
        <f t="shared" si="18"/>
        <v>0.1</v>
      </c>
      <c r="AK29" s="42">
        <f t="shared" si="18"/>
        <v>0.85</v>
      </c>
      <c r="AL29" s="42">
        <f t="shared" si="18"/>
        <v>0.05</v>
      </c>
      <c r="AM29" s="42">
        <v>1</v>
      </c>
      <c r="AN29" s="42">
        <f t="shared" si="18"/>
        <v>1.1000000000000001</v>
      </c>
      <c r="AO29" s="42">
        <f t="shared" si="18"/>
        <v>1</v>
      </c>
      <c r="AP29" s="42">
        <f t="shared" si="18"/>
        <v>0.1</v>
      </c>
      <c r="AQ29" s="42">
        <f t="shared" si="18"/>
        <v>0.9</v>
      </c>
      <c r="AR29" s="42">
        <f t="shared" si="18"/>
        <v>0</v>
      </c>
      <c r="AS29" s="42">
        <f t="shared" si="18"/>
        <v>0.82</v>
      </c>
      <c r="AT29" s="42">
        <f t="shared" si="18"/>
        <v>1.1000000000000001</v>
      </c>
      <c r="AU29" s="42">
        <f t="shared" si="18"/>
        <v>1</v>
      </c>
      <c r="AV29" s="42">
        <f t="shared" si="18"/>
        <v>0.05</v>
      </c>
      <c r="AW29" s="42">
        <f t="shared" si="18"/>
        <v>0.3</v>
      </c>
      <c r="AX29" s="42">
        <f t="shared" si="18"/>
        <v>0.65</v>
      </c>
      <c r="AY29" s="42">
        <f t="shared" si="12"/>
        <v>1.4350000000000001</v>
      </c>
      <c r="AZ29" s="42">
        <f t="shared" si="13"/>
        <v>1.0900000000000001</v>
      </c>
      <c r="BA29" s="42">
        <f t="shared" si="2"/>
        <v>1.0209999999999999</v>
      </c>
      <c r="BB29" s="42">
        <f t="shared" si="19"/>
        <v>0.63</v>
      </c>
      <c r="BC29" s="42">
        <f t="shared" si="19"/>
        <v>0.35</v>
      </c>
      <c r="BD29" s="42">
        <f t="shared" si="19"/>
        <v>0.02</v>
      </c>
    </row>
    <row r="30" spans="1:56" x14ac:dyDescent="0.25">
      <c r="A30" s="34">
        <v>15</v>
      </c>
      <c r="B30" s="33">
        <f t="shared" si="3"/>
        <v>194.24918749999998</v>
      </c>
      <c r="C30" s="40">
        <f t="shared" si="4"/>
        <v>192.85496604056755</v>
      </c>
      <c r="D30" s="41">
        <f t="shared" si="5"/>
        <v>0.65820807522378</v>
      </c>
      <c r="E30" s="41">
        <f t="shared" si="6"/>
        <v>0.85960000000000003</v>
      </c>
      <c r="F30" s="41">
        <f t="shared" si="7"/>
        <v>1.3059700000000001</v>
      </c>
      <c r="G30" s="42">
        <f t="shared" si="20"/>
        <v>0.62</v>
      </c>
      <c r="H30" s="42">
        <f t="shared" si="16"/>
        <v>0.88</v>
      </c>
      <c r="I30" s="42">
        <f t="shared" si="16"/>
        <v>1</v>
      </c>
      <c r="J30" s="42">
        <f t="shared" si="16"/>
        <v>0.1</v>
      </c>
      <c r="K30" s="42">
        <f t="shared" si="16"/>
        <v>0.85</v>
      </c>
      <c r="L30" s="42">
        <f t="shared" si="16"/>
        <v>0.05</v>
      </c>
      <c r="M30" s="42">
        <f t="shared" si="16"/>
        <v>0.62</v>
      </c>
      <c r="N30" s="42">
        <f t="shared" si="16"/>
        <v>0.88</v>
      </c>
      <c r="O30" s="42">
        <f t="shared" si="16"/>
        <v>1</v>
      </c>
      <c r="P30" s="42">
        <f t="shared" si="16"/>
        <v>0.1</v>
      </c>
      <c r="Q30" s="42">
        <f t="shared" si="16"/>
        <v>0.9</v>
      </c>
      <c r="R30" s="42">
        <f t="shared" si="16"/>
        <v>0</v>
      </c>
      <c r="S30" s="42">
        <f t="shared" si="16"/>
        <v>0.62</v>
      </c>
      <c r="T30" s="42">
        <f t="shared" si="16"/>
        <v>0.88</v>
      </c>
      <c r="U30" s="42">
        <f t="shared" si="16"/>
        <v>1</v>
      </c>
      <c r="V30" s="42">
        <f t="shared" si="16"/>
        <v>0.05</v>
      </c>
      <c r="W30" s="42">
        <f t="shared" si="16"/>
        <v>0.3</v>
      </c>
      <c r="X30" s="42">
        <f t="shared" si="16"/>
        <v>0.65</v>
      </c>
      <c r="Y30" s="42">
        <f t="shared" si="9"/>
        <v>0.8600000000000001</v>
      </c>
      <c r="Z30" s="42">
        <f t="shared" si="0"/>
        <v>0.85400000000000009</v>
      </c>
      <c r="AA30" s="42">
        <f t="shared" si="1"/>
        <v>0.94500000000000006</v>
      </c>
      <c r="AB30" s="42">
        <f t="shared" si="17"/>
        <v>0.63</v>
      </c>
      <c r="AC30" s="42">
        <f t="shared" si="17"/>
        <v>0.35</v>
      </c>
      <c r="AD30" s="42">
        <f t="shared" si="17"/>
        <v>0.02</v>
      </c>
      <c r="AG30" s="1">
        <v>1.1000000000000001</v>
      </c>
      <c r="AH30" s="1">
        <v>1.5</v>
      </c>
      <c r="AI30" s="42">
        <v>1</v>
      </c>
      <c r="AJ30" s="42">
        <f t="shared" si="18"/>
        <v>0.1</v>
      </c>
      <c r="AK30" s="42">
        <f t="shared" si="18"/>
        <v>0.85</v>
      </c>
      <c r="AL30" s="42">
        <f t="shared" si="18"/>
        <v>0.05</v>
      </c>
      <c r="AM30" s="42">
        <v>1</v>
      </c>
      <c r="AN30" s="42">
        <f t="shared" si="18"/>
        <v>1.1000000000000001</v>
      </c>
      <c r="AO30" s="42">
        <f t="shared" si="18"/>
        <v>1</v>
      </c>
      <c r="AP30" s="42">
        <f t="shared" si="18"/>
        <v>0.1</v>
      </c>
      <c r="AQ30" s="42">
        <f t="shared" si="18"/>
        <v>0.9</v>
      </c>
      <c r="AR30" s="42">
        <f t="shared" si="18"/>
        <v>0</v>
      </c>
      <c r="AS30" s="42">
        <f t="shared" si="18"/>
        <v>0.82</v>
      </c>
      <c r="AT30" s="42">
        <f t="shared" si="18"/>
        <v>1.1000000000000001</v>
      </c>
      <c r="AU30" s="42">
        <f t="shared" si="18"/>
        <v>1</v>
      </c>
      <c r="AV30" s="42">
        <f t="shared" si="18"/>
        <v>0.05</v>
      </c>
      <c r="AW30" s="42">
        <f t="shared" si="18"/>
        <v>0.3</v>
      </c>
      <c r="AX30" s="42">
        <f t="shared" si="18"/>
        <v>0.65</v>
      </c>
      <c r="AY30" s="42">
        <f t="shared" si="12"/>
        <v>1.4350000000000001</v>
      </c>
      <c r="AZ30" s="42">
        <f t="shared" si="13"/>
        <v>1.0900000000000001</v>
      </c>
      <c r="BA30" s="42">
        <f t="shared" si="2"/>
        <v>1.0209999999999999</v>
      </c>
      <c r="BB30" s="42">
        <f t="shared" si="19"/>
        <v>0.63</v>
      </c>
      <c r="BC30" s="42">
        <f t="shared" si="19"/>
        <v>0.35</v>
      </c>
      <c r="BD30" s="42">
        <f t="shared" si="19"/>
        <v>0.02</v>
      </c>
    </row>
    <row r="31" spans="1:56" x14ac:dyDescent="0.25">
      <c r="A31" s="34">
        <v>16</v>
      </c>
      <c r="B31" s="33">
        <f t="shared" si="3"/>
        <v>194.47549119999999</v>
      </c>
      <c r="C31" s="40">
        <f t="shared" si="4"/>
        <v>192.85496604056755</v>
      </c>
      <c r="D31" s="41">
        <f t="shared" si="5"/>
        <v>0.65820807522378</v>
      </c>
      <c r="E31" s="41">
        <f t="shared" si="6"/>
        <v>0.85960000000000003</v>
      </c>
      <c r="F31" s="41">
        <f t="shared" si="7"/>
        <v>1.3059700000000001</v>
      </c>
      <c r="G31" s="42">
        <f t="shared" si="20"/>
        <v>0.62</v>
      </c>
      <c r="H31" s="42">
        <f t="shared" si="16"/>
        <v>0.88</v>
      </c>
      <c r="I31" s="42">
        <f t="shared" si="16"/>
        <v>1</v>
      </c>
      <c r="J31" s="42">
        <f t="shared" si="16"/>
        <v>0.1</v>
      </c>
      <c r="K31" s="42">
        <f t="shared" si="16"/>
        <v>0.85</v>
      </c>
      <c r="L31" s="42">
        <f t="shared" si="16"/>
        <v>0.05</v>
      </c>
      <c r="M31" s="42">
        <f t="shared" si="16"/>
        <v>0.62</v>
      </c>
      <c r="N31" s="42">
        <f t="shared" si="16"/>
        <v>0.88</v>
      </c>
      <c r="O31" s="42">
        <f t="shared" si="16"/>
        <v>1</v>
      </c>
      <c r="P31" s="42">
        <f t="shared" si="16"/>
        <v>0.1</v>
      </c>
      <c r="Q31" s="42">
        <f t="shared" si="16"/>
        <v>0.9</v>
      </c>
      <c r="R31" s="42">
        <f t="shared" si="16"/>
        <v>0</v>
      </c>
      <c r="S31" s="42">
        <f t="shared" si="16"/>
        <v>0.62</v>
      </c>
      <c r="T31" s="42">
        <f t="shared" si="16"/>
        <v>0.88</v>
      </c>
      <c r="U31" s="42">
        <f t="shared" si="16"/>
        <v>1</v>
      </c>
      <c r="V31" s="42">
        <f t="shared" si="16"/>
        <v>0.05</v>
      </c>
      <c r="W31" s="42">
        <f t="shared" si="16"/>
        <v>0.3</v>
      </c>
      <c r="X31" s="42">
        <f t="shared" si="16"/>
        <v>0.65</v>
      </c>
      <c r="Y31" s="42">
        <f t="shared" si="9"/>
        <v>0.8600000000000001</v>
      </c>
      <c r="Z31" s="42">
        <f t="shared" si="0"/>
        <v>0.85400000000000009</v>
      </c>
      <c r="AA31" s="42">
        <f t="shared" si="1"/>
        <v>0.94500000000000006</v>
      </c>
      <c r="AB31" s="42">
        <f t="shared" si="17"/>
        <v>0.63</v>
      </c>
      <c r="AC31" s="42">
        <f t="shared" si="17"/>
        <v>0.35</v>
      </c>
      <c r="AD31" s="42">
        <f t="shared" si="17"/>
        <v>0.02</v>
      </c>
      <c r="AG31" s="1">
        <v>1.1000000000000001</v>
      </c>
      <c r="AH31" s="1">
        <v>1.5</v>
      </c>
      <c r="AI31" s="42">
        <v>1</v>
      </c>
      <c r="AJ31" s="42">
        <f t="shared" si="18"/>
        <v>0.1</v>
      </c>
      <c r="AK31" s="42">
        <f t="shared" si="18"/>
        <v>0.85</v>
      </c>
      <c r="AL31" s="42">
        <f t="shared" si="18"/>
        <v>0.05</v>
      </c>
      <c r="AM31" s="42">
        <v>1</v>
      </c>
      <c r="AN31" s="42">
        <f t="shared" si="18"/>
        <v>1.1000000000000001</v>
      </c>
      <c r="AO31" s="42">
        <f t="shared" si="18"/>
        <v>1</v>
      </c>
      <c r="AP31" s="42">
        <f t="shared" si="18"/>
        <v>0.1</v>
      </c>
      <c r="AQ31" s="42">
        <f t="shared" si="18"/>
        <v>0.9</v>
      </c>
      <c r="AR31" s="42">
        <f t="shared" si="18"/>
        <v>0</v>
      </c>
      <c r="AS31" s="42">
        <f t="shared" si="18"/>
        <v>0.82</v>
      </c>
      <c r="AT31" s="42">
        <f t="shared" si="18"/>
        <v>1.1000000000000001</v>
      </c>
      <c r="AU31" s="42">
        <f t="shared" si="18"/>
        <v>1</v>
      </c>
      <c r="AV31" s="42">
        <f t="shared" si="18"/>
        <v>0.05</v>
      </c>
      <c r="AW31" s="42">
        <f t="shared" si="18"/>
        <v>0.3</v>
      </c>
      <c r="AX31" s="42">
        <f t="shared" si="18"/>
        <v>0.65</v>
      </c>
      <c r="AY31" s="42">
        <f t="shared" si="12"/>
        <v>1.4350000000000001</v>
      </c>
      <c r="AZ31" s="42">
        <f t="shared" si="13"/>
        <v>1.0900000000000001</v>
      </c>
      <c r="BA31" s="42">
        <f t="shared" si="2"/>
        <v>1.0209999999999999</v>
      </c>
      <c r="BB31" s="42">
        <f t="shared" si="19"/>
        <v>0.63</v>
      </c>
      <c r="BC31" s="42">
        <f t="shared" si="19"/>
        <v>0.35</v>
      </c>
      <c r="BD31" s="42">
        <f t="shared" si="19"/>
        <v>0.02</v>
      </c>
    </row>
    <row r="32" spans="1:56" x14ac:dyDescent="0.25">
      <c r="A32" s="34">
        <v>17</v>
      </c>
      <c r="B32" s="33">
        <f t="shared" si="3"/>
        <v>194.68059069999998</v>
      </c>
      <c r="C32" s="40">
        <f t="shared" si="4"/>
        <v>192.85496604056755</v>
      </c>
      <c r="D32" s="41">
        <f t="shared" si="5"/>
        <v>0.65820807522378</v>
      </c>
      <c r="E32" s="41">
        <f t="shared" si="6"/>
        <v>0.85960000000000003</v>
      </c>
      <c r="F32" s="41">
        <f t="shared" si="7"/>
        <v>1.3059700000000001</v>
      </c>
      <c r="G32" s="42">
        <f t="shared" si="20"/>
        <v>0.62</v>
      </c>
      <c r="H32" s="42">
        <f t="shared" si="16"/>
        <v>0.88</v>
      </c>
      <c r="I32" s="42">
        <f t="shared" si="16"/>
        <v>1</v>
      </c>
      <c r="J32" s="42">
        <f t="shared" si="16"/>
        <v>0.1</v>
      </c>
      <c r="K32" s="42">
        <f t="shared" si="16"/>
        <v>0.85</v>
      </c>
      <c r="L32" s="42">
        <f t="shared" si="16"/>
        <v>0.05</v>
      </c>
      <c r="M32" s="42">
        <f t="shared" si="16"/>
        <v>0.62</v>
      </c>
      <c r="N32" s="42">
        <f t="shared" si="16"/>
        <v>0.88</v>
      </c>
      <c r="O32" s="42">
        <f t="shared" si="16"/>
        <v>1</v>
      </c>
      <c r="P32" s="42">
        <f t="shared" si="16"/>
        <v>0.1</v>
      </c>
      <c r="Q32" s="42">
        <f t="shared" si="16"/>
        <v>0.9</v>
      </c>
      <c r="R32" s="42">
        <f t="shared" si="16"/>
        <v>0</v>
      </c>
      <c r="S32" s="42">
        <f t="shared" si="16"/>
        <v>0.62</v>
      </c>
      <c r="T32" s="42">
        <f t="shared" si="16"/>
        <v>0.88</v>
      </c>
      <c r="U32" s="42">
        <f t="shared" si="16"/>
        <v>1</v>
      </c>
      <c r="V32" s="42">
        <f t="shared" si="16"/>
        <v>0.05</v>
      </c>
      <c r="W32" s="42">
        <f t="shared" si="16"/>
        <v>0.3</v>
      </c>
      <c r="X32" s="42">
        <f t="shared" si="16"/>
        <v>0.65</v>
      </c>
      <c r="Y32" s="42">
        <f t="shared" si="9"/>
        <v>0.8600000000000001</v>
      </c>
      <c r="Z32" s="42">
        <f t="shared" si="0"/>
        <v>0.85400000000000009</v>
      </c>
      <c r="AA32" s="42">
        <f t="shared" si="1"/>
        <v>0.94500000000000006</v>
      </c>
      <c r="AB32" s="42">
        <f t="shared" si="17"/>
        <v>0.63</v>
      </c>
      <c r="AC32" s="42">
        <f t="shared" si="17"/>
        <v>0.35</v>
      </c>
      <c r="AD32" s="42">
        <f t="shared" si="17"/>
        <v>0.02</v>
      </c>
      <c r="AG32" s="1">
        <v>1.1000000000000001</v>
      </c>
      <c r="AH32" s="1">
        <v>1.5</v>
      </c>
      <c r="AI32" s="42">
        <v>1</v>
      </c>
      <c r="AJ32" s="42">
        <f t="shared" si="18"/>
        <v>0.1</v>
      </c>
      <c r="AK32" s="42">
        <f t="shared" si="18"/>
        <v>0.85</v>
      </c>
      <c r="AL32" s="42">
        <f t="shared" si="18"/>
        <v>0.05</v>
      </c>
      <c r="AM32" s="42">
        <v>1</v>
      </c>
      <c r="AN32" s="42">
        <f t="shared" si="18"/>
        <v>1.1000000000000001</v>
      </c>
      <c r="AO32" s="42">
        <f t="shared" si="18"/>
        <v>1</v>
      </c>
      <c r="AP32" s="42">
        <f t="shared" si="18"/>
        <v>0.1</v>
      </c>
      <c r="AQ32" s="42">
        <f t="shared" si="18"/>
        <v>0.9</v>
      </c>
      <c r="AR32" s="42">
        <f t="shared" si="18"/>
        <v>0</v>
      </c>
      <c r="AS32" s="42">
        <f t="shared" si="18"/>
        <v>0.82</v>
      </c>
      <c r="AT32" s="42">
        <f t="shared" si="18"/>
        <v>1.1000000000000001</v>
      </c>
      <c r="AU32" s="42">
        <f t="shared" si="18"/>
        <v>1</v>
      </c>
      <c r="AV32" s="42">
        <f t="shared" si="18"/>
        <v>0.05</v>
      </c>
      <c r="AW32" s="42">
        <f t="shared" si="18"/>
        <v>0.3</v>
      </c>
      <c r="AX32" s="42">
        <f t="shared" si="18"/>
        <v>0.65</v>
      </c>
      <c r="AY32" s="42">
        <f t="shared" si="12"/>
        <v>1.4350000000000001</v>
      </c>
      <c r="AZ32" s="42">
        <f t="shared" si="13"/>
        <v>1.0900000000000001</v>
      </c>
      <c r="BA32" s="42">
        <f t="shared" si="2"/>
        <v>1.0209999999999999</v>
      </c>
      <c r="BB32" s="42">
        <f t="shared" si="19"/>
        <v>0.63</v>
      </c>
      <c r="BC32" s="42">
        <f t="shared" si="19"/>
        <v>0.35</v>
      </c>
      <c r="BD32" s="42">
        <f t="shared" si="19"/>
        <v>0.02</v>
      </c>
    </row>
    <row r="33" spans="1:56" x14ac:dyDescent="0.25">
      <c r="A33" s="34">
        <v>18</v>
      </c>
      <c r="B33" s="33">
        <f t="shared" si="3"/>
        <v>194.86173919999999</v>
      </c>
      <c r="C33" s="40">
        <f t="shared" si="4"/>
        <v>192.85496604056755</v>
      </c>
      <c r="D33" s="41">
        <f t="shared" si="5"/>
        <v>0.65820807522378</v>
      </c>
      <c r="E33" s="41">
        <f t="shared" si="6"/>
        <v>0.85960000000000003</v>
      </c>
      <c r="F33" s="41">
        <f t="shared" si="7"/>
        <v>1.3059700000000001</v>
      </c>
      <c r="G33" s="42">
        <f t="shared" si="20"/>
        <v>0.62</v>
      </c>
      <c r="H33" s="42">
        <f t="shared" si="16"/>
        <v>0.88</v>
      </c>
      <c r="I33" s="42">
        <f t="shared" si="16"/>
        <v>1</v>
      </c>
      <c r="J33" s="42">
        <f t="shared" si="16"/>
        <v>0.1</v>
      </c>
      <c r="K33" s="42">
        <f t="shared" si="16"/>
        <v>0.85</v>
      </c>
      <c r="L33" s="42">
        <f t="shared" si="16"/>
        <v>0.05</v>
      </c>
      <c r="M33" s="42">
        <f t="shared" si="16"/>
        <v>0.62</v>
      </c>
      <c r="N33" s="42">
        <f t="shared" si="16"/>
        <v>0.88</v>
      </c>
      <c r="O33" s="42">
        <f t="shared" si="16"/>
        <v>1</v>
      </c>
      <c r="P33" s="42">
        <f t="shared" si="16"/>
        <v>0.1</v>
      </c>
      <c r="Q33" s="42">
        <f t="shared" si="16"/>
        <v>0.9</v>
      </c>
      <c r="R33" s="42">
        <f t="shared" si="16"/>
        <v>0</v>
      </c>
      <c r="S33" s="42">
        <f t="shared" si="16"/>
        <v>0.62</v>
      </c>
      <c r="T33" s="42">
        <f t="shared" si="16"/>
        <v>0.88</v>
      </c>
      <c r="U33" s="42">
        <f t="shared" si="16"/>
        <v>1</v>
      </c>
      <c r="V33" s="42">
        <f t="shared" si="16"/>
        <v>0.05</v>
      </c>
      <c r="W33" s="42">
        <f t="shared" si="16"/>
        <v>0.3</v>
      </c>
      <c r="X33" s="42">
        <f t="shared" si="16"/>
        <v>0.65</v>
      </c>
      <c r="Y33" s="42">
        <f t="shared" si="9"/>
        <v>0.8600000000000001</v>
      </c>
      <c r="Z33" s="42">
        <f t="shared" si="0"/>
        <v>0.85400000000000009</v>
      </c>
      <c r="AA33" s="42">
        <f t="shared" si="1"/>
        <v>0.94500000000000006</v>
      </c>
      <c r="AB33" s="42">
        <f t="shared" si="17"/>
        <v>0.63</v>
      </c>
      <c r="AC33" s="42">
        <f t="shared" si="17"/>
        <v>0.35</v>
      </c>
      <c r="AD33" s="42">
        <f t="shared" si="17"/>
        <v>0.02</v>
      </c>
      <c r="AG33" s="1">
        <v>1.1000000000000001</v>
      </c>
      <c r="AH33" s="1">
        <v>1.5</v>
      </c>
      <c r="AI33" s="42">
        <v>1</v>
      </c>
      <c r="AJ33" s="42">
        <f t="shared" si="18"/>
        <v>0.1</v>
      </c>
      <c r="AK33" s="42">
        <f t="shared" si="18"/>
        <v>0.85</v>
      </c>
      <c r="AL33" s="42">
        <f t="shared" si="18"/>
        <v>0.05</v>
      </c>
      <c r="AM33" s="42">
        <v>1</v>
      </c>
      <c r="AN33" s="42">
        <f t="shared" si="18"/>
        <v>1.1000000000000001</v>
      </c>
      <c r="AO33" s="42">
        <f t="shared" si="18"/>
        <v>1</v>
      </c>
      <c r="AP33" s="42">
        <f t="shared" si="18"/>
        <v>0.1</v>
      </c>
      <c r="AQ33" s="42">
        <f t="shared" si="18"/>
        <v>0.9</v>
      </c>
      <c r="AR33" s="42">
        <f t="shared" si="18"/>
        <v>0</v>
      </c>
      <c r="AS33" s="42">
        <f t="shared" si="18"/>
        <v>0.82</v>
      </c>
      <c r="AT33" s="42">
        <f t="shared" si="18"/>
        <v>1.1000000000000001</v>
      </c>
      <c r="AU33" s="42">
        <f t="shared" si="18"/>
        <v>1</v>
      </c>
      <c r="AV33" s="42">
        <f t="shared" si="18"/>
        <v>0.05</v>
      </c>
      <c r="AW33" s="42">
        <f t="shared" si="18"/>
        <v>0.3</v>
      </c>
      <c r="AX33" s="42">
        <f t="shared" si="18"/>
        <v>0.65</v>
      </c>
      <c r="AY33" s="42">
        <f t="shared" si="12"/>
        <v>1.4350000000000001</v>
      </c>
      <c r="AZ33" s="42">
        <f t="shared" si="13"/>
        <v>1.0900000000000001</v>
      </c>
      <c r="BA33" s="42">
        <f t="shared" si="2"/>
        <v>1.0209999999999999</v>
      </c>
      <c r="BB33" s="42">
        <f t="shared" si="19"/>
        <v>0.63</v>
      </c>
      <c r="BC33" s="42">
        <f t="shared" si="19"/>
        <v>0.35</v>
      </c>
      <c r="BD33" s="42">
        <f t="shared" si="19"/>
        <v>0.02</v>
      </c>
    </row>
    <row r="34" spans="1:56" x14ac:dyDescent="0.25">
      <c r="A34" s="34">
        <v>19</v>
      </c>
      <c r="B34" s="33">
        <f t="shared" si="3"/>
        <v>195.01635069999998</v>
      </c>
      <c r="C34" s="40">
        <f t="shared" si="4"/>
        <v>192.85496604056755</v>
      </c>
      <c r="D34" s="41">
        <f t="shared" si="5"/>
        <v>0.65820807522378</v>
      </c>
      <c r="E34" s="41">
        <f t="shared" si="6"/>
        <v>0.85960000000000003</v>
      </c>
      <c r="F34" s="41">
        <f t="shared" si="7"/>
        <v>1.3059700000000001</v>
      </c>
      <c r="G34" s="42">
        <f t="shared" si="20"/>
        <v>0.62</v>
      </c>
      <c r="H34" s="42">
        <f t="shared" si="16"/>
        <v>0.88</v>
      </c>
      <c r="I34" s="42">
        <f t="shared" si="16"/>
        <v>1</v>
      </c>
      <c r="J34" s="42">
        <f t="shared" si="16"/>
        <v>0.1</v>
      </c>
      <c r="K34" s="42">
        <f t="shared" si="16"/>
        <v>0.85</v>
      </c>
      <c r="L34" s="42">
        <f t="shared" si="16"/>
        <v>0.05</v>
      </c>
      <c r="M34" s="42">
        <f t="shared" si="16"/>
        <v>0.62</v>
      </c>
      <c r="N34" s="42">
        <f t="shared" si="16"/>
        <v>0.88</v>
      </c>
      <c r="O34" s="42">
        <f t="shared" si="16"/>
        <v>1</v>
      </c>
      <c r="P34" s="42">
        <f t="shared" si="16"/>
        <v>0.1</v>
      </c>
      <c r="Q34" s="42">
        <f t="shared" si="16"/>
        <v>0.9</v>
      </c>
      <c r="R34" s="42">
        <f t="shared" si="16"/>
        <v>0</v>
      </c>
      <c r="S34" s="42">
        <f t="shared" si="16"/>
        <v>0.62</v>
      </c>
      <c r="T34" s="42">
        <f t="shared" si="16"/>
        <v>0.88</v>
      </c>
      <c r="U34" s="42">
        <f t="shared" si="16"/>
        <v>1</v>
      </c>
      <c r="V34" s="42">
        <f t="shared" si="16"/>
        <v>0.05</v>
      </c>
      <c r="W34" s="42">
        <f t="shared" si="16"/>
        <v>0.3</v>
      </c>
      <c r="X34" s="42">
        <f t="shared" si="16"/>
        <v>0.65</v>
      </c>
      <c r="Y34" s="42">
        <f t="shared" si="9"/>
        <v>0.8600000000000001</v>
      </c>
      <c r="Z34" s="42">
        <f t="shared" si="0"/>
        <v>0.85400000000000009</v>
      </c>
      <c r="AA34" s="42">
        <f t="shared" si="1"/>
        <v>0.94500000000000006</v>
      </c>
      <c r="AB34" s="42">
        <f t="shared" si="17"/>
        <v>0.63</v>
      </c>
      <c r="AC34" s="42">
        <f t="shared" si="17"/>
        <v>0.35</v>
      </c>
      <c r="AD34" s="42">
        <f t="shared" si="17"/>
        <v>0.02</v>
      </c>
      <c r="AG34" s="1">
        <v>1.1000000000000001</v>
      </c>
      <c r="AH34" s="1">
        <v>1.5</v>
      </c>
      <c r="AI34" s="42">
        <v>1</v>
      </c>
      <c r="AJ34" s="42">
        <f t="shared" si="18"/>
        <v>0.1</v>
      </c>
      <c r="AK34" s="42">
        <f t="shared" si="18"/>
        <v>0.85</v>
      </c>
      <c r="AL34" s="42">
        <f t="shared" si="18"/>
        <v>0.05</v>
      </c>
      <c r="AM34" s="42">
        <v>1</v>
      </c>
      <c r="AN34" s="42">
        <f t="shared" si="18"/>
        <v>1.1000000000000001</v>
      </c>
      <c r="AO34" s="42">
        <f t="shared" si="18"/>
        <v>1</v>
      </c>
      <c r="AP34" s="42">
        <f t="shared" si="18"/>
        <v>0.1</v>
      </c>
      <c r="AQ34" s="42">
        <f t="shared" si="18"/>
        <v>0.9</v>
      </c>
      <c r="AR34" s="42">
        <f t="shared" si="18"/>
        <v>0</v>
      </c>
      <c r="AS34" s="42">
        <f t="shared" si="18"/>
        <v>0.82</v>
      </c>
      <c r="AT34" s="42">
        <f t="shared" si="18"/>
        <v>1.1000000000000001</v>
      </c>
      <c r="AU34" s="42">
        <f t="shared" si="18"/>
        <v>1</v>
      </c>
      <c r="AV34" s="42">
        <f t="shared" si="18"/>
        <v>0.05</v>
      </c>
      <c r="AW34" s="42">
        <f t="shared" si="18"/>
        <v>0.3</v>
      </c>
      <c r="AX34" s="42">
        <f t="shared" si="18"/>
        <v>0.65</v>
      </c>
      <c r="AY34" s="42">
        <f t="shared" si="12"/>
        <v>1.4350000000000001</v>
      </c>
      <c r="AZ34" s="42">
        <f t="shared" si="13"/>
        <v>1.0900000000000001</v>
      </c>
      <c r="BA34" s="42">
        <f t="shared" si="2"/>
        <v>1.0209999999999999</v>
      </c>
      <c r="BB34" s="42">
        <f t="shared" si="19"/>
        <v>0.63</v>
      </c>
      <c r="BC34" s="42">
        <f t="shared" si="19"/>
        <v>0.35</v>
      </c>
      <c r="BD34" s="42">
        <f t="shared" si="19"/>
        <v>0.02</v>
      </c>
    </row>
    <row r="35" spans="1:56" x14ac:dyDescent="0.25">
      <c r="A35" s="34">
        <v>20</v>
      </c>
      <c r="B35" s="33">
        <f t="shared" si="3"/>
        <v>195.142</v>
      </c>
      <c r="C35" s="40">
        <f t="shared" si="4"/>
        <v>192.87530318524094</v>
      </c>
      <c r="D35" s="41">
        <f t="shared" si="5"/>
        <v>0.65827748527385987</v>
      </c>
      <c r="E35" s="41">
        <f t="shared" si="6"/>
        <v>0.77892000000000017</v>
      </c>
      <c r="F35" s="41">
        <f t="shared" si="7"/>
        <v>1.18327</v>
      </c>
      <c r="G35" s="42">
        <v>0.62</v>
      </c>
      <c r="H35" s="42">
        <v>0.88</v>
      </c>
      <c r="I35" s="42">
        <v>1</v>
      </c>
      <c r="J35" s="42">
        <v>0.2</v>
      </c>
      <c r="K35" s="42">
        <v>0.65</v>
      </c>
      <c r="L35" s="42">
        <v>0.05</v>
      </c>
      <c r="M35" s="42">
        <v>0.62</v>
      </c>
      <c r="N35" s="42">
        <v>0.88</v>
      </c>
      <c r="O35" s="42">
        <v>1</v>
      </c>
      <c r="P35" s="42">
        <v>0.2</v>
      </c>
      <c r="Q35" s="42">
        <v>0.8</v>
      </c>
      <c r="R35" s="42">
        <v>0</v>
      </c>
      <c r="S35" s="42">
        <v>0.62</v>
      </c>
      <c r="T35" s="42">
        <v>0.88</v>
      </c>
      <c r="U35" s="42">
        <v>1</v>
      </c>
      <c r="V35" s="42">
        <v>0.05</v>
      </c>
      <c r="W35" s="42">
        <v>0.2</v>
      </c>
      <c r="X35" s="42">
        <v>0.75</v>
      </c>
      <c r="Y35" s="42">
        <f t="shared" si="9"/>
        <v>0.74600000000000011</v>
      </c>
      <c r="Z35" s="42">
        <f t="shared" si="0"/>
        <v>0.82800000000000007</v>
      </c>
      <c r="AA35" s="42">
        <f t="shared" si="1"/>
        <v>0.95700000000000007</v>
      </c>
      <c r="AB35" s="42">
        <v>0.63</v>
      </c>
      <c r="AC35" s="42">
        <v>0.35</v>
      </c>
      <c r="AD35" s="42">
        <v>0.02</v>
      </c>
      <c r="AG35" s="1">
        <v>1.1000000000000001</v>
      </c>
      <c r="AH35" s="1">
        <v>1.5</v>
      </c>
      <c r="AI35" s="42">
        <v>1</v>
      </c>
      <c r="AJ35" s="42">
        <v>0.2</v>
      </c>
      <c r="AK35" s="42">
        <v>0.65</v>
      </c>
      <c r="AL35" s="42">
        <v>0.05</v>
      </c>
      <c r="AM35" s="42">
        <v>1.01</v>
      </c>
      <c r="AN35" s="42">
        <v>1.1000000000000001</v>
      </c>
      <c r="AO35" s="42">
        <v>1</v>
      </c>
      <c r="AP35" s="42">
        <v>0.2</v>
      </c>
      <c r="AQ35" s="42">
        <v>0.8</v>
      </c>
      <c r="AR35" s="42">
        <v>0</v>
      </c>
      <c r="AS35" s="42">
        <v>0.82</v>
      </c>
      <c r="AT35" s="42">
        <v>1.1000000000000001</v>
      </c>
      <c r="AU35" s="42">
        <v>1</v>
      </c>
      <c r="AV35" s="42">
        <v>0.05</v>
      </c>
      <c r="AW35" s="42">
        <v>0.2</v>
      </c>
      <c r="AX35" s="42">
        <v>0.75</v>
      </c>
      <c r="AY35" s="42">
        <f t="shared" si="12"/>
        <v>1.2450000000000001</v>
      </c>
      <c r="AZ35" s="42">
        <f t="shared" si="13"/>
        <v>1.0820000000000001</v>
      </c>
      <c r="BA35" s="42">
        <f t="shared" si="2"/>
        <v>1.0110000000000001</v>
      </c>
      <c r="BB35" s="42">
        <v>0.63</v>
      </c>
      <c r="BC35" s="42">
        <v>0.35</v>
      </c>
      <c r="BD35" s="42">
        <v>0.02</v>
      </c>
    </row>
    <row r="36" spans="1:56" x14ac:dyDescent="0.25">
      <c r="A36" s="34">
        <v>21</v>
      </c>
      <c r="B36" s="33">
        <f t="shared" si="3"/>
        <v>195.23642269999999</v>
      </c>
      <c r="C36" s="40">
        <f t="shared" si="4"/>
        <v>192.87530318524094</v>
      </c>
      <c r="D36" s="41">
        <f t="shared" si="5"/>
        <v>0.65827748527385987</v>
      </c>
      <c r="E36" s="41">
        <f t="shared" si="6"/>
        <v>0.77892000000000017</v>
      </c>
      <c r="F36" s="41">
        <f t="shared" si="7"/>
        <v>1.18327</v>
      </c>
      <c r="G36" s="42">
        <f>G35</f>
        <v>0.62</v>
      </c>
      <c r="H36" s="42">
        <f t="shared" ref="H36:X49" si="21">H35</f>
        <v>0.88</v>
      </c>
      <c r="I36" s="42">
        <f t="shared" si="21"/>
        <v>1</v>
      </c>
      <c r="J36" s="42">
        <f t="shared" si="21"/>
        <v>0.2</v>
      </c>
      <c r="K36" s="42">
        <f t="shared" si="21"/>
        <v>0.65</v>
      </c>
      <c r="L36" s="42">
        <f t="shared" si="21"/>
        <v>0.05</v>
      </c>
      <c r="M36" s="42">
        <f t="shared" si="21"/>
        <v>0.62</v>
      </c>
      <c r="N36" s="42">
        <f t="shared" si="21"/>
        <v>0.88</v>
      </c>
      <c r="O36" s="42">
        <f t="shared" si="21"/>
        <v>1</v>
      </c>
      <c r="P36" s="42">
        <f t="shared" si="21"/>
        <v>0.2</v>
      </c>
      <c r="Q36" s="42">
        <f t="shared" si="21"/>
        <v>0.8</v>
      </c>
      <c r="R36" s="42">
        <f t="shared" si="21"/>
        <v>0</v>
      </c>
      <c r="S36" s="42">
        <f t="shared" si="21"/>
        <v>0.62</v>
      </c>
      <c r="T36" s="42">
        <f t="shared" si="21"/>
        <v>0.88</v>
      </c>
      <c r="U36" s="42">
        <f t="shared" si="21"/>
        <v>1</v>
      </c>
      <c r="V36" s="42">
        <f t="shared" si="21"/>
        <v>0.05</v>
      </c>
      <c r="W36" s="42">
        <f t="shared" si="21"/>
        <v>0.2</v>
      </c>
      <c r="X36" s="42">
        <f t="shared" si="21"/>
        <v>0.75</v>
      </c>
      <c r="Y36" s="42">
        <f t="shared" si="9"/>
        <v>0.74600000000000011</v>
      </c>
      <c r="Z36" s="42">
        <f t="shared" si="0"/>
        <v>0.82800000000000007</v>
      </c>
      <c r="AA36" s="42">
        <f t="shared" si="1"/>
        <v>0.95700000000000007</v>
      </c>
      <c r="AB36" s="42">
        <f t="shared" ref="AB36:AD49" si="22">AB35</f>
        <v>0.63</v>
      </c>
      <c r="AC36" s="42">
        <f t="shared" si="22"/>
        <v>0.35</v>
      </c>
      <c r="AD36" s="42">
        <f t="shared" si="22"/>
        <v>0.02</v>
      </c>
      <c r="AG36" s="1">
        <v>1.1000000000000001</v>
      </c>
      <c r="AH36" s="1">
        <v>1.5</v>
      </c>
      <c r="AI36" s="42">
        <v>1</v>
      </c>
      <c r="AJ36" s="42">
        <f t="shared" ref="AJ36:AX49" si="23">AJ35</f>
        <v>0.2</v>
      </c>
      <c r="AK36" s="42">
        <f t="shared" si="23"/>
        <v>0.65</v>
      </c>
      <c r="AL36" s="42">
        <f t="shared" si="23"/>
        <v>0.05</v>
      </c>
      <c r="AM36" s="42">
        <v>1.01</v>
      </c>
      <c r="AN36" s="42">
        <f t="shared" si="23"/>
        <v>1.1000000000000001</v>
      </c>
      <c r="AO36" s="42">
        <f t="shared" si="23"/>
        <v>1</v>
      </c>
      <c r="AP36" s="42">
        <f t="shared" si="23"/>
        <v>0.2</v>
      </c>
      <c r="AQ36" s="42">
        <f t="shared" si="23"/>
        <v>0.8</v>
      </c>
      <c r="AR36" s="42">
        <f t="shared" si="23"/>
        <v>0</v>
      </c>
      <c r="AS36" s="42">
        <f t="shared" si="23"/>
        <v>0.82</v>
      </c>
      <c r="AT36" s="42">
        <f t="shared" si="23"/>
        <v>1.1000000000000001</v>
      </c>
      <c r="AU36" s="42">
        <f t="shared" si="23"/>
        <v>1</v>
      </c>
      <c r="AV36" s="42">
        <f t="shared" si="23"/>
        <v>0.05</v>
      </c>
      <c r="AW36" s="42">
        <f t="shared" si="23"/>
        <v>0.2</v>
      </c>
      <c r="AX36" s="42">
        <f t="shared" si="23"/>
        <v>0.75</v>
      </c>
      <c r="AY36" s="42">
        <f t="shared" si="12"/>
        <v>1.2450000000000001</v>
      </c>
      <c r="AZ36" s="42">
        <f t="shared" si="13"/>
        <v>1.0820000000000001</v>
      </c>
      <c r="BA36" s="42">
        <f t="shared" si="2"/>
        <v>1.0110000000000001</v>
      </c>
      <c r="BB36" s="42">
        <f t="shared" ref="BB36:BD49" si="24">BB35</f>
        <v>0.63</v>
      </c>
      <c r="BC36" s="42">
        <f t="shared" si="24"/>
        <v>0.35</v>
      </c>
      <c r="BD36" s="42">
        <f t="shared" si="24"/>
        <v>0.02</v>
      </c>
    </row>
    <row r="37" spans="1:56" x14ac:dyDescent="0.25">
      <c r="A37" s="34">
        <v>22</v>
      </c>
      <c r="B37" s="33">
        <f t="shared" si="3"/>
        <v>195.29751519999999</v>
      </c>
      <c r="C37" s="40">
        <f t="shared" si="4"/>
        <v>192.87530318524094</v>
      </c>
      <c r="D37" s="41">
        <f t="shared" si="5"/>
        <v>0.65827748527385987</v>
      </c>
      <c r="E37" s="41">
        <f t="shared" si="6"/>
        <v>0.77892000000000017</v>
      </c>
      <c r="F37" s="41">
        <f t="shared" si="7"/>
        <v>1.18327</v>
      </c>
      <c r="G37" s="42">
        <f t="shared" ref="G37:G49" si="25">G36</f>
        <v>0.62</v>
      </c>
      <c r="H37" s="42">
        <f t="shared" si="21"/>
        <v>0.88</v>
      </c>
      <c r="I37" s="42">
        <f t="shared" si="21"/>
        <v>1</v>
      </c>
      <c r="J37" s="42">
        <f t="shared" si="21"/>
        <v>0.2</v>
      </c>
      <c r="K37" s="42">
        <f t="shared" si="21"/>
        <v>0.65</v>
      </c>
      <c r="L37" s="42">
        <f t="shared" si="21"/>
        <v>0.05</v>
      </c>
      <c r="M37" s="42">
        <f t="shared" si="21"/>
        <v>0.62</v>
      </c>
      <c r="N37" s="42">
        <f t="shared" si="21"/>
        <v>0.88</v>
      </c>
      <c r="O37" s="42">
        <f t="shared" si="21"/>
        <v>1</v>
      </c>
      <c r="P37" s="42">
        <f t="shared" si="21"/>
        <v>0.2</v>
      </c>
      <c r="Q37" s="42">
        <f t="shared" si="21"/>
        <v>0.8</v>
      </c>
      <c r="R37" s="42">
        <f t="shared" si="21"/>
        <v>0</v>
      </c>
      <c r="S37" s="42">
        <f t="shared" si="21"/>
        <v>0.62</v>
      </c>
      <c r="T37" s="42">
        <f t="shared" si="21"/>
        <v>0.88</v>
      </c>
      <c r="U37" s="42">
        <f t="shared" si="21"/>
        <v>1</v>
      </c>
      <c r="V37" s="42">
        <f t="shared" si="21"/>
        <v>0.05</v>
      </c>
      <c r="W37" s="42">
        <f t="shared" si="21"/>
        <v>0.2</v>
      </c>
      <c r="X37" s="42">
        <f t="shared" si="21"/>
        <v>0.75</v>
      </c>
      <c r="Y37" s="42">
        <f t="shared" si="9"/>
        <v>0.74600000000000011</v>
      </c>
      <c r="Z37" s="42">
        <f t="shared" si="0"/>
        <v>0.82800000000000007</v>
      </c>
      <c r="AA37" s="42">
        <f t="shared" si="1"/>
        <v>0.95700000000000007</v>
      </c>
      <c r="AB37" s="42">
        <f t="shared" si="22"/>
        <v>0.63</v>
      </c>
      <c r="AC37" s="42">
        <f t="shared" si="22"/>
        <v>0.35</v>
      </c>
      <c r="AD37" s="42">
        <f t="shared" si="22"/>
        <v>0.02</v>
      </c>
      <c r="AG37" s="1">
        <v>1.1000000000000001</v>
      </c>
      <c r="AH37" s="1">
        <v>1.5</v>
      </c>
      <c r="AI37" s="42">
        <v>1</v>
      </c>
      <c r="AJ37" s="42">
        <f t="shared" si="23"/>
        <v>0.2</v>
      </c>
      <c r="AK37" s="42">
        <f t="shared" si="23"/>
        <v>0.65</v>
      </c>
      <c r="AL37" s="42">
        <f t="shared" si="23"/>
        <v>0.05</v>
      </c>
      <c r="AM37" s="42">
        <v>1.01</v>
      </c>
      <c r="AN37" s="42">
        <f t="shared" si="23"/>
        <v>1.1000000000000001</v>
      </c>
      <c r="AO37" s="42">
        <f t="shared" si="23"/>
        <v>1</v>
      </c>
      <c r="AP37" s="42">
        <f t="shared" si="23"/>
        <v>0.2</v>
      </c>
      <c r="AQ37" s="42">
        <f t="shared" si="23"/>
        <v>0.8</v>
      </c>
      <c r="AR37" s="42">
        <f t="shared" si="23"/>
        <v>0</v>
      </c>
      <c r="AS37" s="42">
        <f t="shared" si="23"/>
        <v>0.82</v>
      </c>
      <c r="AT37" s="42">
        <f t="shared" si="23"/>
        <v>1.1000000000000001</v>
      </c>
      <c r="AU37" s="42">
        <f t="shared" si="23"/>
        <v>1</v>
      </c>
      <c r="AV37" s="42">
        <f t="shared" si="23"/>
        <v>0.05</v>
      </c>
      <c r="AW37" s="42">
        <f t="shared" si="23"/>
        <v>0.2</v>
      </c>
      <c r="AX37" s="42">
        <f t="shared" si="23"/>
        <v>0.75</v>
      </c>
      <c r="AY37" s="42">
        <f t="shared" si="12"/>
        <v>1.2450000000000001</v>
      </c>
      <c r="AZ37" s="42">
        <f t="shared" si="13"/>
        <v>1.0820000000000001</v>
      </c>
      <c r="BA37" s="42">
        <f t="shared" si="2"/>
        <v>1.0110000000000001</v>
      </c>
      <c r="BB37" s="42">
        <f t="shared" si="24"/>
        <v>0.63</v>
      </c>
      <c r="BC37" s="42">
        <f t="shared" si="24"/>
        <v>0.35</v>
      </c>
      <c r="BD37" s="42">
        <f t="shared" si="24"/>
        <v>0.02</v>
      </c>
    </row>
    <row r="38" spans="1:56" x14ac:dyDescent="0.25">
      <c r="A38" s="34">
        <v>23</v>
      </c>
      <c r="B38" s="33">
        <f t="shared" si="3"/>
        <v>195.32333469999998</v>
      </c>
      <c r="C38" s="40">
        <f t="shared" si="4"/>
        <v>192.87530318524094</v>
      </c>
      <c r="D38" s="41">
        <f t="shared" si="5"/>
        <v>0.65827748527385987</v>
      </c>
      <c r="E38" s="41">
        <f t="shared" si="6"/>
        <v>0.77892000000000017</v>
      </c>
      <c r="F38" s="41">
        <f t="shared" si="7"/>
        <v>1.18327</v>
      </c>
      <c r="G38" s="42">
        <f t="shared" si="25"/>
        <v>0.62</v>
      </c>
      <c r="H38" s="42">
        <f t="shared" si="21"/>
        <v>0.88</v>
      </c>
      <c r="I38" s="42">
        <f t="shared" si="21"/>
        <v>1</v>
      </c>
      <c r="J38" s="42">
        <f t="shared" si="21"/>
        <v>0.2</v>
      </c>
      <c r="K38" s="42">
        <f t="shared" si="21"/>
        <v>0.65</v>
      </c>
      <c r="L38" s="42">
        <f t="shared" si="21"/>
        <v>0.05</v>
      </c>
      <c r="M38" s="42">
        <f t="shared" si="21"/>
        <v>0.62</v>
      </c>
      <c r="N38" s="42">
        <f t="shared" si="21"/>
        <v>0.88</v>
      </c>
      <c r="O38" s="42">
        <f t="shared" si="21"/>
        <v>1</v>
      </c>
      <c r="P38" s="42">
        <f t="shared" si="21"/>
        <v>0.2</v>
      </c>
      <c r="Q38" s="42">
        <f t="shared" si="21"/>
        <v>0.8</v>
      </c>
      <c r="R38" s="42">
        <f t="shared" si="21"/>
        <v>0</v>
      </c>
      <c r="S38" s="42">
        <f t="shared" si="21"/>
        <v>0.62</v>
      </c>
      <c r="T38" s="42">
        <f t="shared" si="21"/>
        <v>0.88</v>
      </c>
      <c r="U38" s="42">
        <f t="shared" si="21"/>
        <v>1</v>
      </c>
      <c r="V38" s="42">
        <f t="shared" si="21"/>
        <v>0.05</v>
      </c>
      <c r="W38" s="42">
        <f t="shared" si="21"/>
        <v>0.2</v>
      </c>
      <c r="X38" s="42">
        <f t="shared" si="21"/>
        <v>0.75</v>
      </c>
      <c r="Y38" s="42">
        <f t="shared" si="9"/>
        <v>0.74600000000000011</v>
      </c>
      <c r="Z38" s="42">
        <f t="shared" si="0"/>
        <v>0.82800000000000007</v>
      </c>
      <c r="AA38" s="42">
        <f t="shared" si="1"/>
        <v>0.95700000000000007</v>
      </c>
      <c r="AB38" s="42">
        <f t="shared" si="22"/>
        <v>0.63</v>
      </c>
      <c r="AC38" s="42">
        <f t="shared" si="22"/>
        <v>0.35</v>
      </c>
      <c r="AD38" s="42">
        <f t="shared" si="22"/>
        <v>0.02</v>
      </c>
      <c r="AG38" s="1">
        <v>1.1000000000000001</v>
      </c>
      <c r="AH38" s="1">
        <v>1.5</v>
      </c>
      <c r="AI38" s="42">
        <v>1</v>
      </c>
      <c r="AJ38" s="42">
        <f t="shared" si="23"/>
        <v>0.2</v>
      </c>
      <c r="AK38" s="42">
        <f t="shared" si="23"/>
        <v>0.65</v>
      </c>
      <c r="AL38" s="42">
        <f t="shared" si="23"/>
        <v>0.05</v>
      </c>
      <c r="AM38" s="42">
        <v>1.01</v>
      </c>
      <c r="AN38" s="42">
        <f t="shared" si="23"/>
        <v>1.1000000000000001</v>
      </c>
      <c r="AO38" s="42">
        <f t="shared" si="23"/>
        <v>1</v>
      </c>
      <c r="AP38" s="42">
        <f t="shared" si="23"/>
        <v>0.2</v>
      </c>
      <c r="AQ38" s="42">
        <f t="shared" si="23"/>
        <v>0.8</v>
      </c>
      <c r="AR38" s="42">
        <f t="shared" si="23"/>
        <v>0</v>
      </c>
      <c r="AS38" s="42">
        <f t="shared" si="23"/>
        <v>0.82</v>
      </c>
      <c r="AT38" s="42">
        <f t="shared" si="23"/>
        <v>1.1000000000000001</v>
      </c>
      <c r="AU38" s="42">
        <f t="shared" si="23"/>
        <v>1</v>
      </c>
      <c r="AV38" s="42">
        <f t="shared" si="23"/>
        <v>0.05</v>
      </c>
      <c r="AW38" s="42">
        <f t="shared" si="23"/>
        <v>0.2</v>
      </c>
      <c r="AX38" s="42">
        <f t="shared" si="23"/>
        <v>0.75</v>
      </c>
      <c r="AY38" s="42">
        <f t="shared" si="12"/>
        <v>1.2450000000000001</v>
      </c>
      <c r="AZ38" s="42">
        <f t="shared" si="13"/>
        <v>1.0820000000000001</v>
      </c>
      <c r="BA38" s="42">
        <f t="shared" si="2"/>
        <v>1.0110000000000001</v>
      </c>
      <c r="BB38" s="42">
        <f t="shared" si="24"/>
        <v>0.63</v>
      </c>
      <c r="BC38" s="42">
        <f t="shared" si="24"/>
        <v>0.35</v>
      </c>
      <c r="BD38" s="42">
        <f t="shared" si="24"/>
        <v>0.02</v>
      </c>
    </row>
    <row r="39" spans="1:56" x14ac:dyDescent="0.25">
      <c r="A39" s="34">
        <v>24</v>
      </c>
      <c r="B39" s="33">
        <f t="shared" si="3"/>
        <v>195.31209919999998</v>
      </c>
      <c r="C39" s="40">
        <f t="shared" si="4"/>
        <v>192.87530318524094</v>
      </c>
      <c r="D39" s="41">
        <f t="shared" si="5"/>
        <v>0.65827748527385987</v>
      </c>
      <c r="E39" s="41">
        <f t="shared" si="6"/>
        <v>0.77892000000000017</v>
      </c>
      <c r="F39" s="41">
        <f t="shared" si="7"/>
        <v>1.18327</v>
      </c>
      <c r="G39" s="42">
        <f t="shared" si="25"/>
        <v>0.62</v>
      </c>
      <c r="H39" s="42">
        <f t="shared" si="21"/>
        <v>0.88</v>
      </c>
      <c r="I39" s="42">
        <f t="shared" si="21"/>
        <v>1</v>
      </c>
      <c r="J39" s="42">
        <f t="shared" si="21"/>
        <v>0.2</v>
      </c>
      <c r="K39" s="42">
        <f t="shared" si="21"/>
        <v>0.65</v>
      </c>
      <c r="L39" s="42">
        <f t="shared" si="21"/>
        <v>0.05</v>
      </c>
      <c r="M39" s="42">
        <f t="shared" si="21"/>
        <v>0.62</v>
      </c>
      <c r="N39" s="42">
        <f t="shared" si="21"/>
        <v>0.88</v>
      </c>
      <c r="O39" s="42">
        <f t="shared" si="21"/>
        <v>1</v>
      </c>
      <c r="P39" s="42">
        <f t="shared" si="21"/>
        <v>0.2</v>
      </c>
      <c r="Q39" s="42">
        <f t="shared" si="21"/>
        <v>0.8</v>
      </c>
      <c r="R39" s="42">
        <f t="shared" si="21"/>
        <v>0</v>
      </c>
      <c r="S39" s="42">
        <f t="shared" si="21"/>
        <v>0.62</v>
      </c>
      <c r="T39" s="42">
        <f t="shared" si="21"/>
        <v>0.88</v>
      </c>
      <c r="U39" s="42">
        <f t="shared" si="21"/>
        <v>1</v>
      </c>
      <c r="V39" s="42">
        <f t="shared" si="21"/>
        <v>0.05</v>
      </c>
      <c r="W39" s="42">
        <f t="shared" si="21"/>
        <v>0.2</v>
      </c>
      <c r="X39" s="42">
        <f t="shared" si="21"/>
        <v>0.75</v>
      </c>
      <c r="Y39" s="42">
        <f t="shared" si="9"/>
        <v>0.74600000000000011</v>
      </c>
      <c r="Z39" s="42">
        <f t="shared" si="0"/>
        <v>0.82800000000000007</v>
      </c>
      <c r="AA39" s="42">
        <f t="shared" si="1"/>
        <v>0.95700000000000007</v>
      </c>
      <c r="AB39" s="42">
        <f t="shared" si="22"/>
        <v>0.63</v>
      </c>
      <c r="AC39" s="42">
        <f t="shared" si="22"/>
        <v>0.35</v>
      </c>
      <c r="AD39" s="42">
        <f t="shared" si="22"/>
        <v>0.02</v>
      </c>
      <c r="AG39" s="1">
        <v>1.1000000000000001</v>
      </c>
      <c r="AH39" s="1">
        <v>1.5</v>
      </c>
      <c r="AI39" s="42">
        <v>1</v>
      </c>
      <c r="AJ39" s="42">
        <f t="shared" si="23"/>
        <v>0.2</v>
      </c>
      <c r="AK39" s="42">
        <f t="shared" si="23"/>
        <v>0.65</v>
      </c>
      <c r="AL39" s="42">
        <f t="shared" si="23"/>
        <v>0.05</v>
      </c>
      <c r="AM39" s="42">
        <v>1.01</v>
      </c>
      <c r="AN39" s="42">
        <f t="shared" si="23"/>
        <v>1.1000000000000001</v>
      </c>
      <c r="AO39" s="42">
        <f t="shared" si="23"/>
        <v>1</v>
      </c>
      <c r="AP39" s="42">
        <f t="shared" si="23"/>
        <v>0.2</v>
      </c>
      <c r="AQ39" s="42">
        <f t="shared" si="23"/>
        <v>0.8</v>
      </c>
      <c r="AR39" s="42">
        <f t="shared" si="23"/>
        <v>0</v>
      </c>
      <c r="AS39" s="42">
        <f t="shared" si="23"/>
        <v>0.82</v>
      </c>
      <c r="AT39" s="42">
        <f t="shared" si="23"/>
        <v>1.1000000000000001</v>
      </c>
      <c r="AU39" s="42">
        <f t="shared" si="23"/>
        <v>1</v>
      </c>
      <c r="AV39" s="42">
        <f t="shared" si="23"/>
        <v>0.05</v>
      </c>
      <c r="AW39" s="42">
        <f t="shared" si="23"/>
        <v>0.2</v>
      </c>
      <c r="AX39" s="42">
        <f t="shared" si="23"/>
        <v>0.75</v>
      </c>
      <c r="AY39" s="42">
        <f t="shared" si="12"/>
        <v>1.2450000000000001</v>
      </c>
      <c r="AZ39" s="42">
        <f t="shared" si="13"/>
        <v>1.0820000000000001</v>
      </c>
      <c r="BA39" s="42">
        <f t="shared" si="2"/>
        <v>1.0110000000000001</v>
      </c>
      <c r="BB39" s="42">
        <f t="shared" si="24"/>
        <v>0.63</v>
      </c>
      <c r="BC39" s="42">
        <f t="shared" si="24"/>
        <v>0.35</v>
      </c>
      <c r="BD39" s="42">
        <f t="shared" si="24"/>
        <v>0.02</v>
      </c>
    </row>
    <row r="40" spans="1:56" x14ac:dyDescent="0.25">
      <c r="A40" s="34">
        <v>25</v>
      </c>
      <c r="B40" s="33">
        <f t="shared" si="3"/>
        <v>195.26218749999998</v>
      </c>
      <c r="C40" s="40">
        <f t="shared" si="4"/>
        <v>192.87530318524094</v>
      </c>
      <c r="D40" s="41">
        <f t="shared" si="5"/>
        <v>0.65827748527385987</v>
      </c>
      <c r="E40" s="41">
        <f t="shared" si="6"/>
        <v>0.77892000000000017</v>
      </c>
      <c r="F40" s="41">
        <f t="shared" si="7"/>
        <v>1.18327</v>
      </c>
      <c r="G40" s="42">
        <f t="shared" si="25"/>
        <v>0.62</v>
      </c>
      <c r="H40" s="42">
        <f t="shared" si="21"/>
        <v>0.88</v>
      </c>
      <c r="I40" s="42">
        <f t="shared" si="21"/>
        <v>1</v>
      </c>
      <c r="J40" s="42">
        <f t="shared" si="21"/>
        <v>0.2</v>
      </c>
      <c r="K40" s="42">
        <f t="shared" si="21"/>
        <v>0.65</v>
      </c>
      <c r="L40" s="42">
        <f t="shared" si="21"/>
        <v>0.05</v>
      </c>
      <c r="M40" s="42">
        <f t="shared" si="21"/>
        <v>0.62</v>
      </c>
      <c r="N40" s="42">
        <f t="shared" si="21"/>
        <v>0.88</v>
      </c>
      <c r="O40" s="42">
        <f t="shared" si="21"/>
        <v>1</v>
      </c>
      <c r="P40" s="42">
        <f t="shared" si="21"/>
        <v>0.2</v>
      </c>
      <c r="Q40" s="42">
        <f t="shared" si="21"/>
        <v>0.8</v>
      </c>
      <c r="R40" s="42">
        <f t="shared" si="21"/>
        <v>0</v>
      </c>
      <c r="S40" s="42">
        <f t="shared" si="21"/>
        <v>0.62</v>
      </c>
      <c r="T40" s="42">
        <f t="shared" si="21"/>
        <v>0.88</v>
      </c>
      <c r="U40" s="42">
        <f t="shared" si="21"/>
        <v>1</v>
      </c>
      <c r="V40" s="42">
        <f t="shared" si="21"/>
        <v>0.05</v>
      </c>
      <c r="W40" s="42">
        <f t="shared" si="21"/>
        <v>0.2</v>
      </c>
      <c r="X40" s="42">
        <f t="shared" si="21"/>
        <v>0.75</v>
      </c>
      <c r="Y40" s="42">
        <f t="shared" si="9"/>
        <v>0.74600000000000011</v>
      </c>
      <c r="Z40" s="42">
        <f t="shared" si="0"/>
        <v>0.82800000000000007</v>
      </c>
      <c r="AA40" s="42">
        <f t="shared" si="1"/>
        <v>0.95700000000000007</v>
      </c>
      <c r="AB40" s="42">
        <f t="shared" si="22"/>
        <v>0.63</v>
      </c>
      <c r="AC40" s="42">
        <f t="shared" si="22"/>
        <v>0.35</v>
      </c>
      <c r="AD40" s="42">
        <f t="shared" si="22"/>
        <v>0.02</v>
      </c>
      <c r="AG40" s="1">
        <v>1.1000000000000001</v>
      </c>
      <c r="AH40" s="1">
        <v>1.5</v>
      </c>
      <c r="AI40" s="42">
        <v>1</v>
      </c>
      <c r="AJ40" s="42">
        <f t="shared" si="23"/>
        <v>0.2</v>
      </c>
      <c r="AK40" s="42">
        <f t="shared" si="23"/>
        <v>0.65</v>
      </c>
      <c r="AL40" s="42">
        <f t="shared" si="23"/>
        <v>0.05</v>
      </c>
      <c r="AM40" s="42">
        <v>1.01</v>
      </c>
      <c r="AN40" s="42">
        <f t="shared" si="23"/>
        <v>1.1000000000000001</v>
      </c>
      <c r="AO40" s="42">
        <f t="shared" si="23"/>
        <v>1</v>
      </c>
      <c r="AP40" s="42">
        <f t="shared" si="23"/>
        <v>0.2</v>
      </c>
      <c r="AQ40" s="42">
        <f t="shared" si="23"/>
        <v>0.8</v>
      </c>
      <c r="AR40" s="42">
        <f t="shared" si="23"/>
        <v>0</v>
      </c>
      <c r="AS40" s="42">
        <f t="shared" si="23"/>
        <v>0.82</v>
      </c>
      <c r="AT40" s="42">
        <f t="shared" si="23"/>
        <v>1.1000000000000001</v>
      </c>
      <c r="AU40" s="42">
        <f t="shared" si="23"/>
        <v>1</v>
      </c>
      <c r="AV40" s="42">
        <f t="shared" si="23"/>
        <v>0.05</v>
      </c>
      <c r="AW40" s="42">
        <f t="shared" si="23"/>
        <v>0.2</v>
      </c>
      <c r="AX40" s="42">
        <f t="shared" si="23"/>
        <v>0.75</v>
      </c>
      <c r="AY40" s="42">
        <f t="shared" si="12"/>
        <v>1.2450000000000001</v>
      </c>
      <c r="AZ40" s="42">
        <f t="shared" si="13"/>
        <v>1.0820000000000001</v>
      </c>
      <c r="BA40" s="42">
        <f t="shared" si="2"/>
        <v>1.0110000000000001</v>
      </c>
      <c r="BB40" s="42">
        <f t="shared" si="24"/>
        <v>0.63</v>
      </c>
      <c r="BC40" s="42">
        <f t="shared" si="24"/>
        <v>0.35</v>
      </c>
      <c r="BD40" s="42">
        <f t="shared" si="24"/>
        <v>0.02</v>
      </c>
    </row>
    <row r="41" spans="1:56" x14ac:dyDescent="0.25">
      <c r="A41" s="34">
        <v>26</v>
      </c>
      <c r="B41" s="33">
        <f t="shared" si="3"/>
        <v>195.17213919999998</v>
      </c>
      <c r="C41" s="40">
        <f t="shared" si="4"/>
        <v>192.87530318524094</v>
      </c>
      <c r="D41" s="41">
        <f t="shared" si="5"/>
        <v>0.65827748527385987</v>
      </c>
      <c r="E41" s="41">
        <f t="shared" si="6"/>
        <v>0.77892000000000017</v>
      </c>
      <c r="F41" s="41">
        <f t="shared" si="7"/>
        <v>1.18327</v>
      </c>
      <c r="G41" s="42">
        <f t="shared" si="25"/>
        <v>0.62</v>
      </c>
      <c r="H41" s="42">
        <f t="shared" si="21"/>
        <v>0.88</v>
      </c>
      <c r="I41" s="42">
        <f t="shared" si="21"/>
        <v>1</v>
      </c>
      <c r="J41" s="42">
        <f t="shared" si="21"/>
        <v>0.2</v>
      </c>
      <c r="K41" s="42">
        <f t="shared" si="21"/>
        <v>0.65</v>
      </c>
      <c r="L41" s="42">
        <f t="shared" si="21"/>
        <v>0.05</v>
      </c>
      <c r="M41" s="42">
        <f t="shared" si="21"/>
        <v>0.62</v>
      </c>
      <c r="N41" s="42">
        <f t="shared" si="21"/>
        <v>0.88</v>
      </c>
      <c r="O41" s="42">
        <f t="shared" si="21"/>
        <v>1</v>
      </c>
      <c r="P41" s="42">
        <f t="shared" si="21"/>
        <v>0.2</v>
      </c>
      <c r="Q41" s="42">
        <f t="shared" si="21"/>
        <v>0.8</v>
      </c>
      <c r="R41" s="42">
        <f t="shared" si="21"/>
        <v>0</v>
      </c>
      <c r="S41" s="42">
        <f t="shared" si="21"/>
        <v>0.62</v>
      </c>
      <c r="T41" s="42">
        <f t="shared" si="21"/>
        <v>0.88</v>
      </c>
      <c r="U41" s="42">
        <f t="shared" si="21"/>
        <v>1</v>
      </c>
      <c r="V41" s="42">
        <f t="shared" si="21"/>
        <v>0.05</v>
      </c>
      <c r="W41" s="42">
        <f t="shared" si="21"/>
        <v>0.2</v>
      </c>
      <c r="X41" s="42">
        <f t="shared" si="21"/>
        <v>0.75</v>
      </c>
      <c r="Y41" s="42">
        <f t="shared" si="9"/>
        <v>0.74600000000000011</v>
      </c>
      <c r="Z41" s="42">
        <f t="shared" si="0"/>
        <v>0.82800000000000007</v>
      </c>
      <c r="AA41" s="42">
        <f t="shared" si="1"/>
        <v>0.95700000000000007</v>
      </c>
      <c r="AB41" s="42">
        <f t="shared" si="22"/>
        <v>0.63</v>
      </c>
      <c r="AC41" s="42">
        <f t="shared" si="22"/>
        <v>0.35</v>
      </c>
      <c r="AD41" s="42">
        <f t="shared" si="22"/>
        <v>0.02</v>
      </c>
      <c r="AG41" s="1">
        <v>1.1000000000000001</v>
      </c>
      <c r="AH41" s="1">
        <v>1.5</v>
      </c>
      <c r="AI41" s="42">
        <v>1</v>
      </c>
      <c r="AJ41" s="42">
        <f t="shared" si="23"/>
        <v>0.2</v>
      </c>
      <c r="AK41" s="42">
        <f t="shared" si="23"/>
        <v>0.65</v>
      </c>
      <c r="AL41" s="42">
        <f t="shared" si="23"/>
        <v>0.05</v>
      </c>
      <c r="AM41" s="42">
        <v>1.01</v>
      </c>
      <c r="AN41" s="42">
        <f t="shared" si="23"/>
        <v>1.1000000000000001</v>
      </c>
      <c r="AO41" s="42">
        <f t="shared" si="23"/>
        <v>1</v>
      </c>
      <c r="AP41" s="42">
        <f t="shared" si="23"/>
        <v>0.2</v>
      </c>
      <c r="AQ41" s="42">
        <f t="shared" si="23"/>
        <v>0.8</v>
      </c>
      <c r="AR41" s="42">
        <f t="shared" si="23"/>
        <v>0</v>
      </c>
      <c r="AS41" s="42">
        <f t="shared" si="23"/>
        <v>0.82</v>
      </c>
      <c r="AT41" s="42">
        <f t="shared" si="23"/>
        <v>1.1000000000000001</v>
      </c>
      <c r="AU41" s="42">
        <f t="shared" si="23"/>
        <v>1</v>
      </c>
      <c r="AV41" s="42">
        <f t="shared" si="23"/>
        <v>0.05</v>
      </c>
      <c r="AW41" s="42">
        <f t="shared" si="23"/>
        <v>0.2</v>
      </c>
      <c r="AX41" s="42">
        <f t="shared" si="23"/>
        <v>0.75</v>
      </c>
      <c r="AY41" s="42">
        <f t="shared" si="12"/>
        <v>1.2450000000000001</v>
      </c>
      <c r="AZ41" s="42">
        <f t="shared" si="13"/>
        <v>1.0820000000000001</v>
      </c>
      <c r="BA41" s="42">
        <f t="shared" si="2"/>
        <v>1.0110000000000001</v>
      </c>
      <c r="BB41" s="42">
        <f t="shared" si="24"/>
        <v>0.63</v>
      </c>
      <c r="BC41" s="42">
        <f t="shared" si="24"/>
        <v>0.35</v>
      </c>
      <c r="BD41" s="42">
        <f t="shared" si="24"/>
        <v>0.02</v>
      </c>
    </row>
    <row r="42" spans="1:56" x14ac:dyDescent="0.25">
      <c r="A42" s="34">
        <v>27</v>
      </c>
      <c r="B42" s="33">
        <f t="shared" si="3"/>
        <v>195.04065469999998</v>
      </c>
      <c r="C42" s="40">
        <f t="shared" si="4"/>
        <v>192.87530318524094</v>
      </c>
      <c r="D42" s="41">
        <f t="shared" si="5"/>
        <v>0.65827748527385987</v>
      </c>
      <c r="E42" s="41">
        <f t="shared" si="6"/>
        <v>0.77892000000000017</v>
      </c>
      <c r="F42" s="41">
        <f t="shared" si="7"/>
        <v>1.18327</v>
      </c>
      <c r="G42" s="42">
        <f t="shared" si="25"/>
        <v>0.62</v>
      </c>
      <c r="H42" s="42">
        <f t="shared" si="21"/>
        <v>0.88</v>
      </c>
      <c r="I42" s="42">
        <f t="shared" si="21"/>
        <v>1</v>
      </c>
      <c r="J42" s="42">
        <f t="shared" si="21"/>
        <v>0.2</v>
      </c>
      <c r="K42" s="42">
        <f t="shared" si="21"/>
        <v>0.65</v>
      </c>
      <c r="L42" s="42">
        <f t="shared" si="21"/>
        <v>0.05</v>
      </c>
      <c r="M42" s="42">
        <f t="shared" si="21"/>
        <v>0.62</v>
      </c>
      <c r="N42" s="42">
        <f t="shared" si="21"/>
        <v>0.88</v>
      </c>
      <c r="O42" s="42">
        <f t="shared" si="21"/>
        <v>1</v>
      </c>
      <c r="P42" s="42">
        <f t="shared" si="21"/>
        <v>0.2</v>
      </c>
      <c r="Q42" s="42">
        <f t="shared" si="21"/>
        <v>0.8</v>
      </c>
      <c r="R42" s="42">
        <f t="shared" si="21"/>
        <v>0</v>
      </c>
      <c r="S42" s="42">
        <f t="shared" si="21"/>
        <v>0.62</v>
      </c>
      <c r="T42" s="42">
        <f t="shared" si="21"/>
        <v>0.88</v>
      </c>
      <c r="U42" s="42">
        <f t="shared" si="21"/>
        <v>1</v>
      </c>
      <c r="V42" s="42">
        <f t="shared" si="21"/>
        <v>0.05</v>
      </c>
      <c r="W42" s="42">
        <f t="shared" si="21"/>
        <v>0.2</v>
      </c>
      <c r="X42" s="42">
        <f t="shared" si="21"/>
        <v>0.75</v>
      </c>
      <c r="Y42" s="42">
        <f t="shared" si="9"/>
        <v>0.74600000000000011</v>
      </c>
      <c r="Z42" s="42">
        <f t="shared" si="0"/>
        <v>0.82800000000000007</v>
      </c>
      <c r="AA42" s="42">
        <f t="shared" si="1"/>
        <v>0.95700000000000007</v>
      </c>
      <c r="AB42" s="42">
        <f t="shared" si="22"/>
        <v>0.63</v>
      </c>
      <c r="AC42" s="42">
        <f t="shared" si="22"/>
        <v>0.35</v>
      </c>
      <c r="AD42" s="42">
        <f t="shared" si="22"/>
        <v>0.02</v>
      </c>
      <c r="AG42" s="1">
        <v>1.1000000000000001</v>
      </c>
      <c r="AH42" s="1">
        <v>1.5</v>
      </c>
      <c r="AI42" s="42">
        <v>1</v>
      </c>
      <c r="AJ42" s="42">
        <f t="shared" si="23"/>
        <v>0.2</v>
      </c>
      <c r="AK42" s="42">
        <f t="shared" si="23"/>
        <v>0.65</v>
      </c>
      <c r="AL42" s="42">
        <f t="shared" si="23"/>
        <v>0.05</v>
      </c>
      <c r="AM42" s="42">
        <v>1.01</v>
      </c>
      <c r="AN42" s="42">
        <f t="shared" si="23"/>
        <v>1.1000000000000001</v>
      </c>
      <c r="AO42" s="42">
        <f t="shared" si="23"/>
        <v>1</v>
      </c>
      <c r="AP42" s="42">
        <f t="shared" si="23"/>
        <v>0.2</v>
      </c>
      <c r="AQ42" s="42">
        <f t="shared" si="23"/>
        <v>0.8</v>
      </c>
      <c r="AR42" s="42">
        <f t="shared" si="23"/>
        <v>0</v>
      </c>
      <c r="AS42" s="42">
        <f t="shared" si="23"/>
        <v>0.82</v>
      </c>
      <c r="AT42" s="42">
        <f t="shared" si="23"/>
        <v>1.1000000000000001</v>
      </c>
      <c r="AU42" s="42">
        <f t="shared" si="23"/>
        <v>1</v>
      </c>
      <c r="AV42" s="42">
        <f t="shared" si="23"/>
        <v>0.05</v>
      </c>
      <c r="AW42" s="42">
        <f t="shared" si="23"/>
        <v>0.2</v>
      </c>
      <c r="AX42" s="42">
        <f t="shared" si="23"/>
        <v>0.75</v>
      </c>
      <c r="AY42" s="42">
        <f t="shared" si="12"/>
        <v>1.2450000000000001</v>
      </c>
      <c r="AZ42" s="42">
        <f t="shared" si="13"/>
        <v>1.0820000000000001</v>
      </c>
      <c r="BA42" s="42">
        <f t="shared" si="2"/>
        <v>1.0110000000000001</v>
      </c>
      <c r="BB42" s="42">
        <f t="shared" si="24"/>
        <v>0.63</v>
      </c>
      <c r="BC42" s="42">
        <f t="shared" si="24"/>
        <v>0.35</v>
      </c>
      <c r="BD42" s="42">
        <f t="shared" si="24"/>
        <v>0.02</v>
      </c>
    </row>
    <row r="43" spans="1:56" x14ac:dyDescent="0.25">
      <c r="A43" s="34">
        <v>28</v>
      </c>
      <c r="B43" s="33">
        <f t="shared" si="3"/>
        <v>194.86659519999998</v>
      </c>
      <c r="C43" s="40">
        <f t="shared" si="4"/>
        <v>192.87530318524094</v>
      </c>
      <c r="D43" s="41">
        <f t="shared" si="5"/>
        <v>0.65827748527385987</v>
      </c>
      <c r="E43" s="41">
        <f t="shared" si="6"/>
        <v>0.77892000000000017</v>
      </c>
      <c r="F43" s="41">
        <f t="shared" si="7"/>
        <v>1.18327</v>
      </c>
      <c r="G43" s="42">
        <f t="shared" si="25"/>
        <v>0.62</v>
      </c>
      <c r="H43" s="42">
        <f t="shared" si="21"/>
        <v>0.88</v>
      </c>
      <c r="I43" s="42">
        <f t="shared" si="21"/>
        <v>1</v>
      </c>
      <c r="J43" s="42">
        <f t="shared" si="21"/>
        <v>0.2</v>
      </c>
      <c r="K43" s="42">
        <f t="shared" si="21"/>
        <v>0.65</v>
      </c>
      <c r="L43" s="42">
        <f t="shared" si="21"/>
        <v>0.05</v>
      </c>
      <c r="M43" s="42">
        <f t="shared" si="21"/>
        <v>0.62</v>
      </c>
      <c r="N43" s="42">
        <f t="shared" si="21"/>
        <v>0.88</v>
      </c>
      <c r="O43" s="42">
        <f t="shared" si="21"/>
        <v>1</v>
      </c>
      <c r="P43" s="42">
        <f t="shared" si="21"/>
        <v>0.2</v>
      </c>
      <c r="Q43" s="42">
        <f t="shared" si="21"/>
        <v>0.8</v>
      </c>
      <c r="R43" s="42">
        <f t="shared" si="21"/>
        <v>0</v>
      </c>
      <c r="S43" s="42">
        <f t="shared" si="21"/>
        <v>0.62</v>
      </c>
      <c r="T43" s="42">
        <f t="shared" si="21"/>
        <v>0.88</v>
      </c>
      <c r="U43" s="42">
        <f t="shared" si="21"/>
        <v>1</v>
      </c>
      <c r="V43" s="42">
        <f t="shared" si="21"/>
        <v>0.05</v>
      </c>
      <c r="W43" s="42">
        <f t="shared" si="21"/>
        <v>0.2</v>
      </c>
      <c r="X43" s="42">
        <f t="shared" si="21"/>
        <v>0.75</v>
      </c>
      <c r="Y43" s="42">
        <f t="shared" si="9"/>
        <v>0.74600000000000011</v>
      </c>
      <c r="Z43" s="42">
        <f t="shared" si="0"/>
        <v>0.82800000000000007</v>
      </c>
      <c r="AA43" s="42">
        <f t="shared" si="1"/>
        <v>0.95700000000000007</v>
      </c>
      <c r="AB43" s="42">
        <f t="shared" si="22"/>
        <v>0.63</v>
      </c>
      <c r="AC43" s="42">
        <f t="shared" si="22"/>
        <v>0.35</v>
      </c>
      <c r="AD43" s="42">
        <f t="shared" si="22"/>
        <v>0.02</v>
      </c>
      <c r="AG43" s="1">
        <v>1.1000000000000001</v>
      </c>
      <c r="AH43" s="1">
        <v>1.5</v>
      </c>
      <c r="AI43" s="42">
        <v>1</v>
      </c>
      <c r="AJ43" s="42">
        <f t="shared" si="23"/>
        <v>0.2</v>
      </c>
      <c r="AK43" s="42">
        <f t="shared" si="23"/>
        <v>0.65</v>
      </c>
      <c r="AL43" s="42">
        <f t="shared" si="23"/>
        <v>0.05</v>
      </c>
      <c r="AM43" s="42">
        <v>1.01</v>
      </c>
      <c r="AN43" s="42">
        <f t="shared" si="23"/>
        <v>1.1000000000000001</v>
      </c>
      <c r="AO43" s="42">
        <f t="shared" si="23"/>
        <v>1</v>
      </c>
      <c r="AP43" s="42">
        <f t="shared" si="23"/>
        <v>0.2</v>
      </c>
      <c r="AQ43" s="42">
        <f t="shared" si="23"/>
        <v>0.8</v>
      </c>
      <c r="AR43" s="42">
        <f t="shared" si="23"/>
        <v>0</v>
      </c>
      <c r="AS43" s="42">
        <f t="shared" si="23"/>
        <v>0.82</v>
      </c>
      <c r="AT43" s="42">
        <f t="shared" si="23"/>
        <v>1.1000000000000001</v>
      </c>
      <c r="AU43" s="42">
        <f t="shared" si="23"/>
        <v>1</v>
      </c>
      <c r="AV43" s="42">
        <f t="shared" si="23"/>
        <v>0.05</v>
      </c>
      <c r="AW43" s="42">
        <f t="shared" si="23"/>
        <v>0.2</v>
      </c>
      <c r="AX43" s="42">
        <f t="shared" si="23"/>
        <v>0.75</v>
      </c>
      <c r="AY43" s="42">
        <f t="shared" si="12"/>
        <v>1.2450000000000001</v>
      </c>
      <c r="AZ43" s="42">
        <f t="shared" si="13"/>
        <v>1.0820000000000001</v>
      </c>
      <c r="BA43" s="42">
        <f t="shared" si="2"/>
        <v>1.0110000000000001</v>
      </c>
      <c r="BB43" s="42">
        <f t="shared" si="24"/>
        <v>0.63</v>
      </c>
      <c r="BC43" s="42">
        <f t="shared" si="24"/>
        <v>0.35</v>
      </c>
      <c r="BD43" s="42">
        <f t="shared" si="24"/>
        <v>0.02</v>
      </c>
    </row>
    <row r="44" spans="1:56" x14ac:dyDescent="0.25">
      <c r="A44" s="34">
        <v>29</v>
      </c>
      <c r="B44" s="33">
        <f t="shared" si="3"/>
        <v>194.64898269999998</v>
      </c>
      <c r="C44" s="40">
        <f t="shared" si="4"/>
        <v>192.87530318524094</v>
      </c>
      <c r="D44" s="41">
        <f t="shared" si="5"/>
        <v>0.65827748527385987</v>
      </c>
      <c r="E44" s="41">
        <f t="shared" si="6"/>
        <v>0.77892000000000017</v>
      </c>
      <c r="F44" s="41">
        <f t="shared" si="7"/>
        <v>1.18327</v>
      </c>
      <c r="G44" s="42">
        <f t="shared" si="25"/>
        <v>0.62</v>
      </c>
      <c r="H44" s="42">
        <f t="shared" si="21"/>
        <v>0.88</v>
      </c>
      <c r="I44" s="42">
        <f t="shared" si="21"/>
        <v>1</v>
      </c>
      <c r="J44" s="42">
        <f t="shared" si="21"/>
        <v>0.2</v>
      </c>
      <c r="K44" s="42">
        <f t="shared" si="21"/>
        <v>0.65</v>
      </c>
      <c r="L44" s="42">
        <f t="shared" si="21"/>
        <v>0.05</v>
      </c>
      <c r="M44" s="42">
        <f t="shared" si="21"/>
        <v>0.62</v>
      </c>
      <c r="N44" s="42">
        <f t="shared" si="21"/>
        <v>0.88</v>
      </c>
      <c r="O44" s="42">
        <f t="shared" si="21"/>
        <v>1</v>
      </c>
      <c r="P44" s="42">
        <f t="shared" si="21"/>
        <v>0.2</v>
      </c>
      <c r="Q44" s="42">
        <f t="shared" si="21"/>
        <v>0.8</v>
      </c>
      <c r="R44" s="42">
        <f t="shared" si="21"/>
        <v>0</v>
      </c>
      <c r="S44" s="42">
        <f t="shared" si="21"/>
        <v>0.62</v>
      </c>
      <c r="T44" s="42">
        <f t="shared" si="21"/>
        <v>0.88</v>
      </c>
      <c r="U44" s="42">
        <f t="shared" si="21"/>
        <v>1</v>
      </c>
      <c r="V44" s="42">
        <f t="shared" si="21"/>
        <v>0.05</v>
      </c>
      <c r="W44" s="42">
        <f t="shared" si="21"/>
        <v>0.2</v>
      </c>
      <c r="X44" s="42">
        <f t="shared" si="21"/>
        <v>0.75</v>
      </c>
      <c r="Y44" s="42">
        <f t="shared" si="9"/>
        <v>0.74600000000000011</v>
      </c>
      <c r="Z44" s="42">
        <f t="shared" si="0"/>
        <v>0.82800000000000007</v>
      </c>
      <c r="AA44" s="42">
        <f t="shared" si="1"/>
        <v>0.95700000000000007</v>
      </c>
      <c r="AB44" s="42">
        <f t="shared" si="22"/>
        <v>0.63</v>
      </c>
      <c r="AC44" s="42">
        <f t="shared" si="22"/>
        <v>0.35</v>
      </c>
      <c r="AD44" s="42">
        <f t="shared" si="22"/>
        <v>0.02</v>
      </c>
      <c r="AG44" s="1">
        <v>1.1000000000000001</v>
      </c>
      <c r="AH44" s="1">
        <v>1.5</v>
      </c>
      <c r="AI44" s="42">
        <v>1</v>
      </c>
      <c r="AJ44" s="42">
        <f t="shared" si="23"/>
        <v>0.2</v>
      </c>
      <c r="AK44" s="42">
        <f t="shared" si="23"/>
        <v>0.65</v>
      </c>
      <c r="AL44" s="42">
        <f t="shared" si="23"/>
        <v>0.05</v>
      </c>
      <c r="AM44" s="42">
        <v>1.01</v>
      </c>
      <c r="AN44" s="42">
        <f t="shared" si="23"/>
        <v>1.1000000000000001</v>
      </c>
      <c r="AO44" s="42">
        <f t="shared" si="23"/>
        <v>1</v>
      </c>
      <c r="AP44" s="42">
        <f t="shared" si="23"/>
        <v>0.2</v>
      </c>
      <c r="AQ44" s="42">
        <f t="shared" si="23"/>
        <v>0.8</v>
      </c>
      <c r="AR44" s="42">
        <f t="shared" si="23"/>
        <v>0</v>
      </c>
      <c r="AS44" s="42">
        <f t="shared" si="23"/>
        <v>0.82</v>
      </c>
      <c r="AT44" s="42">
        <f t="shared" si="23"/>
        <v>1.1000000000000001</v>
      </c>
      <c r="AU44" s="42">
        <f t="shared" si="23"/>
        <v>1</v>
      </c>
      <c r="AV44" s="42">
        <f t="shared" si="23"/>
        <v>0.05</v>
      </c>
      <c r="AW44" s="42">
        <f t="shared" si="23"/>
        <v>0.2</v>
      </c>
      <c r="AX44" s="42">
        <f t="shared" si="23"/>
        <v>0.75</v>
      </c>
      <c r="AY44" s="42">
        <f t="shared" si="12"/>
        <v>1.2450000000000001</v>
      </c>
      <c r="AZ44" s="42">
        <f t="shared" si="13"/>
        <v>1.0820000000000001</v>
      </c>
      <c r="BA44" s="42">
        <f t="shared" si="2"/>
        <v>1.0110000000000001</v>
      </c>
      <c r="BB44" s="42">
        <f t="shared" si="24"/>
        <v>0.63</v>
      </c>
      <c r="BC44" s="42">
        <f t="shared" si="24"/>
        <v>0.35</v>
      </c>
      <c r="BD44" s="42">
        <f t="shared" si="24"/>
        <v>0.02</v>
      </c>
    </row>
    <row r="45" spans="1:56" x14ac:dyDescent="0.25">
      <c r="A45" s="34">
        <v>30</v>
      </c>
      <c r="B45" s="33">
        <f t="shared" si="3"/>
        <v>194.387</v>
      </c>
      <c r="C45" s="40">
        <f t="shared" si="4"/>
        <v>192.87530318524094</v>
      </c>
      <c r="D45" s="41">
        <f t="shared" si="5"/>
        <v>0.65827748527385987</v>
      </c>
      <c r="E45" s="41">
        <f t="shared" si="6"/>
        <v>0.77892000000000017</v>
      </c>
      <c r="F45" s="41">
        <f t="shared" si="7"/>
        <v>1.18327</v>
      </c>
      <c r="G45" s="42">
        <f t="shared" si="25"/>
        <v>0.62</v>
      </c>
      <c r="H45" s="42">
        <f t="shared" si="21"/>
        <v>0.88</v>
      </c>
      <c r="I45" s="42">
        <f t="shared" si="21"/>
        <v>1</v>
      </c>
      <c r="J45" s="42">
        <f t="shared" si="21"/>
        <v>0.2</v>
      </c>
      <c r="K45" s="42">
        <f t="shared" si="21"/>
        <v>0.65</v>
      </c>
      <c r="L45" s="42">
        <f t="shared" si="21"/>
        <v>0.05</v>
      </c>
      <c r="M45" s="42">
        <f t="shared" si="21"/>
        <v>0.62</v>
      </c>
      <c r="N45" s="42">
        <f t="shared" si="21"/>
        <v>0.88</v>
      </c>
      <c r="O45" s="42">
        <f t="shared" si="21"/>
        <v>1</v>
      </c>
      <c r="P45" s="42">
        <f t="shared" si="21"/>
        <v>0.2</v>
      </c>
      <c r="Q45" s="42">
        <f t="shared" si="21"/>
        <v>0.8</v>
      </c>
      <c r="R45" s="42">
        <f t="shared" si="21"/>
        <v>0</v>
      </c>
      <c r="S45" s="42">
        <f t="shared" si="21"/>
        <v>0.62</v>
      </c>
      <c r="T45" s="42">
        <f t="shared" si="21"/>
        <v>0.88</v>
      </c>
      <c r="U45" s="42">
        <f t="shared" si="21"/>
        <v>1</v>
      </c>
      <c r="V45" s="42">
        <f t="shared" si="21"/>
        <v>0.05</v>
      </c>
      <c r="W45" s="42">
        <f t="shared" si="21"/>
        <v>0.2</v>
      </c>
      <c r="X45" s="42">
        <f t="shared" si="21"/>
        <v>0.75</v>
      </c>
      <c r="Y45" s="42">
        <f t="shared" si="9"/>
        <v>0.74600000000000011</v>
      </c>
      <c r="Z45" s="42">
        <f t="shared" si="0"/>
        <v>0.82800000000000007</v>
      </c>
      <c r="AA45" s="42">
        <f t="shared" si="1"/>
        <v>0.95700000000000007</v>
      </c>
      <c r="AB45" s="42">
        <f t="shared" si="22"/>
        <v>0.63</v>
      </c>
      <c r="AC45" s="42">
        <f t="shared" si="22"/>
        <v>0.35</v>
      </c>
      <c r="AD45" s="42">
        <f t="shared" si="22"/>
        <v>0.02</v>
      </c>
      <c r="AG45" s="1">
        <v>1.1000000000000001</v>
      </c>
      <c r="AH45" s="1">
        <v>1.5</v>
      </c>
      <c r="AI45" s="42">
        <v>1</v>
      </c>
      <c r="AJ45" s="42">
        <f t="shared" si="23"/>
        <v>0.2</v>
      </c>
      <c r="AK45" s="42">
        <f t="shared" si="23"/>
        <v>0.65</v>
      </c>
      <c r="AL45" s="42">
        <f t="shared" si="23"/>
        <v>0.05</v>
      </c>
      <c r="AM45" s="42">
        <v>1.01</v>
      </c>
      <c r="AN45" s="42">
        <f t="shared" si="23"/>
        <v>1.1000000000000001</v>
      </c>
      <c r="AO45" s="42">
        <f t="shared" si="23"/>
        <v>1</v>
      </c>
      <c r="AP45" s="42">
        <f t="shared" si="23"/>
        <v>0.2</v>
      </c>
      <c r="AQ45" s="42">
        <f t="shared" si="23"/>
        <v>0.8</v>
      </c>
      <c r="AR45" s="42">
        <f t="shared" si="23"/>
        <v>0</v>
      </c>
      <c r="AS45" s="42">
        <f t="shared" si="23"/>
        <v>0.82</v>
      </c>
      <c r="AT45" s="42">
        <f t="shared" si="23"/>
        <v>1.1000000000000001</v>
      </c>
      <c r="AU45" s="42">
        <f t="shared" si="23"/>
        <v>1</v>
      </c>
      <c r="AV45" s="42">
        <f t="shared" si="23"/>
        <v>0.05</v>
      </c>
      <c r="AW45" s="42">
        <f t="shared" si="23"/>
        <v>0.2</v>
      </c>
      <c r="AX45" s="42">
        <f t="shared" si="23"/>
        <v>0.75</v>
      </c>
      <c r="AY45" s="42">
        <f t="shared" si="12"/>
        <v>1.2450000000000001</v>
      </c>
      <c r="AZ45" s="42">
        <f t="shared" si="13"/>
        <v>1.0820000000000001</v>
      </c>
      <c r="BA45" s="42">
        <f t="shared" si="2"/>
        <v>1.0110000000000001</v>
      </c>
      <c r="BB45" s="42">
        <f t="shared" si="24"/>
        <v>0.63</v>
      </c>
      <c r="BC45" s="42">
        <f t="shared" si="24"/>
        <v>0.35</v>
      </c>
      <c r="BD45" s="42">
        <f t="shared" si="24"/>
        <v>0.02</v>
      </c>
    </row>
    <row r="46" spans="1:56" x14ac:dyDescent="0.25">
      <c r="A46" s="34">
        <v>31</v>
      </c>
      <c r="B46" s="33">
        <f t="shared" si="3"/>
        <v>194.0799907</v>
      </c>
      <c r="C46" s="40">
        <f t="shared" si="4"/>
        <v>192.87530318524094</v>
      </c>
      <c r="D46" s="41">
        <f t="shared" si="5"/>
        <v>0.65827748527385987</v>
      </c>
      <c r="E46" s="41">
        <f t="shared" si="6"/>
        <v>0.77892000000000017</v>
      </c>
      <c r="F46" s="41">
        <f t="shared" si="7"/>
        <v>1.18327</v>
      </c>
      <c r="G46" s="42">
        <f t="shared" si="25"/>
        <v>0.62</v>
      </c>
      <c r="H46" s="42">
        <f t="shared" si="21"/>
        <v>0.88</v>
      </c>
      <c r="I46" s="42">
        <f t="shared" si="21"/>
        <v>1</v>
      </c>
      <c r="J46" s="42">
        <f t="shared" si="21"/>
        <v>0.2</v>
      </c>
      <c r="K46" s="42">
        <f t="shared" si="21"/>
        <v>0.65</v>
      </c>
      <c r="L46" s="42">
        <f t="shared" si="21"/>
        <v>0.05</v>
      </c>
      <c r="M46" s="42">
        <f t="shared" si="21"/>
        <v>0.62</v>
      </c>
      <c r="N46" s="42">
        <f t="shared" si="21"/>
        <v>0.88</v>
      </c>
      <c r="O46" s="42">
        <f t="shared" si="21"/>
        <v>1</v>
      </c>
      <c r="P46" s="42">
        <f t="shared" si="21"/>
        <v>0.2</v>
      </c>
      <c r="Q46" s="42">
        <f t="shared" si="21"/>
        <v>0.8</v>
      </c>
      <c r="R46" s="42">
        <f t="shared" si="21"/>
        <v>0</v>
      </c>
      <c r="S46" s="42">
        <f t="shared" si="21"/>
        <v>0.62</v>
      </c>
      <c r="T46" s="42">
        <f t="shared" si="21"/>
        <v>0.88</v>
      </c>
      <c r="U46" s="42">
        <f t="shared" si="21"/>
        <v>1</v>
      </c>
      <c r="V46" s="42">
        <f t="shared" si="21"/>
        <v>0.05</v>
      </c>
      <c r="W46" s="42">
        <f t="shared" si="21"/>
        <v>0.2</v>
      </c>
      <c r="X46" s="42">
        <f t="shared" si="21"/>
        <v>0.75</v>
      </c>
      <c r="Y46" s="42">
        <f t="shared" si="9"/>
        <v>0.74600000000000011</v>
      </c>
      <c r="Z46" s="42">
        <f t="shared" si="0"/>
        <v>0.82800000000000007</v>
      </c>
      <c r="AA46" s="42">
        <f t="shared" si="1"/>
        <v>0.95700000000000007</v>
      </c>
      <c r="AB46" s="42">
        <f t="shared" si="22"/>
        <v>0.63</v>
      </c>
      <c r="AC46" s="42">
        <f t="shared" si="22"/>
        <v>0.35</v>
      </c>
      <c r="AD46" s="42">
        <f t="shared" si="22"/>
        <v>0.02</v>
      </c>
      <c r="AG46" s="1">
        <v>1.1000000000000001</v>
      </c>
      <c r="AH46" s="1">
        <v>1.5</v>
      </c>
      <c r="AI46" s="42">
        <v>1</v>
      </c>
      <c r="AJ46" s="42">
        <f t="shared" si="23"/>
        <v>0.2</v>
      </c>
      <c r="AK46" s="42">
        <f t="shared" si="23"/>
        <v>0.65</v>
      </c>
      <c r="AL46" s="42">
        <f t="shared" si="23"/>
        <v>0.05</v>
      </c>
      <c r="AM46" s="42">
        <v>1.01</v>
      </c>
      <c r="AN46" s="42">
        <f t="shared" si="23"/>
        <v>1.1000000000000001</v>
      </c>
      <c r="AO46" s="42">
        <f t="shared" si="23"/>
        <v>1</v>
      </c>
      <c r="AP46" s="42">
        <f t="shared" si="23"/>
        <v>0.2</v>
      </c>
      <c r="AQ46" s="42">
        <f t="shared" si="23"/>
        <v>0.8</v>
      </c>
      <c r="AR46" s="42">
        <f t="shared" si="23"/>
        <v>0</v>
      </c>
      <c r="AS46" s="42">
        <f t="shared" si="23"/>
        <v>0.82</v>
      </c>
      <c r="AT46" s="42">
        <f t="shared" si="23"/>
        <v>1.1000000000000001</v>
      </c>
      <c r="AU46" s="42">
        <f t="shared" si="23"/>
        <v>1</v>
      </c>
      <c r="AV46" s="42">
        <f t="shared" si="23"/>
        <v>0.05</v>
      </c>
      <c r="AW46" s="42">
        <f t="shared" si="23"/>
        <v>0.2</v>
      </c>
      <c r="AX46" s="42">
        <f t="shared" si="23"/>
        <v>0.75</v>
      </c>
      <c r="AY46" s="42">
        <f t="shared" si="12"/>
        <v>1.2450000000000001</v>
      </c>
      <c r="AZ46" s="42">
        <f t="shared" si="13"/>
        <v>1.0820000000000001</v>
      </c>
      <c r="BA46" s="42">
        <f t="shared" si="2"/>
        <v>1.0110000000000001</v>
      </c>
      <c r="BB46" s="42">
        <f t="shared" si="24"/>
        <v>0.63</v>
      </c>
      <c r="BC46" s="42">
        <f t="shared" si="24"/>
        <v>0.35</v>
      </c>
      <c r="BD46" s="42">
        <f t="shared" si="24"/>
        <v>0.02</v>
      </c>
    </row>
    <row r="47" spans="1:56" x14ac:dyDescent="0.25">
      <c r="A47" s="34">
        <v>32</v>
      </c>
      <c r="B47" s="33">
        <f t="shared" si="3"/>
        <v>193.7274592</v>
      </c>
      <c r="C47" s="40">
        <f t="shared" si="4"/>
        <v>192.87530318524094</v>
      </c>
      <c r="D47" s="41">
        <f t="shared" si="5"/>
        <v>0.65827748527385987</v>
      </c>
      <c r="E47" s="41">
        <f t="shared" si="6"/>
        <v>0.77892000000000017</v>
      </c>
      <c r="F47" s="41">
        <f t="shared" si="7"/>
        <v>1.18327</v>
      </c>
      <c r="G47" s="42">
        <f t="shared" si="25"/>
        <v>0.62</v>
      </c>
      <c r="H47" s="42">
        <f t="shared" si="21"/>
        <v>0.88</v>
      </c>
      <c r="I47" s="42">
        <f t="shared" si="21"/>
        <v>1</v>
      </c>
      <c r="J47" s="42">
        <f t="shared" si="21"/>
        <v>0.2</v>
      </c>
      <c r="K47" s="42">
        <f t="shared" si="21"/>
        <v>0.65</v>
      </c>
      <c r="L47" s="42">
        <f t="shared" si="21"/>
        <v>0.05</v>
      </c>
      <c r="M47" s="42">
        <f t="shared" si="21"/>
        <v>0.62</v>
      </c>
      <c r="N47" s="42">
        <f t="shared" si="21"/>
        <v>0.88</v>
      </c>
      <c r="O47" s="42">
        <f t="shared" si="21"/>
        <v>1</v>
      </c>
      <c r="P47" s="42">
        <f t="shared" si="21"/>
        <v>0.2</v>
      </c>
      <c r="Q47" s="42">
        <f t="shared" si="21"/>
        <v>0.8</v>
      </c>
      <c r="R47" s="42">
        <f t="shared" si="21"/>
        <v>0</v>
      </c>
      <c r="S47" s="42">
        <f t="shared" si="21"/>
        <v>0.62</v>
      </c>
      <c r="T47" s="42">
        <f t="shared" si="21"/>
        <v>0.88</v>
      </c>
      <c r="U47" s="42">
        <f t="shared" si="21"/>
        <v>1</v>
      </c>
      <c r="V47" s="42">
        <f t="shared" si="21"/>
        <v>0.05</v>
      </c>
      <c r="W47" s="42">
        <f t="shared" si="21"/>
        <v>0.2</v>
      </c>
      <c r="X47" s="42">
        <f t="shared" si="21"/>
        <v>0.75</v>
      </c>
      <c r="Y47" s="42">
        <f t="shared" si="9"/>
        <v>0.74600000000000011</v>
      </c>
      <c r="Z47" s="42">
        <f t="shared" si="0"/>
        <v>0.82800000000000007</v>
      </c>
      <c r="AA47" s="42">
        <f t="shared" si="1"/>
        <v>0.95700000000000007</v>
      </c>
      <c r="AB47" s="42">
        <f t="shared" si="22"/>
        <v>0.63</v>
      </c>
      <c r="AC47" s="42">
        <f t="shared" si="22"/>
        <v>0.35</v>
      </c>
      <c r="AD47" s="42">
        <f t="shared" si="22"/>
        <v>0.02</v>
      </c>
      <c r="AG47" s="1">
        <v>1.1000000000000001</v>
      </c>
      <c r="AH47" s="1">
        <v>1.5</v>
      </c>
      <c r="AI47" s="42">
        <v>1</v>
      </c>
      <c r="AJ47" s="42">
        <f t="shared" si="23"/>
        <v>0.2</v>
      </c>
      <c r="AK47" s="42">
        <f t="shared" si="23"/>
        <v>0.65</v>
      </c>
      <c r="AL47" s="42">
        <f t="shared" si="23"/>
        <v>0.05</v>
      </c>
      <c r="AM47" s="42">
        <v>1.01</v>
      </c>
      <c r="AN47" s="42">
        <f t="shared" si="23"/>
        <v>1.1000000000000001</v>
      </c>
      <c r="AO47" s="42">
        <f t="shared" si="23"/>
        <v>1</v>
      </c>
      <c r="AP47" s="42">
        <f t="shared" si="23"/>
        <v>0.2</v>
      </c>
      <c r="AQ47" s="42">
        <f t="shared" si="23"/>
        <v>0.8</v>
      </c>
      <c r="AR47" s="42">
        <f t="shared" si="23"/>
        <v>0</v>
      </c>
      <c r="AS47" s="42">
        <f t="shared" si="23"/>
        <v>0.82</v>
      </c>
      <c r="AT47" s="42">
        <f t="shared" si="23"/>
        <v>1.1000000000000001</v>
      </c>
      <c r="AU47" s="42">
        <f t="shared" si="23"/>
        <v>1</v>
      </c>
      <c r="AV47" s="42">
        <f t="shared" si="23"/>
        <v>0.05</v>
      </c>
      <c r="AW47" s="42">
        <f t="shared" si="23"/>
        <v>0.2</v>
      </c>
      <c r="AX47" s="42">
        <f t="shared" si="23"/>
        <v>0.75</v>
      </c>
      <c r="AY47" s="42">
        <f t="shared" si="12"/>
        <v>1.2450000000000001</v>
      </c>
      <c r="AZ47" s="42">
        <f t="shared" si="13"/>
        <v>1.0820000000000001</v>
      </c>
      <c r="BA47" s="42">
        <f t="shared" si="2"/>
        <v>1.0110000000000001</v>
      </c>
      <c r="BB47" s="42">
        <f t="shared" si="24"/>
        <v>0.63</v>
      </c>
      <c r="BC47" s="42">
        <f t="shared" si="24"/>
        <v>0.35</v>
      </c>
      <c r="BD47" s="42">
        <f t="shared" si="24"/>
        <v>0.02</v>
      </c>
    </row>
    <row r="48" spans="1:56" x14ac:dyDescent="0.25">
      <c r="A48" s="34">
        <v>33</v>
      </c>
      <c r="B48" s="33">
        <f t="shared" si="3"/>
        <v>193.32907069999999</v>
      </c>
      <c r="C48" s="40">
        <f t="shared" si="4"/>
        <v>192.87530318524094</v>
      </c>
      <c r="D48" s="41">
        <f t="shared" si="5"/>
        <v>0.65827748527385987</v>
      </c>
      <c r="E48" s="41">
        <f t="shared" si="6"/>
        <v>0.77892000000000017</v>
      </c>
      <c r="F48" s="41">
        <f t="shared" si="7"/>
        <v>1.18327</v>
      </c>
      <c r="G48" s="42">
        <f t="shared" si="25"/>
        <v>0.62</v>
      </c>
      <c r="H48" s="42">
        <f t="shared" si="21"/>
        <v>0.88</v>
      </c>
      <c r="I48" s="42">
        <f t="shared" si="21"/>
        <v>1</v>
      </c>
      <c r="J48" s="42">
        <f t="shared" si="21"/>
        <v>0.2</v>
      </c>
      <c r="K48" s="42">
        <f t="shared" si="21"/>
        <v>0.65</v>
      </c>
      <c r="L48" s="42">
        <f t="shared" si="21"/>
        <v>0.05</v>
      </c>
      <c r="M48" s="42">
        <f t="shared" si="21"/>
        <v>0.62</v>
      </c>
      <c r="N48" s="42">
        <f t="shared" si="21"/>
        <v>0.88</v>
      </c>
      <c r="O48" s="42">
        <f t="shared" si="21"/>
        <v>1</v>
      </c>
      <c r="P48" s="42">
        <f t="shared" si="21"/>
        <v>0.2</v>
      </c>
      <c r="Q48" s="42">
        <f t="shared" si="21"/>
        <v>0.8</v>
      </c>
      <c r="R48" s="42">
        <f t="shared" si="21"/>
        <v>0</v>
      </c>
      <c r="S48" s="42">
        <f t="shared" si="21"/>
        <v>0.62</v>
      </c>
      <c r="T48" s="42">
        <f t="shared" si="21"/>
        <v>0.88</v>
      </c>
      <c r="U48" s="42">
        <f t="shared" si="21"/>
        <v>1</v>
      </c>
      <c r="V48" s="42">
        <f t="shared" si="21"/>
        <v>0.05</v>
      </c>
      <c r="W48" s="42">
        <f t="shared" si="21"/>
        <v>0.2</v>
      </c>
      <c r="X48" s="42">
        <f t="shared" si="21"/>
        <v>0.75</v>
      </c>
      <c r="Y48" s="42">
        <f t="shared" si="9"/>
        <v>0.74600000000000011</v>
      </c>
      <c r="Z48" s="42">
        <f t="shared" si="0"/>
        <v>0.82800000000000007</v>
      </c>
      <c r="AA48" s="42">
        <f t="shared" si="1"/>
        <v>0.95700000000000007</v>
      </c>
      <c r="AB48" s="42">
        <f t="shared" si="22"/>
        <v>0.63</v>
      </c>
      <c r="AC48" s="42">
        <f t="shared" si="22"/>
        <v>0.35</v>
      </c>
      <c r="AD48" s="42">
        <f t="shared" si="22"/>
        <v>0.02</v>
      </c>
      <c r="AG48" s="1">
        <v>1.1000000000000001</v>
      </c>
      <c r="AH48" s="1">
        <v>1.5</v>
      </c>
      <c r="AI48" s="42">
        <v>1</v>
      </c>
      <c r="AJ48" s="42">
        <f t="shared" si="23"/>
        <v>0.2</v>
      </c>
      <c r="AK48" s="42">
        <f t="shared" si="23"/>
        <v>0.65</v>
      </c>
      <c r="AL48" s="42">
        <f t="shared" si="23"/>
        <v>0.05</v>
      </c>
      <c r="AM48" s="42">
        <v>1.01</v>
      </c>
      <c r="AN48" s="42">
        <f t="shared" si="23"/>
        <v>1.1000000000000001</v>
      </c>
      <c r="AO48" s="42">
        <f t="shared" si="23"/>
        <v>1</v>
      </c>
      <c r="AP48" s="42">
        <f t="shared" si="23"/>
        <v>0.2</v>
      </c>
      <c r="AQ48" s="42">
        <f t="shared" si="23"/>
        <v>0.8</v>
      </c>
      <c r="AR48" s="42">
        <f t="shared" si="23"/>
        <v>0</v>
      </c>
      <c r="AS48" s="42">
        <f t="shared" si="23"/>
        <v>0.82</v>
      </c>
      <c r="AT48" s="42">
        <f t="shared" si="23"/>
        <v>1.1000000000000001</v>
      </c>
      <c r="AU48" s="42">
        <f t="shared" si="23"/>
        <v>1</v>
      </c>
      <c r="AV48" s="42">
        <f t="shared" si="23"/>
        <v>0.05</v>
      </c>
      <c r="AW48" s="42">
        <f t="shared" si="23"/>
        <v>0.2</v>
      </c>
      <c r="AX48" s="42">
        <f t="shared" si="23"/>
        <v>0.75</v>
      </c>
      <c r="AY48" s="42">
        <f t="shared" si="12"/>
        <v>1.2450000000000001</v>
      </c>
      <c r="AZ48" s="42">
        <f t="shared" si="13"/>
        <v>1.0820000000000001</v>
      </c>
      <c r="BA48" s="42">
        <f t="shared" si="2"/>
        <v>1.0110000000000001</v>
      </c>
      <c r="BB48" s="42">
        <f t="shared" si="24"/>
        <v>0.63</v>
      </c>
      <c r="BC48" s="42">
        <f t="shared" si="24"/>
        <v>0.35</v>
      </c>
      <c r="BD48" s="42">
        <f t="shared" si="24"/>
        <v>0.02</v>
      </c>
    </row>
    <row r="49" spans="1:56" x14ac:dyDescent="0.25">
      <c r="A49" s="34">
        <v>34</v>
      </c>
      <c r="B49" s="33">
        <f t="shared" si="3"/>
        <v>192.88465119999998</v>
      </c>
      <c r="C49" s="40">
        <f t="shared" si="4"/>
        <v>192.87530318524094</v>
      </c>
      <c r="D49" s="41">
        <f t="shared" si="5"/>
        <v>0.65827748527385987</v>
      </c>
      <c r="E49" s="41">
        <f t="shared" si="6"/>
        <v>0.77892000000000017</v>
      </c>
      <c r="F49" s="41">
        <f t="shared" si="7"/>
        <v>1.18327</v>
      </c>
      <c r="G49" s="42">
        <f t="shared" si="25"/>
        <v>0.62</v>
      </c>
      <c r="H49" s="42">
        <f t="shared" si="21"/>
        <v>0.88</v>
      </c>
      <c r="I49" s="42">
        <f t="shared" si="21"/>
        <v>1</v>
      </c>
      <c r="J49" s="42">
        <f t="shared" si="21"/>
        <v>0.2</v>
      </c>
      <c r="K49" s="42">
        <f t="shared" si="21"/>
        <v>0.65</v>
      </c>
      <c r="L49" s="42">
        <f t="shared" si="21"/>
        <v>0.05</v>
      </c>
      <c r="M49" s="42">
        <f t="shared" si="21"/>
        <v>0.62</v>
      </c>
      <c r="N49" s="42">
        <f t="shared" si="21"/>
        <v>0.88</v>
      </c>
      <c r="O49" s="42">
        <f t="shared" si="21"/>
        <v>1</v>
      </c>
      <c r="P49" s="42">
        <f t="shared" si="21"/>
        <v>0.2</v>
      </c>
      <c r="Q49" s="42">
        <f t="shared" si="21"/>
        <v>0.8</v>
      </c>
      <c r="R49" s="42">
        <f t="shared" si="21"/>
        <v>0</v>
      </c>
      <c r="S49" s="42">
        <f t="shared" si="21"/>
        <v>0.62</v>
      </c>
      <c r="T49" s="42">
        <f t="shared" si="21"/>
        <v>0.88</v>
      </c>
      <c r="U49" s="42">
        <f t="shared" si="21"/>
        <v>1</v>
      </c>
      <c r="V49" s="42">
        <f t="shared" si="21"/>
        <v>0.05</v>
      </c>
      <c r="W49" s="42">
        <f t="shared" si="21"/>
        <v>0.2</v>
      </c>
      <c r="X49" s="42">
        <f t="shared" si="21"/>
        <v>0.75</v>
      </c>
      <c r="Y49" s="42">
        <f t="shared" si="9"/>
        <v>0.74600000000000011</v>
      </c>
      <c r="Z49" s="42">
        <f t="shared" si="0"/>
        <v>0.82800000000000007</v>
      </c>
      <c r="AA49" s="42">
        <f t="shared" si="1"/>
        <v>0.95700000000000007</v>
      </c>
      <c r="AB49" s="42">
        <f t="shared" si="22"/>
        <v>0.63</v>
      </c>
      <c r="AC49" s="42">
        <f t="shared" si="22"/>
        <v>0.35</v>
      </c>
      <c r="AD49" s="42">
        <f t="shared" si="22"/>
        <v>0.02</v>
      </c>
      <c r="AG49" s="1">
        <v>1.1000000000000001</v>
      </c>
      <c r="AH49" s="1">
        <v>1.5</v>
      </c>
      <c r="AI49" s="42">
        <v>1</v>
      </c>
      <c r="AJ49" s="42">
        <f t="shared" si="23"/>
        <v>0.2</v>
      </c>
      <c r="AK49" s="42">
        <f t="shared" si="23"/>
        <v>0.65</v>
      </c>
      <c r="AL49" s="42">
        <f t="shared" si="23"/>
        <v>0.05</v>
      </c>
      <c r="AM49" s="42">
        <v>1.01</v>
      </c>
      <c r="AN49" s="42">
        <f t="shared" si="23"/>
        <v>1.1000000000000001</v>
      </c>
      <c r="AO49" s="42">
        <f t="shared" si="23"/>
        <v>1</v>
      </c>
      <c r="AP49" s="42">
        <f t="shared" si="23"/>
        <v>0.2</v>
      </c>
      <c r="AQ49" s="42">
        <f t="shared" si="23"/>
        <v>0.8</v>
      </c>
      <c r="AR49" s="42">
        <f t="shared" si="23"/>
        <v>0</v>
      </c>
      <c r="AS49" s="42">
        <f t="shared" si="23"/>
        <v>0.82</v>
      </c>
      <c r="AT49" s="42">
        <f t="shared" si="23"/>
        <v>1.1000000000000001</v>
      </c>
      <c r="AU49" s="42">
        <f t="shared" si="23"/>
        <v>1</v>
      </c>
      <c r="AV49" s="42">
        <f t="shared" si="23"/>
        <v>0.05</v>
      </c>
      <c r="AW49" s="42">
        <f t="shared" si="23"/>
        <v>0.2</v>
      </c>
      <c r="AX49" s="42">
        <f t="shared" si="23"/>
        <v>0.75</v>
      </c>
      <c r="AY49" s="42">
        <f t="shared" si="12"/>
        <v>1.2450000000000001</v>
      </c>
      <c r="AZ49" s="42">
        <f t="shared" si="13"/>
        <v>1.0820000000000001</v>
      </c>
      <c r="BA49" s="42">
        <f t="shared" si="2"/>
        <v>1.0110000000000001</v>
      </c>
      <c r="BB49" s="42">
        <f t="shared" si="24"/>
        <v>0.63</v>
      </c>
      <c r="BC49" s="42">
        <f t="shared" si="24"/>
        <v>0.35</v>
      </c>
      <c r="BD49" s="42">
        <f t="shared" si="24"/>
        <v>0.02</v>
      </c>
    </row>
    <row r="50" spans="1:56" x14ac:dyDescent="0.25">
      <c r="A50" s="34">
        <v>35</v>
      </c>
      <c r="B50" s="33">
        <f t="shared" si="3"/>
        <v>192.39418749999999</v>
      </c>
      <c r="C50" s="40">
        <f t="shared" si="4"/>
        <v>193.53893263342084</v>
      </c>
      <c r="D50" s="41">
        <f t="shared" si="5"/>
        <v>0.66054243219597553</v>
      </c>
      <c r="E50" s="41">
        <f t="shared" si="6"/>
        <v>0.81540000000000001</v>
      </c>
      <c r="F50" s="41">
        <f t="shared" si="7"/>
        <v>1.23444</v>
      </c>
      <c r="G50" s="42">
        <v>0.62</v>
      </c>
      <c r="H50" s="42">
        <v>0.88</v>
      </c>
      <c r="I50" s="42">
        <v>1</v>
      </c>
      <c r="J50" s="42">
        <v>0.3</v>
      </c>
      <c r="K50" s="42">
        <v>0.6</v>
      </c>
      <c r="L50" s="42">
        <v>0.1</v>
      </c>
      <c r="M50" s="42">
        <v>0.62</v>
      </c>
      <c r="N50" s="42">
        <v>0.88</v>
      </c>
      <c r="O50" s="42">
        <v>1</v>
      </c>
      <c r="P50" s="42">
        <v>0.3</v>
      </c>
      <c r="Q50" s="42">
        <v>0.7</v>
      </c>
      <c r="R50" s="42">
        <v>0</v>
      </c>
      <c r="S50" s="42">
        <v>0.62</v>
      </c>
      <c r="T50" s="42">
        <v>0.88</v>
      </c>
      <c r="U50" s="42">
        <v>1</v>
      </c>
      <c r="V50" s="42">
        <v>0.05</v>
      </c>
      <c r="W50" s="42">
        <v>0.15</v>
      </c>
      <c r="X50" s="42">
        <v>0.8</v>
      </c>
      <c r="Y50" s="42">
        <f t="shared" si="9"/>
        <v>0.81399999999999995</v>
      </c>
      <c r="Z50" s="42">
        <f t="shared" si="0"/>
        <v>0.80200000000000005</v>
      </c>
      <c r="AA50" s="42">
        <f t="shared" si="1"/>
        <v>0.96300000000000008</v>
      </c>
      <c r="AB50" s="42">
        <v>0.57999999999999996</v>
      </c>
      <c r="AC50" s="42">
        <v>0.38</v>
      </c>
      <c r="AD50" s="42">
        <v>0.04</v>
      </c>
      <c r="AG50" s="42">
        <v>1.1000000000000001</v>
      </c>
      <c r="AH50" s="42">
        <v>1.54</v>
      </c>
      <c r="AI50" s="42">
        <v>1</v>
      </c>
      <c r="AJ50" s="42">
        <v>0.3</v>
      </c>
      <c r="AK50" s="42">
        <v>0.6</v>
      </c>
      <c r="AL50" s="42">
        <v>0.1</v>
      </c>
      <c r="AM50" s="42">
        <v>1.02</v>
      </c>
      <c r="AN50" s="42">
        <v>1.1000000000000001</v>
      </c>
      <c r="AO50" s="42">
        <v>1</v>
      </c>
      <c r="AP50" s="42">
        <v>0.3</v>
      </c>
      <c r="AQ50" s="42">
        <v>0.7</v>
      </c>
      <c r="AR50" s="42">
        <v>0</v>
      </c>
      <c r="AS50" s="42">
        <v>0.82</v>
      </c>
      <c r="AT50" s="42">
        <v>1.1000000000000001</v>
      </c>
      <c r="AU50" s="42">
        <v>1</v>
      </c>
      <c r="AV50" s="42">
        <v>0.05</v>
      </c>
      <c r="AW50" s="42">
        <v>0.15</v>
      </c>
      <c r="AX50" s="42">
        <v>0.8</v>
      </c>
      <c r="AY50" s="42">
        <f t="shared" si="12"/>
        <v>1.3540000000000001</v>
      </c>
      <c r="AZ50" s="42">
        <f t="shared" si="13"/>
        <v>1.0760000000000001</v>
      </c>
      <c r="BA50" s="42">
        <f t="shared" si="2"/>
        <v>1.006</v>
      </c>
      <c r="BB50" s="42">
        <v>0.57999999999999996</v>
      </c>
      <c r="BC50" s="42">
        <v>0.38</v>
      </c>
      <c r="BD50" s="42">
        <v>0.04</v>
      </c>
    </row>
    <row r="51" spans="1:56" x14ac:dyDescent="0.25">
      <c r="A51" s="34">
        <v>36</v>
      </c>
      <c r="B51" s="33">
        <f t="shared" si="3"/>
        <v>191.85782719999997</v>
      </c>
      <c r="C51" s="40">
        <f t="shared" si="4"/>
        <v>193.53893263342084</v>
      </c>
      <c r="D51" s="41">
        <f t="shared" si="5"/>
        <v>0.66054243219597553</v>
      </c>
      <c r="E51" s="41">
        <f t="shared" si="6"/>
        <v>0.81540000000000001</v>
      </c>
      <c r="F51" s="41">
        <f t="shared" si="7"/>
        <v>1.23444</v>
      </c>
      <c r="G51" s="42">
        <f>G50</f>
        <v>0.62</v>
      </c>
      <c r="H51" s="42">
        <f t="shared" ref="H51:X64" si="26">H50</f>
        <v>0.88</v>
      </c>
      <c r="I51" s="42">
        <f t="shared" si="26"/>
        <v>1</v>
      </c>
      <c r="J51" s="42">
        <f t="shared" si="26"/>
        <v>0.3</v>
      </c>
      <c r="K51" s="42">
        <f t="shared" si="26"/>
        <v>0.6</v>
      </c>
      <c r="L51" s="42">
        <f t="shared" si="26"/>
        <v>0.1</v>
      </c>
      <c r="M51" s="42">
        <f t="shared" si="26"/>
        <v>0.62</v>
      </c>
      <c r="N51" s="42">
        <f t="shared" si="26"/>
        <v>0.88</v>
      </c>
      <c r="O51" s="42">
        <f t="shared" si="26"/>
        <v>1</v>
      </c>
      <c r="P51" s="42">
        <f t="shared" si="26"/>
        <v>0.3</v>
      </c>
      <c r="Q51" s="42">
        <f t="shared" si="26"/>
        <v>0.7</v>
      </c>
      <c r="R51" s="42">
        <f t="shared" si="26"/>
        <v>0</v>
      </c>
      <c r="S51" s="42">
        <f t="shared" si="26"/>
        <v>0.62</v>
      </c>
      <c r="T51" s="42">
        <f t="shared" si="26"/>
        <v>0.88</v>
      </c>
      <c r="U51" s="42">
        <f t="shared" si="26"/>
        <v>1</v>
      </c>
      <c r="V51" s="42">
        <f t="shared" si="26"/>
        <v>0.05</v>
      </c>
      <c r="W51" s="42">
        <f t="shared" si="26"/>
        <v>0.15</v>
      </c>
      <c r="X51" s="42">
        <f t="shared" si="26"/>
        <v>0.8</v>
      </c>
      <c r="Y51" s="42">
        <f t="shared" si="9"/>
        <v>0.81399999999999995</v>
      </c>
      <c r="Z51" s="42">
        <f t="shared" si="0"/>
        <v>0.80200000000000005</v>
      </c>
      <c r="AA51" s="42">
        <f t="shared" si="1"/>
        <v>0.96300000000000008</v>
      </c>
      <c r="AB51" s="42">
        <f t="shared" ref="AB51:AD64" si="27">AB50</f>
        <v>0.57999999999999996</v>
      </c>
      <c r="AC51" s="42">
        <f t="shared" si="27"/>
        <v>0.38</v>
      </c>
      <c r="AD51" s="42">
        <f t="shared" si="27"/>
        <v>0.04</v>
      </c>
      <c r="AG51" s="42">
        <v>1.1000000000000001</v>
      </c>
      <c r="AH51" s="42">
        <v>1.54</v>
      </c>
      <c r="AI51" s="42">
        <v>1</v>
      </c>
      <c r="AJ51" s="42">
        <f t="shared" ref="AJ51:AX64" si="28">AJ50</f>
        <v>0.3</v>
      </c>
      <c r="AK51" s="42">
        <f t="shared" si="28"/>
        <v>0.6</v>
      </c>
      <c r="AL51" s="42">
        <f t="shared" si="28"/>
        <v>0.1</v>
      </c>
      <c r="AM51" s="42">
        <v>1.02</v>
      </c>
      <c r="AN51" s="42">
        <f t="shared" si="28"/>
        <v>1.1000000000000001</v>
      </c>
      <c r="AO51" s="42">
        <f t="shared" si="28"/>
        <v>1</v>
      </c>
      <c r="AP51" s="42">
        <f t="shared" si="28"/>
        <v>0.3</v>
      </c>
      <c r="AQ51" s="42">
        <f t="shared" si="28"/>
        <v>0.7</v>
      </c>
      <c r="AR51" s="42">
        <f t="shared" si="28"/>
        <v>0</v>
      </c>
      <c r="AS51" s="42">
        <f t="shared" si="28"/>
        <v>0.82</v>
      </c>
      <c r="AT51" s="42">
        <f t="shared" si="28"/>
        <v>1.1000000000000001</v>
      </c>
      <c r="AU51" s="42">
        <f t="shared" si="28"/>
        <v>1</v>
      </c>
      <c r="AV51" s="42">
        <f t="shared" si="28"/>
        <v>0.05</v>
      </c>
      <c r="AW51" s="42">
        <f t="shared" si="28"/>
        <v>0.15</v>
      </c>
      <c r="AX51" s="42">
        <f t="shared" si="28"/>
        <v>0.8</v>
      </c>
      <c r="AY51" s="42">
        <f t="shared" si="12"/>
        <v>1.3540000000000001</v>
      </c>
      <c r="AZ51" s="42">
        <f t="shared" si="13"/>
        <v>1.0760000000000001</v>
      </c>
      <c r="BA51" s="42">
        <f t="shared" si="2"/>
        <v>1.006</v>
      </c>
      <c r="BB51" s="42">
        <f t="shared" ref="BB51:BD64" si="29">BB50</f>
        <v>0.57999999999999996</v>
      </c>
      <c r="BC51" s="42">
        <f t="shared" si="29"/>
        <v>0.38</v>
      </c>
      <c r="BD51" s="42">
        <f t="shared" si="29"/>
        <v>0.04</v>
      </c>
    </row>
    <row r="52" spans="1:56" x14ac:dyDescent="0.25">
      <c r="A52" s="34">
        <v>37</v>
      </c>
      <c r="B52" s="33">
        <f t="shared" si="3"/>
        <v>191.27587869999999</v>
      </c>
      <c r="C52" s="40">
        <f t="shared" si="4"/>
        <v>193.53893263342084</v>
      </c>
      <c r="D52" s="41">
        <f t="shared" si="5"/>
        <v>0.66054243219597553</v>
      </c>
      <c r="E52" s="41">
        <f t="shared" si="6"/>
        <v>0.81540000000000001</v>
      </c>
      <c r="F52" s="41">
        <f t="shared" si="7"/>
        <v>1.23444</v>
      </c>
      <c r="G52" s="42">
        <f t="shared" ref="G52:G64" si="30">G51</f>
        <v>0.62</v>
      </c>
      <c r="H52" s="42">
        <f t="shared" si="26"/>
        <v>0.88</v>
      </c>
      <c r="I52" s="42">
        <f t="shared" si="26"/>
        <v>1</v>
      </c>
      <c r="J52" s="42">
        <f t="shared" si="26"/>
        <v>0.3</v>
      </c>
      <c r="K52" s="42">
        <f t="shared" si="26"/>
        <v>0.6</v>
      </c>
      <c r="L52" s="42">
        <f t="shared" si="26"/>
        <v>0.1</v>
      </c>
      <c r="M52" s="42">
        <f t="shared" si="26"/>
        <v>0.62</v>
      </c>
      <c r="N52" s="42">
        <f t="shared" si="26"/>
        <v>0.88</v>
      </c>
      <c r="O52" s="42">
        <f t="shared" si="26"/>
        <v>1</v>
      </c>
      <c r="P52" s="42">
        <f t="shared" si="26"/>
        <v>0.3</v>
      </c>
      <c r="Q52" s="42">
        <f t="shared" si="26"/>
        <v>0.7</v>
      </c>
      <c r="R52" s="42">
        <f t="shared" si="26"/>
        <v>0</v>
      </c>
      <c r="S52" s="42">
        <f t="shared" si="26"/>
        <v>0.62</v>
      </c>
      <c r="T52" s="42">
        <f t="shared" si="26"/>
        <v>0.88</v>
      </c>
      <c r="U52" s="42">
        <f t="shared" si="26"/>
        <v>1</v>
      </c>
      <c r="V52" s="42">
        <f t="shared" si="26"/>
        <v>0.05</v>
      </c>
      <c r="W52" s="42">
        <f t="shared" si="26"/>
        <v>0.15</v>
      </c>
      <c r="X52" s="42">
        <f t="shared" si="26"/>
        <v>0.8</v>
      </c>
      <c r="Y52" s="42">
        <f t="shared" si="9"/>
        <v>0.81399999999999995</v>
      </c>
      <c r="Z52" s="42">
        <f t="shared" si="0"/>
        <v>0.80200000000000005</v>
      </c>
      <c r="AA52" s="42">
        <f t="shared" si="1"/>
        <v>0.96300000000000008</v>
      </c>
      <c r="AB52" s="42">
        <f t="shared" si="27"/>
        <v>0.57999999999999996</v>
      </c>
      <c r="AC52" s="42">
        <f t="shared" si="27"/>
        <v>0.38</v>
      </c>
      <c r="AD52" s="42">
        <f t="shared" si="27"/>
        <v>0.04</v>
      </c>
      <c r="AG52" s="42">
        <v>1.1000000000000001</v>
      </c>
      <c r="AH52" s="42">
        <v>1.54</v>
      </c>
      <c r="AI52" s="42">
        <v>1</v>
      </c>
      <c r="AJ52" s="42">
        <f t="shared" si="28"/>
        <v>0.3</v>
      </c>
      <c r="AK52" s="42">
        <f t="shared" si="28"/>
        <v>0.6</v>
      </c>
      <c r="AL52" s="42">
        <f t="shared" si="28"/>
        <v>0.1</v>
      </c>
      <c r="AM52" s="42">
        <v>1.02</v>
      </c>
      <c r="AN52" s="42">
        <f t="shared" si="28"/>
        <v>1.1000000000000001</v>
      </c>
      <c r="AO52" s="42">
        <f t="shared" si="28"/>
        <v>1</v>
      </c>
      <c r="AP52" s="42">
        <f t="shared" si="28"/>
        <v>0.3</v>
      </c>
      <c r="AQ52" s="42">
        <f t="shared" si="28"/>
        <v>0.7</v>
      </c>
      <c r="AR52" s="42">
        <f t="shared" si="28"/>
        <v>0</v>
      </c>
      <c r="AS52" s="42">
        <f t="shared" si="28"/>
        <v>0.82</v>
      </c>
      <c r="AT52" s="42">
        <f t="shared" si="28"/>
        <v>1.1000000000000001</v>
      </c>
      <c r="AU52" s="42">
        <f t="shared" si="28"/>
        <v>1</v>
      </c>
      <c r="AV52" s="42">
        <f t="shared" si="28"/>
        <v>0.05</v>
      </c>
      <c r="AW52" s="42">
        <f t="shared" si="28"/>
        <v>0.15</v>
      </c>
      <c r="AX52" s="42">
        <f t="shared" si="28"/>
        <v>0.8</v>
      </c>
      <c r="AY52" s="42">
        <f t="shared" si="12"/>
        <v>1.3540000000000001</v>
      </c>
      <c r="AZ52" s="42">
        <f t="shared" si="13"/>
        <v>1.0760000000000001</v>
      </c>
      <c r="BA52" s="42">
        <f t="shared" si="2"/>
        <v>1.006</v>
      </c>
      <c r="BB52" s="42">
        <f t="shared" si="29"/>
        <v>0.57999999999999996</v>
      </c>
      <c r="BC52" s="42">
        <f t="shared" si="29"/>
        <v>0.38</v>
      </c>
      <c r="BD52" s="42">
        <f t="shared" si="29"/>
        <v>0.04</v>
      </c>
    </row>
    <row r="53" spans="1:56" x14ac:dyDescent="0.25">
      <c r="A53" s="34">
        <v>38</v>
      </c>
      <c r="B53" s="33">
        <f t="shared" si="3"/>
        <v>190.64881119999998</v>
      </c>
      <c r="C53" s="40">
        <f t="shared" si="4"/>
        <v>193.53893263342084</v>
      </c>
      <c r="D53" s="41">
        <f t="shared" si="5"/>
        <v>0.66054243219597553</v>
      </c>
      <c r="E53" s="41">
        <f t="shared" si="6"/>
        <v>0.81540000000000001</v>
      </c>
      <c r="F53" s="41">
        <f t="shared" si="7"/>
        <v>1.23444</v>
      </c>
      <c r="G53" s="42">
        <f t="shared" si="30"/>
        <v>0.62</v>
      </c>
      <c r="H53" s="42">
        <f t="shared" si="26"/>
        <v>0.88</v>
      </c>
      <c r="I53" s="42">
        <f t="shared" si="26"/>
        <v>1</v>
      </c>
      <c r="J53" s="42">
        <f t="shared" si="26"/>
        <v>0.3</v>
      </c>
      <c r="K53" s="42">
        <f t="shared" si="26"/>
        <v>0.6</v>
      </c>
      <c r="L53" s="42">
        <f t="shared" si="26"/>
        <v>0.1</v>
      </c>
      <c r="M53" s="42">
        <f t="shared" si="26"/>
        <v>0.62</v>
      </c>
      <c r="N53" s="42">
        <f t="shared" si="26"/>
        <v>0.88</v>
      </c>
      <c r="O53" s="42">
        <f t="shared" si="26"/>
        <v>1</v>
      </c>
      <c r="P53" s="42">
        <f t="shared" si="26"/>
        <v>0.3</v>
      </c>
      <c r="Q53" s="42">
        <f t="shared" si="26"/>
        <v>0.7</v>
      </c>
      <c r="R53" s="42">
        <f t="shared" si="26"/>
        <v>0</v>
      </c>
      <c r="S53" s="42">
        <f t="shared" si="26"/>
        <v>0.62</v>
      </c>
      <c r="T53" s="42">
        <f t="shared" si="26"/>
        <v>0.88</v>
      </c>
      <c r="U53" s="42">
        <f t="shared" si="26"/>
        <v>1</v>
      </c>
      <c r="V53" s="42">
        <f t="shared" si="26"/>
        <v>0.05</v>
      </c>
      <c r="W53" s="42">
        <f t="shared" si="26"/>
        <v>0.15</v>
      </c>
      <c r="X53" s="42">
        <f t="shared" si="26"/>
        <v>0.8</v>
      </c>
      <c r="Y53" s="42">
        <f t="shared" si="9"/>
        <v>0.81399999999999995</v>
      </c>
      <c r="Z53" s="42">
        <f t="shared" si="0"/>
        <v>0.80200000000000005</v>
      </c>
      <c r="AA53" s="42">
        <f t="shared" si="1"/>
        <v>0.96300000000000008</v>
      </c>
      <c r="AB53" s="42">
        <f t="shared" si="27"/>
        <v>0.57999999999999996</v>
      </c>
      <c r="AC53" s="42">
        <f t="shared" si="27"/>
        <v>0.38</v>
      </c>
      <c r="AD53" s="42">
        <f t="shared" si="27"/>
        <v>0.04</v>
      </c>
      <c r="AG53" s="42">
        <v>1.1000000000000001</v>
      </c>
      <c r="AH53" s="42">
        <v>1.54</v>
      </c>
      <c r="AI53" s="42">
        <v>1</v>
      </c>
      <c r="AJ53" s="42">
        <f t="shared" si="28"/>
        <v>0.3</v>
      </c>
      <c r="AK53" s="42">
        <f t="shared" si="28"/>
        <v>0.6</v>
      </c>
      <c r="AL53" s="42">
        <f t="shared" si="28"/>
        <v>0.1</v>
      </c>
      <c r="AM53" s="42">
        <v>1.02</v>
      </c>
      <c r="AN53" s="42">
        <f t="shared" si="28"/>
        <v>1.1000000000000001</v>
      </c>
      <c r="AO53" s="42">
        <f t="shared" si="28"/>
        <v>1</v>
      </c>
      <c r="AP53" s="42">
        <f t="shared" si="28"/>
        <v>0.3</v>
      </c>
      <c r="AQ53" s="42">
        <f t="shared" si="28"/>
        <v>0.7</v>
      </c>
      <c r="AR53" s="42">
        <f t="shared" si="28"/>
        <v>0</v>
      </c>
      <c r="AS53" s="42">
        <f t="shared" si="28"/>
        <v>0.82</v>
      </c>
      <c r="AT53" s="42">
        <f t="shared" si="28"/>
        <v>1.1000000000000001</v>
      </c>
      <c r="AU53" s="42">
        <f t="shared" si="28"/>
        <v>1</v>
      </c>
      <c r="AV53" s="42">
        <f t="shared" si="28"/>
        <v>0.05</v>
      </c>
      <c r="AW53" s="42">
        <f t="shared" si="28"/>
        <v>0.15</v>
      </c>
      <c r="AX53" s="42">
        <f t="shared" si="28"/>
        <v>0.8</v>
      </c>
      <c r="AY53" s="42">
        <f t="shared" si="12"/>
        <v>1.3540000000000001</v>
      </c>
      <c r="AZ53" s="42">
        <f t="shared" si="13"/>
        <v>1.0760000000000001</v>
      </c>
      <c r="BA53" s="42">
        <f t="shared" si="2"/>
        <v>1.006</v>
      </c>
      <c r="BB53" s="42">
        <f t="shared" si="29"/>
        <v>0.57999999999999996</v>
      </c>
      <c r="BC53" s="42">
        <f t="shared" si="29"/>
        <v>0.38</v>
      </c>
      <c r="BD53" s="42">
        <f t="shared" si="29"/>
        <v>0.04</v>
      </c>
    </row>
    <row r="54" spans="1:56" x14ac:dyDescent="0.25">
      <c r="A54" s="34">
        <v>39</v>
      </c>
      <c r="B54" s="33">
        <f t="shared" si="3"/>
        <v>189.9772547</v>
      </c>
      <c r="C54" s="40">
        <f t="shared" si="4"/>
        <v>193.53893263342084</v>
      </c>
      <c r="D54" s="41">
        <f t="shared" si="5"/>
        <v>0.66054243219597553</v>
      </c>
      <c r="E54" s="41">
        <f t="shared" si="6"/>
        <v>0.81540000000000001</v>
      </c>
      <c r="F54" s="41">
        <f t="shared" si="7"/>
        <v>1.23444</v>
      </c>
      <c r="G54" s="42">
        <f t="shared" si="30"/>
        <v>0.62</v>
      </c>
      <c r="H54" s="42">
        <f t="shared" si="26"/>
        <v>0.88</v>
      </c>
      <c r="I54" s="42">
        <f t="shared" si="26"/>
        <v>1</v>
      </c>
      <c r="J54" s="42">
        <f t="shared" si="26"/>
        <v>0.3</v>
      </c>
      <c r="K54" s="42">
        <f t="shared" si="26"/>
        <v>0.6</v>
      </c>
      <c r="L54" s="42">
        <f t="shared" si="26"/>
        <v>0.1</v>
      </c>
      <c r="M54" s="42">
        <f t="shared" si="26"/>
        <v>0.62</v>
      </c>
      <c r="N54" s="42">
        <f t="shared" si="26"/>
        <v>0.88</v>
      </c>
      <c r="O54" s="42">
        <f t="shared" si="26"/>
        <v>1</v>
      </c>
      <c r="P54" s="42">
        <f t="shared" si="26"/>
        <v>0.3</v>
      </c>
      <c r="Q54" s="42">
        <f t="shared" si="26"/>
        <v>0.7</v>
      </c>
      <c r="R54" s="42">
        <f t="shared" si="26"/>
        <v>0</v>
      </c>
      <c r="S54" s="42">
        <f t="shared" si="26"/>
        <v>0.62</v>
      </c>
      <c r="T54" s="42">
        <f t="shared" si="26"/>
        <v>0.88</v>
      </c>
      <c r="U54" s="42">
        <f t="shared" si="26"/>
        <v>1</v>
      </c>
      <c r="V54" s="42">
        <f t="shared" si="26"/>
        <v>0.05</v>
      </c>
      <c r="W54" s="42">
        <f t="shared" si="26"/>
        <v>0.15</v>
      </c>
      <c r="X54" s="42">
        <f t="shared" si="26"/>
        <v>0.8</v>
      </c>
      <c r="Y54" s="42">
        <f t="shared" si="9"/>
        <v>0.81399999999999995</v>
      </c>
      <c r="Z54" s="42">
        <f t="shared" si="0"/>
        <v>0.80200000000000005</v>
      </c>
      <c r="AA54" s="42">
        <f t="shared" si="1"/>
        <v>0.96300000000000008</v>
      </c>
      <c r="AB54" s="42">
        <f t="shared" si="27"/>
        <v>0.57999999999999996</v>
      </c>
      <c r="AC54" s="42">
        <f t="shared" si="27"/>
        <v>0.38</v>
      </c>
      <c r="AD54" s="42">
        <f t="shared" si="27"/>
        <v>0.04</v>
      </c>
      <c r="AG54" s="42">
        <v>1.1000000000000001</v>
      </c>
      <c r="AH54" s="42">
        <v>1.54</v>
      </c>
      <c r="AI54" s="42">
        <v>1</v>
      </c>
      <c r="AJ54" s="42">
        <f t="shared" si="28"/>
        <v>0.3</v>
      </c>
      <c r="AK54" s="42">
        <f t="shared" si="28"/>
        <v>0.6</v>
      </c>
      <c r="AL54" s="42">
        <f t="shared" si="28"/>
        <v>0.1</v>
      </c>
      <c r="AM54" s="42">
        <v>1.02</v>
      </c>
      <c r="AN54" s="42">
        <f t="shared" si="28"/>
        <v>1.1000000000000001</v>
      </c>
      <c r="AO54" s="42">
        <f t="shared" si="28"/>
        <v>1</v>
      </c>
      <c r="AP54" s="42">
        <f t="shared" si="28"/>
        <v>0.3</v>
      </c>
      <c r="AQ54" s="42">
        <f t="shared" si="28"/>
        <v>0.7</v>
      </c>
      <c r="AR54" s="42">
        <f t="shared" si="28"/>
        <v>0</v>
      </c>
      <c r="AS54" s="42">
        <f t="shared" si="28"/>
        <v>0.82</v>
      </c>
      <c r="AT54" s="42">
        <f t="shared" si="28"/>
        <v>1.1000000000000001</v>
      </c>
      <c r="AU54" s="42">
        <f t="shared" si="28"/>
        <v>1</v>
      </c>
      <c r="AV54" s="42">
        <f t="shared" si="28"/>
        <v>0.05</v>
      </c>
      <c r="AW54" s="42">
        <f t="shared" si="28"/>
        <v>0.15</v>
      </c>
      <c r="AX54" s="42">
        <f t="shared" si="28"/>
        <v>0.8</v>
      </c>
      <c r="AY54" s="42">
        <f t="shared" si="12"/>
        <v>1.3540000000000001</v>
      </c>
      <c r="AZ54" s="42">
        <f t="shared" si="13"/>
        <v>1.0760000000000001</v>
      </c>
      <c r="BA54" s="42">
        <f t="shared" si="2"/>
        <v>1.006</v>
      </c>
      <c r="BB54" s="42">
        <f t="shared" si="29"/>
        <v>0.57999999999999996</v>
      </c>
      <c r="BC54" s="42">
        <f t="shared" si="29"/>
        <v>0.38</v>
      </c>
      <c r="BD54" s="42">
        <f t="shared" si="29"/>
        <v>0.04</v>
      </c>
    </row>
    <row r="55" spans="1:56" x14ac:dyDescent="0.25">
      <c r="A55" s="34">
        <v>40</v>
      </c>
      <c r="B55" s="33">
        <f t="shared" si="3"/>
        <v>189.262</v>
      </c>
      <c r="C55" s="40">
        <f t="shared" si="4"/>
        <v>193.53893263342084</v>
      </c>
      <c r="D55" s="41">
        <f t="shared" si="5"/>
        <v>0.66054243219597553</v>
      </c>
      <c r="E55" s="41">
        <f t="shared" si="6"/>
        <v>0.81540000000000001</v>
      </c>
      <c r="F55" s="41">
        <f t="shared" si="7"/>
        <v>1.23444</v>
      </c>
      <c r="G55" s="42">
        <f t="shared" si="30"/>
        <v>0.62</v>
      </c>
      <c r="H55" s="42">
        <f t="shared" si="26"/>
        <v>0.88</v>
      </c>
      <c r="I55" s="42">
        <f t="shared" si="26"/>
        <v>1</v>
      </c>
      <c r="J55" s="42">
        <f t="shared" si="26"/>
        <v>0.3</v>
      </c>
      <c r="K55" s="42">
        <f t="shared" si="26"/>
        <v>0.6</v>
      </c>
      <c r="L55" s="42">
        <f t="shared" si="26"/>
        <v>0.1</v>
      </c>
      <c r="M55" s="42">
        <f t="shared" si="26"/>
        <v>0.62</v>
      </c>
      <c r="N55" s="42">
        <f t="shared" si="26"/>
        <v>0.88</v>
      </c>
      <c r="O55" s="42">
        <f t="shared" si="26"/>
        <v>1</v>
      </c>
      <c r="P55" s="42">
        <f t="shared" si="26"/>
        <v>0.3</v>
      </c>
      <c r="Q55" s="42">
        <f t="shared" si="26"/>
        <v>0.7</v>
      </c>
      <c r="R55" s="42">
        <f t="shared" si="26"/>
        <v>0</v>
      </c>
      <c r="S55" s="42">
        <f t="shared" si="26"/>
        <v>0.62</v>
      </c>
      <c r="T55" s="42">
        <f t="shared" si="26"/>
        <v>0.88</v>
      </c>
      <c r="U55" s="42">
        <f t="shared" si="26"/>
        <v>1</v>
      </c>
      <c r="V55" s="42">
        <f t="shared" si="26"/>
        <v>0.05</v>
      </c>
      <c r="W55" s="42">
        <f t="shared" si="26"/>
        <v>0.15</v>
      </c>
      <c r="X55" s="42">
        <f t="shared" si="26"/>
        <v>0.8</v>
      </c>
      <c r="Y55" s="42">
        <f t="shared" si="9"/>
        <v>0.81399999999999995</v>
      </c>
      <c r="Z55" s="42">
        <f t="shared" si="0"/>
        <v>0.80200000000000005</v>
      </c>
      <c r="AA55" s="42">
        <f t="shared" si="1"/>
        <v>0.96300000000000008</v>
      </c>
      <c r="AB55" s="42">
        <f t="shared" si="27"/>
        <v>0.57999999999999996</v>
      </c>
      <c r="AC55" s="42">
        <f t="shared" si="27"/>
        <v>0.38</v>
      </c>
      <c r="AD55" s="42">
        <f t="shared" si="27"/>
        <v>0.04</v>
      </c>
      <c r="AG55" s="42">
        <v>1.1000000000000001</v>
      </c>
      <c r="AH55" s="42">
        <v>1.54</v>
      </c>
      <c r="AI55" s="42">
        <v>1</v>
      </c>
      <c r="AJ55" s="42">
        <f t="shared" si="28"/>
        <v>0.3</v>
      </c>
      <c r="AK55" s="42">
        <f t="shared" si="28"/>
        <v>0.6</v>
      </c>
      <c r="AL55" s="42">
        <f t="shared" si="28"/>
        <v>0.1</v>
      </c>
      <c r="AM55" s="42">
        <v>1.02</v>
      </c>
      <c r="AN55" s="42">
        <f t="shared" si="28"/>
        <v>1.1000000000000001</v>
      </c>
      <c r="AO55" s="42">
        <f t="shared" si="28"/>
        <v>1</v>
      </c>
      <c r="AP55" s="42">
        <f t="shared" si="28"/>
        <v>0.3</v>
      </c>
      <c r="AQ55" s="42">
        <f t="shared" si="28"/>
        <v>0.7</v>
      </c>
      <c r="AR55" s="42">
        <f t="shared" si="28"/>
        <v>0</v>
      </c>
      <c r="AS55" s="42">
        <f t="shared" si="28"/>
        <v>0.82</v>
      </c>
      <c r="AT55" s="42">
        <f t="shared" si="28"/>
        <v>1.1000000000000001</v>
      </c>
      <c r="AU55" s="42">
        <f t="shared" si="28"/>
        <v>1</v>
      </c>
      <c r="AV55" s="42">
        <f t="shared" si="28"/>
        <v>0.05</v>
      </c>
      <c r="AW55" s="42">
        <f t="shared" si="28"/>
        <v>0.15</v>
      </c>
      <c r="AX55" s="42">
        <f t="shared" si="28"/>
        <v>0.8</v>
      </c>
      <c r="AY55" s="42">
        <f t="shared" si="12"/>
        <v>1.3540000000000001</v>
      </c>
      <c r="AZ55" s="42">
        <f t="shared" si="13"/>
        <v>1.0760000000000001</v>
      </c>
      <c r="BA55" s="42">
        <f t="shared" si="2"/>
        <v>1.006</v>
      </c>
      <c r="BB55" s="42">
        <f t="shared" si="29"/>
        <v>0.57999999999999996</v>
      </c>
      <c r="BC55" s="42">
        <f t="shared" si="29"/>
        <v>0.38</v>
      </c>
      <c r="BD55" s="42">
        <f t="shared" si="29"/>
        <v>0.04</v>
      </c>
    </row>
    <row r="56" spans="1:56" x14ac:dyDescent="0.25">
      <c r="A56" s="34">
        <v>41</v>
      </c>
      <c r="B56" s="33">
        <f t="shared" si="3"/>
        <v>188.50399869999998</v>
      </c>
      <c r="C56" s="40">
        <f t="shared" si="4"/>
        <v>193.53893263342084</v>
      </c>
      <c r="D56" s="41">
        <f t="shared" si="5"/>
        <v>0.66054243219597553</v>
      </c>
      <c r="E56" s="41">
        <f t="shared" si="6"/>
        <v>0.81540000000000001</v>
      </c>
      <c r="F56" s="41">
        <f t="shared" si="7"/>
        <v>1.23444</v>
      </c>
      <c r="G56" s="42">
        <f t="shared" si="30"/>
        <v>0.62</v>
      </c>
      <c r="H56" s="42">
        <f t="shared" si="26"/>
        <v>0.88</v>
      </c>
      <c r="I56" s="42">
        <f t="shared" si="26"/>
        <v>1</v>
      </c>
      <c r="J56" s="42">
        <f t="shared" si="26"/>
        <v>0.3</v>
      </c>
      <c r="K56" s="42">
        <f t="shared" si="26"/>
        <v>0.6</v>
      </c>
      <c r="L56" s="42">
        <f t="shared" si="26"/>
        <v>0.1</v>
      </c>
      <c r="M56" s="42">
        <f t="shared" si="26"/>
        <v>0.62</v>
      </c>
      <c r="N56" s="42">
        <f t="shared" si="26"/>
        <v>0.88</v>
      </c>
      <c r="O56" s="42">
        <f t="shared" si="26"/>
        <v>1</v>
      </c>
      <c r="P56" s="42">
        <f t="shared" si="26"/>
        <v>0.3</v>
      </c>
      <c r="Q56" s="42">
        <f t="shared" si="26"/>
        <v>0.7</v>
      </c>
      <c r="R56" s="42">
        <f t="shared" si="26"/>
        <v>0</v>
      </c>
      <c r="S56" s="42">
        <f t="shared" si="26"/>
        <v>0.62</v>
      </c>
      <c r="T56" s="42">
        <f t="shared" si="26"/>
        <v>0.88</v>
      </c>
      <c r="U56" s="42">
        <f t="shared" si="26"/>
        <v>1</v>
      </c>
      <c r="V56" s="42">
        <f t="shared" si="26"/>
        <v>0.05</v>
      </c>
      <c r="W56" s="42">
        <f t="shared" si="26"/>
        <v>0.15</v>
      </c>
      <c r="X56" s="42">
        <f t="shared" si="26"/>
        <v>0.8</v>
      </c>
      <c r="Y56" s="42">
        <f t="shared" si="9"/>
        <v>0.81399999999999995</v>
      </c>
      <c r="Z56" s="42">
        <f t="shared" si="0"/>
        <v>0.80200000000000005</v>
      </c>
      <c r="AA56" s="42">
        <f t="shared" si="1"/>
        <v>0.96300000000000008</v>
      </c>
      <c r="AB56" s="42">
        <f t="shared" si="27"/>
        <v>0.57999999999999996</v>
      </c>
      <c r="AC56" s="42">
        <f t="shared" si="27"/>
        <v>0.38</v>
      </c>
      <c r="AD56" s="42">
        <f t="shared" si="27"/>
        <v>0.04</v>
      </c>
      <c r="AG56" s="42">
        <v>1.1000000000000001</v>
      </c>
      <c r="AH56" s="42">
        <v>1.54</v>
      </c>
      <c r="AI56" s="42">
        <v>1</v>
      </c>
      <c r="AJ56" s="42">
        <f t="shared" si="28"/>
        <v>0.3</v>
      </c>
      <c r="AK56" s="42">
        <f t="shared" si="28"/>
        <v>0.6</v>
      </c>
      <c r="AL56" s="42">
        <f t="shared" si="28"/>
        <v>0.1</v>
      </c>
      <c r="AM56" s="42">
        <v>1.02</v>
      </c>
      <c r="AN56" s="42">
        <f t="shared" si="28"/>
        <v>1.1000000000000001</v>
      </c>
      <c r="AO56" s="42">
        <f t="shared" si="28"/>
        <v>1</v>
      </c>
      <c r="AP56" s="42">
        <f t="shared" si="28"/>
        <v>0.3</v>
      </c>
      <c r="AQ56" s="42">
        <f t="shared" si="28"/>
        <v>0.7</v>
      </c>
      <c r="AR56" s="42">
        <f t="shared" si="28"/>
        <v>0</v>
      </c>
      <c r="AS56" s="42">
        <f t="shared" si="28"/>
        <v>0.82</v>
      </c>
      <c r="AT56" s="42">
        <f t="shared" si="28"/>
        <v>1.1000000000000001</v>
      </c>
      <c r="AU56" s="42">
        <f t="shared" si="28"/>
        <v>1</v>
      </c>
      <c r="AV56" s="42">
        <f t="shared" si="28"/>
        <v>0.05</v>
      </c>
      <c r="AW56" s="42">
        <f t="shared" si="28"/>
        <v>0.15</v>
      </c>
      <c r="AX56" s="42">
        <f t="shared" si="28"/>
        <v>0.8</v>
      </c>
      <c r="AY56" s="42">
        <f t="shared" si="12"/>
        <v>1.3540000000000001</v>
      </c>
      <c r="AZ56" s="42">
        <f t="shared" si="13"/>
        <v>1.0760000000000001</v>
      </c>
      <c r="BA56" s="42">
        <f t="shared" si="2"/>
        <v>1.006</v>
      </c>
      <c r="BB56" s="42">
        <f t="shared" si="29"/>
        <v>0.57999999999999996</v>
      </c>
      <c r="BC56" s="42">
        <f t="shared" si="29"/>
        <v>0.38</v>
      </c>
      <c r="BD56" s="42">
        <f t="shared" si="29"/>
        <v>0.04</v>
      </c>
    </row>
    <row r="57" spans="1:56" x14ac:dyDescent="0.25">
      <c r="A57" s="34">
        <v>42</v>
      </c>
      <c r="B57" s="33">
        <f t="shared" si="3"/>
        <v>187.70436319999999</v>
      </c>
      <c r="C57" s="40">
        <f t="shared" si="4"/>
        <v>193.53893263342084</v>
      </c>
      <c r="D57" s="41">
        <f t="shared" si="5"/>
        <v>0.66054243219597553</v>
      </c>
      <c r="E57" s="41">
        <f t="shared" si="6"/>
        <v>0.81540000000000001</v>
      </c>
      <c r="F57" s="41">
        <f t="shared" si="7"/>
        <v>1.23444</v>
      </c>
      <c r="G57" s="42">
        <f t="shared" si="30"/>
        <v>0.62</v>
      </c>
      <c r="H57" s="42">
        <f t="shared" si="26"/>
        <v>0.88</v>
      </c>
      <c r="I57" s="42">
        <f t="shared" si="26"/>
        <v>1</v>
      </c>
      <c r="J57" s="42">
        <f t="shared" si="26"/>
        <v>0.3</v>
      </c>
      <c r="K57" s="42">
        <f t="shared" si="26"/>
        <v>0.6</v>
      </c>
      <c r="L57" s="42">
        <f t="shared" si="26"/>
        <v>0.1</v>
      </c>
      <c r="M57" s="42">
        <f t="shared" si="26"/>
        <v>0.62</v>
      </c>
      <c r="N57" s="42">
        <f t="shared" si="26"/>
        <v>0.88</v>
      </c>
      <c r="O57" s="42">
        <f t="shared" si="26"/>
        <v>1</v>
      </c>
      <c r="P57" s="42">
        <f t="shared" si="26"/>
        <v>0.3</v>
      </c>
      <c r="Q57" s="42">
        <f t="shared" si="26"/>
        <v>0.7</v>
      </c>
      <c r="R57" s="42">
        <f t="shared" si="26"/>
        <v>0</v>
      </c>
      <c r="S57" s="42">
        <f t="shared" si="26"/>
        <v>0.62</v>
      </c>
      <c r="T57" s="42">
        <f t="shared" si="26"/>
        <v>0.88</v>
      </c>
      <c r="U57" s="42">
        <f t="shared" si="26"/>
        <v>1</v>
      </c>
      <c r="V57" s="42">
        <f t="shared" si="26"/>
        <v>0.05</v>
      </c>
      <c r="W57" s="42">
        <f t="shared" si="26"/>
        <v>0.15</v>
      </c>
      <c r="X57" s="42">
        <f t="shared" si="26"/>
        <v>0.8</v>
      </c>
      <c r="Y57" s="42">
        <f t="shared" si="9"/>
        <v>0.81399999999999995</v>
      </c>
      <c r="Z57" s="42">
        <f t="shared" si="0"/>
        <v>0.80200000000000005</v>
      </c>
      <c r="AA57" s="42">
        <f t="shared" si="1"/>
        <v>0.96300000000000008</v>
      </c>
      <c r="AB57" s="42">
        <f t="shared" si="27"/>
        <v>0.57999999999999996</v>
      </c>
      <c r="AC57" s="42">
        <f t="shared" si="27"/>
        <v>0.38</v>
      </c>
      <c r="AD57" s="42">
        <f t="shared" si="27"/>
        <v>0.04</v>
      </c>
      <c r="AG57" s="42">
        <v>1.1000000000000001</v>
      </c>
      <c r="AH57" s="42">
        <v>1.54</v>
      </c>
      <c r="AI57" s="42">
        <v>1</v>
      </c>
      <c r="AJ57" s="42">
        <f t="shared" si="28"/>
        <v>0.3</v>
      </c>
      <c r="AK57" s="42">
        <f t="shared" si="28"/>
        <v>0.6</v>
      </c>
      <c r="AL57" s="42">
        <f t="shared" si="28"/>
        <v>0.1</v>
      </c>
      <c r="AM57" s="42">
        <v>1.02</v>
      </c>
      <c r="AN57" s="42">
        <f t="shared" si="28"/>
        <v>1.1000000000000001</v>
      </c>
      <c r="AO57" s="42">
        <f t="shared" si="28"/>
        <v>1</v>
      </c>
      <c r="AP57" s="42">
        <f t="shared" si="28"/>
        <v>0.3</v>
      </c>
      <c r="AQ57" s="42">
        <f t="shared" si="28"/>
        <v>0.7</v>
      </c>
      <c r="AR57" s="42">
        <f t="shared" si="28"/>
        <v>0</v>
      </c>
      <c r="AS57" s="42">
        <f t="shared" si="28"/>
        <v>0.82</v>
      </c>
      <c r="AT57" s="42">
        <f t="shared" si="28"/>
        <v>1.1000000000000001</v>
      </c>
      <c r="AU57" s="42">
        <f t="shared" si="28"/>
        <v>1</v>
      </c>
      <c r="AV57" s="42">
        <f t="shared" si="28"/>
        <v>0.05</v>
      </c>
      <c r="AW57" s="42">
        <f t="shared" si="28"/>
        <v>0.15</v>
      </c>
      <c r="AX57" s="42">
        <f t="shared" si="28"/>
        <v>0.8</v>
      </c>
      <c r="AY57" s="42">
        <f t="shared" si="12"/>
        <v>1.3540000000000001</v>
      </c>
      <c r="AZ57" s="42">
        <f t="shared" si="13"/>
        <v>1.0760000000000001</v>
      </c>
      <c r="BA57" s="42">
        <f t="shared" si="2"/>
        <v>1.006</v>
      </c>
      <c r="BB57" s="42">
        <f t="shared" si="29"/>
        <v>0.57999999999999996</v>
      </c>
      <c r="BC57" s="42">
        <f t="shared" si="29"/>
        <v>0.38</v>
      </c>
      <c r="BD57" s="42">
        <f t="shared" si="29"/>
        <v>0.04</v>
      </c>
    </row>
    <row r="58" spans="1:56" x14ac:dyDescent="0.25">
      <c r="A58" s="34">
        <v>43</v>
      </c>
      <c r="B58" s="33">
        <f t="shared" si="3"/>
        <v>186.86436670000001</v>
      </c>
      <c r="C58" s="40">
        <f t="shared" si="4"/>
        <v>193.53893263342084</v>
      </c>
      <c r="D58" s="41">
        <f t="shared" si="5"/>
        <v>0.66054243219597553</v>
      </c>
      <c r="E58" s="41">
        <f t="shared" si="6"/>
        <v>0.81540000000000001</v>
      </c>
      <c r="F58" s="41">
        <f t="shared" si="7"/>
        <v>1.23444</v>
      </c>
      <c r="G58" s="42">
        <f t="shared" si="30"/>
        <v>0.62</v>
      </c>
      <c r="H58" s="42">
        <f t="shared" si="26"/>
        <v>0.88</v>
      </c>
      <c r="I58" s="42">
        <f t="shared" si="26"/>
        <v>1</v>
      </c>
      <c r="J58" s="42">
        <f t="shared" si="26"/>
        <v>0.3</v>
      </c>
      <c r="K58" s="42">
        <f t="shared" si="26"/>
        <v>0.6</v>
      </c>
      <c r="L58" s="42">
        <f t="shared" si="26"/>
        <v>0.1</v>
      </c>
      <c r="M58" s="42">
        <f t="shared" si="26"/>
        <v>0.62</v>
      </c>
      <c r="N58" s="42">
        <f t="shared" si="26"/>
        <v>0.88</v>
      </c>
      <c r="O58" s="42">
        <f t="shared" si="26"/>
        <v>1</v>
      </c>
      <c r="P58" s="42">
        <f t="shared" si="26"/>
        <v>0.3</v>
      </c>
      <c r="Q58" s="42">
        <f t="shared" si="26"/>
        <v>0.7</v>
      </c>
      <c r="R58" s="42">
        <f t="shared" si="26"/>
        <v>0</v>
      </c>
      <c r="S58" s="42">
        <f t="shared" si="26"/>
        <v>0.62</v>
      </c>
      <c r="T58" s="42">
        <f t="shared" si="26"/>
        <v>0.88</v>
      </c>
      <c r="U58" s="42">
        <f t="shared" si="26"/>
        <v>1</v>
      </c>
      <c r="V58" s="42">
        <f t="shared" si="26"/>
        <v>0.05</v>
      </c>
      <c r="W58" s="42">
        <f t="shared" si="26"/>
        <v>0.15</v>
      </c>
      <c r="X58" s="42">
        <f t="shared" si="26"/>
        <v>0.8</v>
      </c>
      <c r="Y58" s="42">
        <f t="shared" si="9"/>
        <v>0.81399999999999995</v>
      </c>
      <c r="Z58" s="42">
        <f t="shared" si="0"/>
        <v>0.80200000000000005</v>
      </c>
      <c r="AA58" s="42">
        <f t="shared" si="1"/>
        <v>0.96300000000000008</v>
      </c>
      <c r="AB58" s="42">
        <f t="shared" si="27"/>
        <v>0.57999999999999996</v>
      </c>
      <c r="AC58" s="42">
        <f t="shared" si="27"/>
        <v>0.38</v>
      </c>
      <c r="AD58" s="42">
        <f t="shared" si="27"/>
        <v>0.04</v>
      </c>
      <c r="AG58" s="42">
        <v>1.1000000000000001</v>
      </c>
      <c r="AH58" s="42">
        <v>1.54</v>
      </c>
      <c r="AI58" s="42">
        <v>1</v>
      </c>
      <c r="AJ58" s="42">
        <f t="shared" si="28"/>
        <v>0.3</v>
      </c>
      <c r="AK58" s="42">
        <f t="shared" si="28"/>
        <v>0.6</v>
      </c>
      <c r="AL58" s="42">
        <f t="shared" si="28"/>
        <v>0.1</v>
      </c>
      <c r="AM58" s="42">
        <v>1.02</v>
      </c>
      <c r="AN58" s="42">
        <f t="shared" si="28"/>
        <v>1.1000000000000001</v>
      </c>
      <c r="AO58" s="42">
        <f t="shared" si="28"/>
        <v>1</v>
      </c>
      <c r="AP58" s="42">
        <f t="shared" si="28"/>
        <v>0.3</v>
      </c>
      <c r="AQ58" s="42">
        <f t="shared" si="28"/>
        <v>0.7</v>
      </c>
      <c r="AR58" s="42">
        <f t="shared" si="28"/>
        <v>0</v>
      </c>
      <c r="AS58" s="42">
        <f t="shared" si="28"/>
        <v>0.82</v>
      </c>
      <c r="AT58" s="42">
        <f t="shared" si="28"/>
        <v>1.1000000000000001</v>
      </c>
      <c r="AU58" s="42">
        <f t="shared" si="28"/>
        <v>1</v>
      </c>
      <c r="AV58" s="42">
        <f t="shared" si="28"/>
        <v>0.05</v>
      </c>
      <c r="AW58" s="42">
        <f t="shared" si="28"/>
        <v>0.15</v>
      </c>
      <c r="AX58" s="42">
        <f t="shared" si="28"/>
        <v>0.8</v>
      </c>
      <c r="AY58" s="42">
        <f t="shared" si="12"/>
        <v>1.3540000000000001</v>
      </c>
      <c r="AZ58" s="42">
        <f t="shared" si="13"/>
        <v>1.0760000000000001</v>
      </c>
      <c r="BA58" s="42">
        <f t="shared" si="2"/>
        <v>1.006</v>
      </c>
      <c r="BB58" s="42">
        <f t="shared" si="29"/>
        <v>0.57999999999999996</v>
      </c>
      <c r="BC58" s="42">
        <f t="shared" si="29"/>
        <v>0.38</v>
      </c>
      <c r="BD58" s="42">
        <f t="shared" si="29"/>
        <v>0.04</v>
      </c>
    </row>
    <row r="59" spans="1:56" x14ac:dyDescent="0.25">
      <c r="A59" s="34">
        <v>44</v>
      </c>
      <c r="B59" s="33">
        <f t="shared" si="3"/>
        <v>185.98544319999999</v>
      </c>
      <c r="C59" s="40">
        <f t="shared" si="4"/>
        <v>193.53893263342084</v>
      </c>
      <c r="D59" s="41">
        <f t="shared" si="5"/>
        <v>0.66054243219597553</v>
      </c>
      <c r="E59" s="41">
        <f t="shared" si="6"/>
        <v>0.81540000000000001</v>
      </c>
      <c r="F59" s="41">
        <f t="shared" si="7"/>
        <v>1.23444</v>
      </c>
      <c r="G59" s="42">
        <f t="shared" si="30"/>
        <v>0.62</v>
      </c>
      <c r="H59" s="42">
        <f t="shared" si="26"/>
        <v>0.88</v>
      </c>
      <c r="I59" s="42">
        <f t="shared" si="26"/>
        <v>1</v>
      </c>
      <c r="J59" s="42">
        <f t="shared" si="26"/>
        <v>0.3</v>
      </c>
      <c r="K59" s="42">
        <f t="shared" si="26"/>
        <v>0.6</v>
      </c>
      <c r="L59" s="42">
        <f t="shared" si="26"/>
        <v>0.1</v>
      </c>
      <c r="M59" s="42">
        <f t="shared" si="26"/>
        <v>0.62</v>
      </c>
      <c r="N59" s="42">
        <f t="shared" si="26"/>
        <v>0.88</v>
      </c>
      <c r="O59" s="42">
        <f t="shared" si="26"/>
        <v>1</v>
      </c>
      <c r="P59" s="42">
        <f t="shared" si="26"/>
        <v>0.3</v>
      </c>
      <c r="Q59" s="42">
        <f t="shared" si="26"/>
        <v>0.7</v>
      </c>
      <c r="R59" s="42">
        <f t="shared" si="26"/>
        <v>0</v>
      </c>
      <c r="S59" s="42">
        <f t="shared" si="26"/>
        <v>0.62</v>
      </c>
      <c r="T59" s="42">
        <f t="shared" si="26"/>
        <v>0.88</v>
      </c>
      <c r="U59" s="42">
        <f t="shared" si="26"/>
        <v>1</v>
      </c>
      <c r="V59" s="42">
        <f t="shared" si="26"/>
        <v>0.05</v>
      </c>
      <c r="W59" s="42">
        <f t="shared" si="26"/>
        <v>0.15</v>
      </c>
      <c r="X59" s="42">
        <f t="shared" si="26"/>
        <v>0.8</v>
      </c>
      <c r="Y59" s="42">
        <f t="shared" si="9"/>
        <v>0.81399999999999995</v>
      </c>
      <c r="Z59" s="42">
        <f t="shared" si="0"/>
        <v>0.80200000000000005</v>
      </c>
      <c r="AA59" s="42">
        <f t="shared" si="1"/>
        <v>0.96300000000000008</v>
      </c>
      <c r="AB59" s="42">
        <f t="shared" si="27"/>
        <v>0.57999999999999996</v>
      </c>
      <c r="AC59" s="42">
        <f t="shared" si="27"/>
        <v>0.38</v>
      </c>
      <c r="AD59" s="42">
        <f t="shared" si="27"/>
        <v>0.04</v>
      </c>
      <c r="AG59" s="42">
        <v>1.1000000000000001</v>
      </c>
      <c r="AH59" s="42">
        <v>1.54</v>
      </c>
      <c r="AI59" s="42">
        <v>1</v>
      </c>
      <c r="AJ59" s="42">
        <f t="shared" si="28"/>
        <v>0.3</v>
      </c>
      <c r="AK59" s="42">
        <f t="shared" si="28"/>
        <v>0.6</v>
      </c>
      <c r="AL59" s="42">
        <f t="shared" si="28"/>
        <v>0.1</v>
      </c>
      <c r="AM59" s="42">
        <v>1.02</v>
      </c>
      <c r="AN59" s="42">
        <f t="shared" si="28"/>
        <v>1.1000000000000001</v>
      </c>
      <c r="AO59" s="42">
        <f t="shared" si="28"/>
        <v>1</v>
      </c>
      <c r="AP59" s="42">
        <f t="shared" si="28"/>
        <v>0.3</v>
      </c>
      <c r="AQ59" s="42">
        <f t="shared" si="28"/>
        <v>0.7</v>
      </c>
      <c r="AR59" s="42">
        <f t="shared" si="28"/>
        <v>0</v>
      </c>
      <c r="AS59" s="42">
        <f t="shared" si="28"/>
        <v>0.82</v>
      </c>
      <c r="AT59" s="42">
        <f t="shared" si="28"/>
        <v>1.1000000000000001</v>
      </c>
      <c r="AU59" s="42">
        <f t="shared" si="28"/>
        <v>1</v>
      </c>
      <c r="AV59" s="42">
        <f t="shared" si="28"/>
        <v>0.05</v>
      </c>
      <c r="AW59" s="42">
        <f t="shared" si="28"/>
        <v>0.15</v>
      </c>
      <c r="AX59" s="42">
        <f t="shared" si="28"/>
        <v>0.8</v>
      </c>
      <c r="AY59" s="42">
        <f t="shared" si="12"/>
        <v>1.3540000000000001</v>
      </c>
      <c r="AZ59" s="42">
        <f t="shared" si="13"/>
        <v>1.0760000000000001</v>
      </c>
      <c r="BA59" s="42">
        <f t="shared" si="2"/>
        <v>1.006</v>
      </c>
      <c r="BB59" s="42">
        <f t="shared" si="29"/>
        <v>0.57999999999999996</v>
      </c>
      <c r="BC59" s="42">
        <f t="shared" si="29"/>
        <v>0.38</v>
      </c>
      <c r="BD59" s="42">
        <f t="shared" si="29"/>
        <v>0.04</v>
      </c>
    </row>
    <row r="60" spans="1:56" x14ac:dyDescent="0.25">
      <c r="A60" s="34">
        <v>45</v>
      </c>
      <c r="B60" s="33">
        <f t="shared" si="3"/>
        <v>185.06918749999997</v>
      </c>
      <c r="C60" s="40">
        <f t="shared" si="4"/>
        <v>193.53893263342084</v>
      </c>
      <c r="D60" s="41">
        <f t="shared" si="5"/>
        <v>0.66054243219597553</v>
      </c>
      <c r="E60" s="41">
        <f t="shared" si="6"/>
        <v>0.81540000000000001</v>
      </c>
      <c r="F60" s="41">
        <f t="shared" si="7"/>
        <v>1.23444</v>
      </c>
      <c r="G60" s="42">
        <f t="shared" si="30"/>
        <v>0.62</v>
      </c>
      <c r="H60" s="42">
        <f t="shared" si="26"/>
        <v>0.88</v>
      </c>
      <c r="I60" s="42">
        <f t="shared" si="26"/>
        <v>1</v>
      </c>
      <c r="J60" s="42">
        <f t="shared" si="26"/>
        <v>0.3</v>
      </c>
      <c r="K60" s="42">
        <f t="shared" si="26"/>
        <v>0.6</v>
      </c>
      <c r="L60" s="42">
        <f t="shared" si="26"/>
        <v>0.1</v>
      </c>
      <c r="M60" s="42">
        <f t="shared" si="26"/>
        <v>0.62</v>
      </c>
      <c r="N60" s="42">
        <f t="shared" si="26"/>
        <v>0.88</v>
      </c>
      <c r="O60" s="42">
        <f t="shared" si="26"/>
        <v>1</v>
      </c>
      <c r="P60" s="42">
        <f t="shared" si="26"/>
        <v>0.3</v>
      </c>
      <c r="Q60" s="42">
        <f t="shared" si="26"/>
        <v>0.7</v>
      </c>
      <c r="R60" s="42">
        <f t="shared" si="26"/>
        <v>0</v>
      </c>
      <c r="S60" s="42">
        <f t="shared" si="26"/>
        <v>0.62</v>
      </c>
      <c r="T60" s="42">
        <f t="shared" si="26"/>
        <v>0.88</v>
      </c>
      <c r="U60" s="42">
        <f t="shared" si="26"/>
        <v>1</v>
      </c>
      <c r="V60" s="42">
        <f t="shared" si="26"/>
        <v>0.05</v>
      </c>
      <c r="W60" s="42">
        <f t="shared" si="26"/>
        <v>0.15</v>
      </c>
      <c r="X60" s="42">
        <f t="shared" si="26"/>
        <v>0.8</v>
      </c>
      <c r="Y60" s="42">
        <f t="shared" si="9"/>
        <v>0.81399999999999995</v>
      </c>
      <c r="Z60" s="42">
        <f t="shared" si="0"/>
        <v>0.80200000000000005</v>
      </c>
      <c r="AA60" s="42">
        <f t="shared" si="1"/>
        <v>0.96300000000000008</v>
      </c>
      <c r="AB60" s="42">
        <f t="shared" si="27"/>
        <v>0.57999999999999996</v>
      </c>
      <c r="AC60" s="42">
        <f t="shared" si="27"/>
        <v>0.38</v>
      </c>
      <c r="AD60" s="42">
        <f t="shared" si="27"/>
        <v>0.04</v>
      </c>
      <c r="AG60" s="42">
        <v>1.1000000000000001</v>
      </c>
      <c r="AH60" s="42">
        <v>1.54</v>
      </c>
      <c r="AI60" s="42">
        <v>1</v>
      </c>
      <c r="AJ60" s="42">
        <f t="shared" si="28"/>
        <v>0.3</v>
      </c>
      <c r="AK60" s="42">
        <f t="shared" si="28"/>
        <v>0.6</v>
      </c>
      <c r="AL60" s="42">
        <f t="shared" si="28"/>
        <v>0.1</v>
      </c>
      <c r="AM60" s="42">
        <v>1.02</v>
      </c>
      <c r="AN60" s="42">
        <f t="shared" si="28"/>
        <v>1.1000000000000001</v>
      </c>
      <c r="AO60" s="42">
        <f t="shared" si="28"/>
        <v>1</v>
      </c>
      <c r="AP60" s="42">
        <f t="shared" si="28"/>
        <v>0.3</v>
      </c>
      <c r="AQ60" s="42">
        <f t="shared" si="28"/>
        <v>0.7</v>
      </c>
      <c r="AR60" s="42">
        <f t="shared" si="28"/>
        <v>0</v>
      </c>
      <c r="AS60" s="42">
        <f t="shared" si="28"/>
        <v>0.82</v>
      </c>
      <c r="AT60" s="42">
        <f t="shared" si="28"/>
        <v>1.1000000000000001</v>
      </c>
      <c r="AU60" s="42">
        <f t="shared" si="28"/>
        <v>1</v>
      </c>
      <c r="AV60" s="42">
        <f t="shared" si="28"/>
        <v>0.05</v>
      </c>
      <c r="AW60" s="42">
        <f t="shared" si="28"/>
        <v>0.15</v>
      </c>
      <c r="AX60" s="42">
        <f t="shared" si="28"/>
        <v>0.8</v>
      </c>
      <c r="AY60" s="42">
        <f t="shared" si="12"/>
        <v>1.3540000000000001</v>
      </c>
      <c r="AZ60" s="42">
        <f t="shared" si="13"/>
        <v>1.0760000000000001</v>
      </c>
      <c r="BA60" s="42">
        <f t="shared" si="2"/>
        <v>1.006</v>
      </c>
      <c r="BB60" s="42">
        <f t="shared" si="29"/>
        <v>0.57999999999999996</v>
      </c>
      <c r="BC60" s="42">
        <f t="shared" si="29"/>
        <v>0.38</v>
      </c>
      <c r="BD60" s="42">
        <f t="shared" si="29"/>
        <v>0.04</v>
      </c>
    </row>
    <row r="61" spans="1:56" x14ac:dyDescent="0.25">
      <c r="A61" s="34">
        <v>46</v>
      </c>
      <c r="B61" s="33">
        <f t="shared" si="3"/>
        <v>184.11735519999999</v>
      </c>
      <c r="C61" s="40">
        <f t="shared" si="4"/>
        <v>193.53893263342084</v>
      </c>
      <c r="D61" s="41">
        <f t="shared" si="5"/>
        <v>0.66054243219597553</v>
      </c>
      <c r="E61" s="41">
        <f t="shared" si="6"/>
        <v>0.81540000000000001</v>
      </c>
      <c r="F61" s="41">
        <f t="shared" si="7"/>
        <v>1.23444</v>
      </c>
      <c r="G61" s="42">
        <f t="shared" si="30"/>
        <v>0.62</v>
      </c>
      <c r="H61" s="42">
        <f t="shared" si="26"/>
        <v>0.88</v>
      </c>
      <c r="I61" s="42">
        <f t="shared" si="26"/>
        <v>1</v>
      </c>
      <c r="J61" s="42">
        <f t="shared" si="26"/>
        <v>0.3</v>
      </c>
      <c r="K61" s="42">
        <f t="shared" si="26"/>
        <v>0.6</v>
      </c>
      <c r="L61" s="42">
        <f t="shared" si="26"/>
        <v>0.1</v>
      </c>
      <c r="M61" s="42">
        <f t="shared" si="26"/>
        <v>0.62</v>
      </c>
      <c r="N61" s="42">
        <f t="shared" si="26"/>
        <v>0.88</v>
      </c>
      <c r="O61" s="42">
        <f t="shared" si="26"/>
        <v>1</v>
      </c>
      <c r="P61" s="42">
        <f t="shared" si="26"/>
        <v>0.3</v>
      </c>
      <c r="Q61" s="42">
        <f t="shared" si="26"/>
        <v>0.7</v>
      </c>
      <c r="R61" s="42">
        <f t="shared" si="26"/>
        <v>0</v>
      </c>
      <c r="S61" s="42">
        <f t="shared" si="26"/>
        <v>0.62</v>
      </c>
      <c r="T61" s="42">
        <f t="shared" si="26"/>
        <v>0.88</v>
      </c>
      <c r="U61" s="42">
        <f t="shared" si="26"/>
        <v>1</v>
      </c>
      <c r="V61" s="42">
        <f t="shared" si="26"/>
        <v>0.05</v>
      </c>
      <c r="W61" s="42">
        <f t="shared" si="26"/>
        <v>0.15</v>
      </c>
      <c r="X61" s="42">
        <f t="shared" si="26"/>
        <v>0.8</v>
      </c>
      <c r="Y61" s="42">
        <f t="shared" si="9"/>
        <v>0.81399999999999995</v>
      </c>
      <c r="Z61" s="42">
        <f t="shared" si="0"/>
        <v>0.80200000000000005</v>
      </c>
      <c r="AA61" s="42">
        <f t="shared" si="1"/>
        <v>0.96300000000000008</v>
      </c>
      <c r="AB61" s="42">
        <f t="shared" si="27"/>
        <v>0.57999999999999996</v>
      </c>
      <c r="AC61" s="42">
        <f t="shared" si="27"/>
        <v>0.38</v>
      </c>
      <c r="AD61" s="42">
        <f t="shared" si="27"/>
        <v>0.04</v>
      </c>
      <c r="AG61" s="42">
        <v>1.1000000000000001</v>
      </c>
      <c r="AH61" s="42">
        <v>1.54</v>
      </c>
      <c r="AI61" s="42">
        <v>1</v>
      </c>
      <c r="AJ61" s="42">
        <f t="shared" si="28"/>
        <v>0.3</v>
      </c>
      <c r="AK61" s="42">
        <f t="shared" si="28"/>
        <v>0.6</v>
      </c>
      <c r="AL61" s="42">
        <f t="shared" si="28"/>
        <v>0.1</v>
      </c>
      <c r="AM61" s="42">
        <v>1.02</v>
      </c>
      <c r="AN61" s="42">
        <f t="shared" si="28"/>
        <v>1.1000000000000001</v>
      </c>
      <c r="AO61" s="42">
        <f t="shared" si="28"/>
        <v>1</v>
      </c>
      <c r="AP61" s="42">
        <f t="shared" si="28"/>
        <v>0.3</v>
      </c>
      <c r="AQ61" s="42">
        <f t="shared" si="28"/>
        <v>0.7</v>
      </c>
      <c r="AR61" s="42">
        <f t="shared" si="28"/>
        <v>0</v>
      </c>
      <c r="AS61" s="42">
        <f t="shared" si="28"/>
        <v>0.82</v>
      </c>
      <c r="AT61" s="42">
        <f t="shared" si="28"/>
        <v>1.1000000000000001</v>
      </c>
      <c r="AU61" s="42">
        <f t="shared" si="28"/>
        <v>1</v>
      </c>
      <c r="AV61" s="42">
        <f t="shared" si="28"/>
        <v>0.05</v>
      </c>
      <c r="AW61" s="42">
        <f t="shared" si="28"/>
        <v>0.15</v>
      </c>
      <c r="AX61" s="42">
        <f t="shared" si="28"/>
        <v>0.8</v>
      </c>
      <c r="AY61" s="42">
        <f t="shared" si="12"/>
        <v>1.3540000000000001</v>
      </c>
      <c r="AZ61" s="42">
        <f t="shared" si="13"/>
        <v>1.0760000000000001</v>
      </c>
      <c r="BA61" s="42">
        <f t="shared" si="2"/>
        <v>1.006</v>
      </c>
      <c r="BB61" s="42">
        <f t="shared" si="29"/>
        <v>0.57999999999999996</v>
      </c>
      <c r="BC61" s="42">
        <f t="shared" si="29"/>
        <v>0.38</v>
      </c>
      <c r="BD61" s="42">
        <f t="shared" si="29"/>
        <v>0.04</v>
      </c>
    </row>
    <row r="62" spans="1:56" x14ac:dyDescent="0.25">
      <c r="A62" s="34">
        <v>47</v>
      </c>
      <c r="B62" s="33">
        <f t="shared" si="3"/>
        <v>183.1318627</v>
      </c>
      <c r="C62" s="40">
        <f t="shared" si="4"/>
        <v>193.53893263342084</v>
      </c>
      <c r="D62" s="41">
        <f t="shared" si="5"/>
        <v>0.66054243219597553</v>
      </c>
      <c r="E62" s="41">
        <f t="shared" si="6"/>
        <v>0.81540000000000001</v>
      </c>
      <c r="F62" s="41">
        <f t="shared" si="7"/>
        <v>1.23444</v>
      </c>
      <c r="G62" s="42">
        <f t="shared" si="30"/>
        <v>0.62</v>
      </c>
      <c r="H62" s="42">
        <f t="shared" si="26"/>
        <v>0.88</v>
      </c>
      <c r="I62" s="42">
        <f t="shared" si="26"/>
        <v>1</v>
      </c>
      <c r="J62" s="42">
        <f t="shared" si="26"/>
        <v>0.3</v>
      </c>
      <c r="K62" s="42">
        <f t="shared" si="26"/>
        <v>0.6</v>
      </c>
      <c r="L62" s="42">
        <f t="shared" si="26"/>
        <v>0.1</v>
      </c>
      <c r="M62" s="42">
        <f t="shared" si="26"/>
        <v>0.62</v>
      </c>
      <c r="N62" s="42">
        <f t="shared" si="26"/>
        <v>0.88</v>
      </c>
      <c r="O62" s="42">
        <f t="shared" si="26"/>
        <v>1</v>
      </c>
      <c r="P62" s="42">
        <f t="shared" si="26"/>
        <v>0.3</v>
      </c>
      <c r="Q62" s="42">
        <f t="shared" si="26"/>
        <v>0.7</v>
      </c>
      <c r="R62" s="42">
        <f t="shared" si="26"/>
        <v>0</v>
      </c>
      <c r="S62" s="42">
        <f t="shared" si="26"/>
        <v>0.62</v>
      </c>
      <c r="T62" s="42">
        <f t="shared" si="26"/>
        <v>0.88</v>
      </c>
      <c r="U62" s="42">
        <f t="shared" si="26"/>
        <v>1</v>
      </c>
      <c r="V62" s="42">
        <f t="shared" si="26"/>
        <v>0.05</v>
      </c>
      <c r="W62" s="42">
        <f t="shared" si="26"/>
        <v>0.15</v>
      </c>
      <c r="X62" s="42">
        <f t="shared" si="26"/>
        <v>0.8</v>
      </c>
      <c r="Y62" s="42">
        <f t="shared" si="9"/>
        <v>0.81399999999999995</v>
      </c>
      <c r="Z62" s="42">
        <f t="shared" si="0"/>
        <v>0.80200000000000005</v>
      </c>
      <c r="AA62" s="42">
        <f t="shared" si="1"/>
        <v>0.96300000000000008</v>
      </c>
      <c r="AB62" s="42">
        <f t="shared" si="27"/>
        <v>0.57999999999999996</v>
      </c>
      <c r="AC62" s="42">
        <f t="shared" si="27"/>
        <v>0.38</v>
      </c>
      <c r="AD62" s="42">
        <f t="shared" si="27"/>
        <v>0.04</v>
      </c>
      <c r="AG62" s="42">
        <v>1.1000000000000001</v>
      </c>
      <c r="AH62" s="42">
        <v>1.54</v>
      </c>
      <c r="AI62" s="42">
        <v>1</v>
      </c>
      <c r="AJ62" s="42">
        <f t="shared" si="28"/>
        <v>0.3</v>
      </c>
      <c r="AK62" s="42">
        <f t="shared" si="28"/>
        <v>0.6</v>
      </c>
      <c r="AL62" s="42">
        <f t="shared" si="28"/>
        <v>0.1</v>
      </c>
      <c r="AM62" s="42">
        <v>1.02</v>
      </c>
      <c r="AN62" s="42">
        <f t="shared" si="28"/>
        <v>1.1000000000000001</v>
      </c>
      <c r="AO62" s="42">
        <f t="shared" si="28"/>
        <v>1</v>
      </c>
      <c r="AP62" s="42">
        <f t="shared" si="28"/>
        <v>0.3</v>
      </c>
      <c r="AQ62" s="42">
        <f t="shared" si="28"/>
        <v>0.7</v>
      </c>
      <c r="AR62" s="42">
        <f t="shared" si="28"/>
        <v>0</v>
      </c>
      <c r="AS62" s="42">
        <f t="shared" si="28"/>
        <v>0.82</v>
      </c>
      <c r="AT62" s="42">
        <f t="shared" si="28"/>
        <v>1.1000000000000001</v>
      </c>
      <c r="AU62" s="42">
        <f t="shared" si="28"/>
        <v>1</v>
      </c>
      <c r="AV62" s="42">
        <f t="shared" si="28"/>
        <v>0.05</v>
      </c>
      <c r="AW62" s="42">
        <f t="shared" si="28"/>
        <v>0.15</v>
      </c>
      <c r="AX62" s="42">
        <f t="shared" si="28"/>
        <v>0.8</v>
      </c>
      <c r="AY62" s="42">
        <f t="shared" si="12"/>
        <v>1.3540000000000001</v>
      </c>
      <c r="AZ62" s="42">
        <f t="shared" si="13"/>
        <v>1.0760000000000001</v>
      </c>
      <c r="BA62" s="42">
        <f t="shared" si="2"/>
        <v>1.006</v>
      </c>
      <c r="BB62" s="42">
        <f t="shared" si="29"/>
        <v>0.57999999999999996</v>
      </c>
      <c r="BC62" s="42">
        <f t="shared" si="29"/>
        <v>0.38</v>
      </c>
      <c r="BD62" s="42">
        <f t="shared" si="29"/>
        <v>0.04</v>
      </c>
    </row>
    <row r="63" spans="1:56" x14ac:dyDescent="0.25">
      <c r="A63" s="34">
        <v>48</v>
      </c>
      <c r="B63" s="33">
        <f t="shared" si="3"/>
        <v>182.11478719999999</v>
      </c>
      <c r="C63" s="40">
        <f t="shared" si="4"/>
        <v>193.53893263342084</v>
      </c>
      <c r="D63" s="41">
        <f t="shared" si="5"/>
        <v>0.66054243219597553</v>
      </c>
      <c r="E63" s="41">
        <f t="shared" si="6"/>
        <v>0.81540000000000001</v>
      </c>
      <c r="F63" s="41">
        <f t="shared" si="7"/>
        <v>1.23444</v>
      </c>
      <c r="G63" s="42">
        <f t="shared" si="30"/>
        <v>0.62</v>
      </c>
      <c r="H63" s="42">
        <f t="shared" si="26"/>
        <v>0.88</v>
      </c>
      <c r="I63" s="42">
        <f t="shared" si="26"/>
        <v>1</v>
      </c>
      <c r="J63" s="42">
        <f t="shared" si="26"/>
        <v>0.3</v>
      </c>
      <c r="K63" s="42">
        <f t="shared" si="26"/>
        <v>0.6</v>
      </c>
      <c r="L63" s="42">
        <f t="shared" si="26"/>
        <v>0.1</v>
      </c>
      <c r="M63" s="42">
        <f t="shared" si="26"/>
        <v>0.62</v>
      </c>
      <c r="N63" s="42">
        <f t="shared" si="26"/>
        <v>0.88</v>
      </c>
      <c r="O63" s="42">
        <f t="shared" si="26"/>
        <v>1</v>
      </c>
      <c r="P63" s="42">
        <f t="shared" si="26"/>
        <v>0.3</v>
      </c>
      <c r="Q63" s="42">
        <f t="shared" si="26"/>
        <v>0.7</v>
      </c>
      <c r="R63" s="42">
        <f t="shared" si="26"/>
        <v>0</v>
      </c>
      <c r="S63" s="42">
        <f t="shared" si="26"/>
        <v>0.62</v>
      </c>
      <c r="T63" s="42">
        <f t="shared" si="26"/>
        <v>0.88</v>
      </c>
      <c r="U63" s="42">
        <f t="shared" si="26"/>
        <v>1</v>
      </c>
      <c r="V63" s="42">
        <f t="shared" si="26"/>
        <v>0.05</v>
      </c>
      <c r="W63" s="42">
        <f t="shared" si="26"/>
        <v>0.15</v>
      </c>
      <c r="X63" s="42">
        <f t="shared" si="26"/>
        <v>0.8</v>
      </c>
      <c r="Y63" s="42">
        <f t="shared" si="9"/>
        <v>0.81399999999999995</v>
      </c>
      <c r="Z63" s="42">
        <f t="shared" si="0"/>
        <v>0.80200000000000005</v>
      </c>
      <c r="AA63" s="42">
        <f t="shared" si="1"/>
        <v>0.96300000000000008</v>
      </c>
      <c r="AB63" s="42">
        <f t="shared" si="27"/>
        <v>0.57999999999999996</v>
      </c>
      <c r="AC63" s="42">
        <f t="shared" si="27"/>
        <v>0.38</v>
      </c>
      <c r="AD63" s="42">
        <f t="shared" si="27"/>
        <v>0.04</v>
      </c>
      <c r="AG63" s="42">
        <v>1.1000000000000001</v>
      </c>
      <c r="AH63" s="42">
        <v>1.54</v>
      </c>
      <c r="AI63" s="42">
        <v>1</v>
      </c>
      <c r="AJ63" s="42">
        <f t="shared" si="28"/>
        <v>0.3</v>
      </c>
      <c r="AK63" s="42">
        <f t="shared" si="28"/>
        <v>0.6</v>
      </c>
      <c r="AL63" s="42">
        <f t="shared" si="28"/>
        <v>0.1</v>
      </c>
      <c r="AM63" s="42">
        <v>1.02</v>
      </c>
      <c r="AN63" s="42">
        <f t="shared" si="28"/>
        <v>1.1000000000000001</v>
      </c>
      <c r="AO63" s="42">
        <f t="shared" si="28"/>
        <v>1</v>
      </c>
      <c r="AP63" s="42">
        <f t="shared" si="28"/>
        <v>0.3</v>
      </c>
      <c r="AQ63" s="42">
        <f t="shared" si="28"/>
        <v>0.7</v>
      </c>
      <c r="AR63" s="42">
        <f t="shared" si="28"/>
        <v>0</v>
      </c>
      <c r="AS63" s="42">
        <f t="shared" si="28"/>
        <v>0.82</v>
      </c>
      <c r="AT63" s="42">
        <f t="shared" si="28"/>
        <v>1.1000000000000001</v>
      </c>
      <c r="AU63" s="42">
        <f t="shared" si="28"/>
        <v>1</v>
      </c>
      <c r="AV63" s="42">
        <f t="shared" si="28"/>
        <v>0.05</v>
      </c>
      <c r="AW63" s="42">
        <f t="shared" si="28"/>
        <v>0.15</v>
      </c>
      <c r="AX63" s="42">
        <f t="shared" si="28"/>
        <v>0.8</v>
      </c>
      <c r="AY63" s="42">
        <f t="shared" si="12"/>
        <v>1.3540000000000001</v>
      </c>
      <c r="AZ63" s="42">
        <f t="shared" si="13"/>
        <v>1.0760000000000001</v>
      </c>
      <c r="BA63" s="42">
        <f t="shared" si="2"/>
        <v>1.006</v>
      </c>
      <c r="BB63" s="42">
        <f t="shared" si="29"/>
        <v>0.57999999999999996</v>
      </c>
      <c r="BC63" s="42">
        <f t="shared" si="29"/>
        <v>0.38</v>
      </c>
      <c r="BD63" s="42">
        <f t="shared" si="29"/>
        <v>0.04</v>
      </c>
    </row>
    <row r="64" spans="1:56" x14ac:dyDescent="0.25">
      <c r="A64" s="34">
        <v>49</v>
      </c>
      <c r="B64" s="33">
        <f t="shared" si="3"/>
        <v>181.06836669999998</v>
      </c>
      <c r="C64" s="40">
        <f t="shared" si="4"/>
        <v>193.53893263342084</v>
      </c>
      <c r="D64" s="41">
        <f t="shared" si="5"/>
        <v>0.66054243219597553</v>
      </c>
      <c r="E64" s="41">
        <f t="shared" si="6"/>
        <v>0.81540000000000001</v>
      </c>
      <c r="F64" s="41">
        <f t="shared" si="7"/>
        <v>1.23444</v>
      </c>
      <c r="G64" s="42">
        <f t="shared" si="30"/>
        <v>0.62</v>
      </c>
      <c r="H64" s="42">
        <f t="shared" si="26"/>
        <v>0.88</v>
      </c>
      <c r="I64" s="42">
        <f t="shared" si="26"/>
        <v>1</v>
      </c>
      <c r="J64" s="42">
        <f t="shared" si="26"/>
        <v>0.3</v>
      </c>
      <c r="K64" s="42">
        <f t="shared" si="26"/>
        <v>0.6</v>
      </c>
      <c r="L64" s="42">
        <f t="shared" si="26"/>
        <v>0.1</v>
      </c>
      <c r="M64" s="42">
        <f t="shared" si="26"/>
        <v>0.62</v>
      </c>
      <c r="N64" s="42">
        <f t="shared" si="26"/>
        <v>0.88</v>
      </c>
      <c r="O64" s="42">
        <f t="shared" si="26"/>
        <v>1</v>
      </c>
      <c r="P64" s="42">
        <f t="shared" si="26"/>
        <v>0.3</v>
      </c>
      <c r="Q64" s="42">
        <f t="shared" si="26"/>
        <v>0.7</v>
      </c>
      <c r="R64" s="42">
        <f t="shared" si="26"/>
        <v>0</v>
      </c>
      <c r="S64" s="42">
        <f t="shared" si="26"/>
        <v>0.62</v>
      </c>
      <c r="T64" s="42">
        <f t="shared" si="26"/>
        <v>0.88</v>
      </c>
      <c r="U64" s="42">
        <f t="shared" si="26"/>
        <v>1</v>
      </c>
      <c r="V64" s="42">
        <f t="shared" si="26"/>
        <v>0.05</v>
      </c>
      <c r="W64" s="42">
        <f t="shared" si="26"/>
        <v>0.15</v>
      </c>
      <c r="X64" s="42">
        <f t="shared" si="26"/>
        <v>0.8</v>
      </c>
      <c r="Y64" s="42">
        <f t="shared" si="9"/>
        <v>0.81399999999999995</v>
      </c>
      <c r="Z64" s="42">
        <f t="shared" si="0"/>
        <v>0.80200000000000005</v>
      </c>
      <c r="AA64" s="42">
        <f t="shared" si="1"/>
        <v>0.96300000000000008</v>
      </c>
      <c r="AB64" s="42">
        <f t="shared" si="27"/>
        <v>0.57999999999999996</v>
      </c>
      <c r="AC64" s="42">
        <f t="shared" si="27"/>
        <v>0.38</v>
      </c>
      <c r="AD64" s="42">
        <f t="shared" si="27"/>
        <v>0.04</v>
      </c>
      <c r="AG64" s="42">
        <v>1.1000000000000001</v>
      </c>
      <c r="AH64" s="42">
        <v>1.54</v>
      </c>
      <c r="AI64" s="42">
        <v>1</v>
      </c>
      <c r="AJ64" s="42">
        <f t="shared" si="28"/>
        <v>0.3</v>
      </c>
      <c r="AK64" s="42">
        <f t="shared" si="28"/>
        <v>0.6</v>
      </c>
      <c r="AL64" s="42">
        <f t="shared" si="28"/>
        <v>0.1</v>
      </c>
      <c r="AM64" s="42">
        <v>1.02</v>
      </c>
      <c r="AN64" s="42">
        <f t="shared" si="28"/>
        <v>1.1000000000000001</v>
      </c>
      <c r="AO64" s="42">
        <f t="shared" si="28"/>
        <v>1</v>
      </c>
      <c r="AP64" s="42">
        <f t="shared" si="28"/>
        <v>0.3</v>
      </c>
      <c r="AQ64" s="42">
        <f t="shared" si="28"/>
        <v>0.7</v>
      </c>
      <c r="AR64" s="42">
        <f t="shared" si="28"/>
        <v>0</v>
      </c>
      <c r="AS64" s="42">
        <f t="shared" si="28"/>
        <v>0.82</v>
      </c>
      <c r="AT64" s="42">
        <f t="shared" si="28"/>
        <v>1.1000000000000001</v>
      </c>
      <c r="AU64" s="42">
        <f t="shared" si="28"/>
        <v>1</v>
      </c>
      <c r="AV64" s="42">
        <f t="shared" si="28"/>
        <v>0.05</v>
      </c>
      <c r="AW64" s="42">
        <f t="shared" si="28"/>
        <v>0.15</v>
      </c>
      <c r="AX64" s="42">
        <f t="shared" si="28"/>
        <v>0.8</v>
      </c>
      <c r="AY64" s="42">
        <f t="shared" si="12"/>
        <v>1.3540000000000001</v>
      </c>
      <c r="AZ64" s="42">
        <f t="shared" si="13"/>
        <v>1.0760000000000001</v>
      </c>
      <c r="BA64" s="42">
        <f t="shared" si="2"/>
        <v>1.006</v>
      </c>
      <c r="BB64" s="42">
        <f t="shared" si="29"/>
        <v>0.57999999999999996</v>
      </c>
      <c r="BC64" s="42">
        <f t="shared" si="29"/>
        <v>0.38</v>
      </c>
      <c r="BD64" s="42">
        <f t="shared" si="29"/>
        <v>0.04</v>
      </c>
    </row>
    <row r="65" spans="1:56" x14ac:dyDescent="0.25">
      <c r="A65" s="34">
        <v>50</v>
      </c>
      <c r="B65" s="33">
        <f t="shared" si="3"/>
        <v>179.99499999999998</v>
      </c>
      <c r="C65" s="40">
        <f t="shared" si="4"/>
        <v>167.19755822218505</v>
      </c>
      <c r="D65" s="41">
        <f t="shared" si="5"/>
        <v>0.57064013045114348</v>
      </c>
      <c r="E65" s="41">
        <f t="shared" si="6"/>
        <v>0.68240000000000001</v>
      </c>
      <c r="F65" s="41">
        <f t="shared" si="7"/>
        <v>1.1958500000000001</v>
      </c>
      <c r="G65" s="42">
        <v>0.62</v>
      </c>
      <c r="H65" s="42">
        <v>0.88</v>
      </c>
      <c r="I65" s="42">
        <v>1</v>
      </c>
      <c r="J65" s="42">
        <v>0.8</v>
      </c>
      <c r="K65" s="42">
        <v>0.1</v>
      </c>
      <c r="L65" s="42">
        <v>0.1</v>
      </c>
      <c r="M65" s="42">
        <v>0.62</v>
      </c>
      <c r="N65" s="42">
        <v>0.88</v>
      </c>
      <c r="O65" s="42">
        <v>1</v>
      </c>
      <c r="P65" s="42">
        <v>0.9</v>
      </c>
      <c r="Q65" s="42">
        <v>0.1</v>
      </c>
      <c r="R65" s="42">
        <v>0</v>
      </c>
      <c r="S65" s="42">
        <v>0.62</v>
      </c>
      <c r="T65" s="42">
        <v>0.88</v>
      </c>
      <c r="U65" s="42">
        <v>1</v>
      </c>
      <c r="V65" s="42">
        <v>0.1</v>
      </c>
      <c r="W65" s="42">
        <v>0.05</v>
      </c>
      <c r="X65" s="42">
        <v>0.85</v>
      </c>
      <c r="Y65" s="42">
        <f t="shared" si="9"/>
        <v>0.68399999999999994</v>
      </c>
      <c r="Z65" s="42">
        <f t="shared" si="0"/>
        <v>0.64600000000000002</v>
      </c>
      <c r="AA65" s="42">
        <f t="shared" si="1"/>
        <v>0.95599999999999996</v>
      </c>
      <c r="AB65" s="42">
        <v>0.55000000000000004</v>
      </c>
      <c r="AC65" s="42">
        <v>0.4</v>
      </c>
      <c r="AD65" s="42">
        <v>0.05</v>
      </c>
      <c r="AG65" s="42">
        <v>1.3</v>
      </c>
      <c r="AH65" s="42">
        <v>2.1</v>
      </c>
      <c r="AI65" s="42">
        <v>1</v>
      </c>
      <c r="AJ65" s="42">
        <v>0.8</v>
      </c>
      <c r="AK65" s="42">
        <v>0.1</v>
      </c>
      <c r="AL65" s="42">
        <v>0.1</v>
      </c>
      <c r="AM65" s="42">
        <v>1</v>
      </c>
      <c r="AN65" s="42">
        <v>1.1000000000000001</v>
      </c>
      <c r="AO65" s="42">
        <v>1</v>
      </c>
      <c r="AP65" s="42">
        <v>0.9</v>
      </c>
      <c r="AQ65" s="42">
        <v>0.1</v>
      </c>
      <c r="AR65" s="42">
        <v>0</v>
      </c>
      <c r="AS65" s="42">
        <v>0.82</v>
      </c>
      <c r="AT65" s="42">
        <v>1.1000000000000001</v>
      </c>
      <c r="AU65" s="42">
        <v>1</v>
      </c>
      <c r="AV65" s="42">
        <v>0.1</v>
      </c>
      <c r="AW65" s="42">
        <v>0.05</v>
      </c>
      <c r="AX65" s="42">
        <v>0.85</v>
      </c>
      <c r="AY65" s="42">
        <f t="shared" si="12"/>
        <v>1.35</v>
      </c>
      <c r="AZ65" s="42">
        <f t="shared" si="13"/>
        <v>1.01</v>
      </c>
      <c r="BA65" s="42">
        <f t="shared" si="2"/>
        <v>0.98699999999999999</v>
      </c>
      <c r="BB65" s="42">
        <v>0.55000000000000004</v>
      </c>
      <c r="BC65" s="42">
        <v>0.4</v>
      </c>
      <c r="BD65" s="42">
        <v>0.05</v>
      </c>
    </row>
    <row r="66" spans="1:56" x14ac:dyDescent="0.25">
      <c r="A66" s="34">
        <v>51</v>
      </c>
      <c r="B66" s="33">
        <f t="shared" si="3"/>
        <v>178.89724670000001</v>
      </c>
      <c r="C66" s="40">
        <f t="shared" si="4"/>
        <v>164.23113885580517</v>
      </c>
      <c r="D66" s="41">
        <f t="shared" si="5"/>
        <v>0.56051583227237256</v>
      </c>
      <c r="E66" s="41">
        <f t="shared" si="6"/>
        <v>0.68240000000000001</v>
      </c>
      <c r="F66" s="41">
        <f t="shared" si="7"/>
        <v>1.2174500000000001</v>
      </c>
      <c r="G66" s="42">
        <f>G65</f>
        <v>0.62</v>
      </c>
      <c r="H66" s="42">
        <f t="shared" ref="H66:X79" si="31">H65</f>
        <v>0.88</v>
      </c>
      <c r="I66" s="42">
        <f t="shared" si="31"/>
        <v>1</v>
      </c>
      <c r="J66" s="42">
        <f t="shared" si="31"/>
        <v>0.8</v>
      </c>
      <c r="K66" s="42">
        <f t="shared" si="31"/>
        <v>0.1</v>
      </c>
      <c r="L66" s="42">
        <f t="shared" si="31"/>
        <v>0.1</v>
      </c>
      <c r="M66" s="42">
        <f t="shared" si="31"/>
        <v>0.62</v>
      </c>
      <c r="N66" s="42">
        <f t="shared" si="31"/>
        <v>0.88</v>
      </c>
      <c r="O66" s="42">
        <f t="shared" si="31"/>
        <v>1</v>
      </c>
      <c r="P66" s="42">
        <f t="shared" si="31"/>
        <v>0.9</v>
      </c>
      <c r="Q66" s="42">
        <f t="shared" si="31"/>
        <v>0.1</v>
      </c>
      <c r="R66" s="42">
        <f t="shared" si="31"/>
        <v>0</v>
      </c>
      <c r="S66" s="42">
        <f t="shared" si="31"/>
        <v>0.62</v>
      </c>
      <c r="T66" s="42">
        <f t="shared" si="31"/>
        <v>0.88</v>
      </c>
      <c r="U66" s="42">
        <f t="shared" si="31"/>
        <v>1</v>
      </c>
      <c r="V66" s="42">
        <f t="shared" si="31"/>
        <v>0.1</v>
      </c>
      <c r="W66" s="42">
        <f t="shared" si="31"/>
        <v>0.05</v>
      </c>
      <c r="X66" s="42">
        <f t="shared" si="31"/>
        <v>0.85</v>
      </c>
      <c r="Y66" s="42">
        <f t="shared" si="9"/>
        <v>0.68399999999999994</v>
      </c>
      <c r="Z66" s="42">
        <f t="shared" si="0"/>
        <v>0.64600000000000002</v>
      </c>
      <c r="AA66" s="42">
        <f t="shared" si="1"/>
        <v>0.95599999999999996</v>
      </c>
      <c r="AB66" s="42">
        <f t="shared" ref="AB66:AD79" si="32">AB65</f>
        <v>0.55000000000000004</v>
      </c>
      <c r="AC66" s="42">
        <f t="shared" si="32"/>
        <v>0.4</v>
      </c>
      <c r="AD66" s="42">
        <f t="shared" si="32"/>
        <v>0.05</v>
      </c>
      <c r="AG66" s="42">
        <v>1.3</v>
      </c>
      <c r="AH66" s="42">
        <v>2.1</v>
      </c>
      <c r="AI66" s="42">
        <v>1</v>
      </c>
      <c r="AJ66" s="42">
        <f t="shared" ref="AJ66:AX79" si="33">AJ65</f>
        <v>0.8</v>
      </c>
      <c r="AK66" s="42">
        <f t="shared" si="33"/>
        <v>0.1</v>
      </c>
      <c r="AL66" s="42">
        <f t="shared" si="33"/>
        <v>0.1</v>
      </c>
      <c r="AM66" s="42">
        <v>1.06</v>
      </c>
      <c r="AN66" s="42">
        <f t="shared" si="33"/>
        <v>1.1000000000000001</v>
      </c>
      <c r="AO66" s="42">
        <f t="shared" si="33"/>
        <v>1</v>
      </c>
      <c r="AP66" s="42">
        <f t="shared" si="33"/>
        <v>0.9</v>
      </c>
      <c r="AQ66" s="42">
        <f t="shared" si="33"/>
        <v>0.1</v>
      </c>
      <c r="AR66" s="42">
        <f t="shared" si="33"/>
        <v>0</v>
      </c>
      <c r="AS66" s="42">
        <f t="shared" si="33"/>
        <v>0.82</v>
      </c>
      <c r="AT66" s="42">
        <f t="shared" si="33"/>
        <v>1.1000000000000001</v>
      </c>
      <c r="AU66" s="42">
        <f t="shared" si="33"/>
        <v>1</v>
      </c>
      <c r="AV66" s="42">
        <f t="shared" si="33"/>
        <v>0.1</v>
      </c>
      <c r="AW66" s="42">
        <f t="shared" si="33"/>
        <v>0.05</v>
      </c>
      <c r="AX66" s="42">
        <f t="shared" si="33"/>
        <v>0.85</v>
      </c>
      <c r="AY66" s="42">
        <f t="shared" si="12"/>
        <v>1.35</v>
      </c>
      <c r="AZ66" s="42">
        <f t="shared" si="13"/>
        <v>1.0640000000000001</v>
      </c>
      <c r="BA66" s="42">
        <f t="shared" si="2"/>
        <v>0.98699999999999999</v>
      </c>
      <c r="BB66" s="42">
        <f t="shared" ref="BB66:BD79" si="34">BB65</f>
        <v>0.55000000000000004</v>
      </c>
      <c r="BC66" s="42">
        <f t="shared" si="34"/>
        <v>0.4</v>
      </c>
      <c r="BD66" s="42">
        <f t="shared" si="34"/>
        <v>0.05</v>
      </c>
    </row>
    <row r="67" spans="1:56" x14ac:dyDescent="0.25">
      <c r="A67" s="34">
        <v>52</v>
      </c>
      <c r="B67" s="33">
        <f t="shared" si="3"/>
        <v>177.77782719999999</v>
      </c>
      <c r="C67" s="40">
        <f t="shared" si="4"/>
        <v>164.23113885580517</v>
      </c>
      <c r="D67" s="41">
        <f t="shared" si="5"/>
        <v>0.56051583227237256</v>
      </c>
      <c r="E67" s="41">
        <f t="shared" si="6"/>
        <v>0.68240000000000001</v>
      </c>
      <c r="F67" s="41">
        <f t="shared" si="7"/>
        <v>1.2174500000000001</v>
      </c>
      <c r="G67" s="42">
        <f t="shared" ref="G67:G79" si="35">G66</f>
        <v>0.62</v>
      </c>
      <c r="H67" s="42">
        <f t="shared" si="31"/>
        <v>0.88</v>
      </c>
      <c r="I67" s="42">
        <f t="shared" si="31"/>
        <v>1</v>
      </c>
      <c r="J67" s="42">
        <f t="shared" si="31"/>
        <v>0.8</v>
      </c>
      <c r="K67" s="42">
        <f t="shared" si="31"/>
        <v>0.1</v>
      </c>
      <c r="L67" s="42">
        <f t="shared" si="31"/>
        <v>0.1</v>
      </c>
      <c r="M67" s="42">
        <f t="shared" si="31"/>
        <v>0.62</v>
      </c>
      <c r="N67" s="42">
        <f t="shared" si="31"/>
        <v>0.88</v>
      </c>
      <c r="O67" s="42">
        <f t="shared" si="31"/>
        <v>1</v>
      </c>
      <c r="P67" s="42">
        <f t="shared" si="31"/>
        <v>0.9</v>
      </c>
      <c r="Q67" s="42">
        <f t="shared" si="31"/>
        <v>0.1</v>
      </c>
      <c r="R67" s="42">
        <f t="shared" si="31"/>
        <v>0</v>
      </c>
      <c r="S67" s="42">
        <f t="shared" si="31"/>
        <v>0.62</v>
      </c>
      <c r="T67" s="42">
        <f t="shared" si="31"/>
        <v>0.88</v>
      </c>
      <c r="U67" s="42">
        <f t="shared" si="31"/>
        <v>1</v>
      </c>
      <c r="V67" s="42">
        <f t="shared" si="31"/>
        <v>0.1</v>
      </c>
      <c r="W67" s="42">
        <f t="shared" si="31"/>
        <v>0.05</v>
      </c>
      <c r="X67" s="42">
        <f t="shared" si="31"/>
        <v>0.85</v>
      </c>
      <c r="Y67" s="42">
        <f t="shared" si="9"/>
        <v>0.68399999999999994</v>
      </c>
      <c r="Z67" s="42">
        <f t="shared" si="0"/>
        <v>0.64600000000000002</v>
      </c>
      <c r="AA67" s="42">
        <f t="shared" si="1"/>
        <v>0.95599999999999996</v>
      </c>
      <c r="AB67" s="42">
        <f t="shared" si="32"/>
        <v>0.55000000000000004</v>
      </c>
      <c r="AC67" s="42">
        <f t="shared" si="32"/>
        <v>0.4</v>
      </c>
      <c r="AD67" s="42">
        <f t="shared" si="32"/>
        <v>0.05</v>
      </c>
      <c r="AG67" s="42">
        <v>1.3</v>
      </c>
      <c r="AH67" s="42">
        <v>2.1</v>
      </c>
      <c r="AI67" s="42">
        <v>1</v>
      </c>
      <c r="AJ67" s="42">
        <f t="shared" si="33"/>
        <v>0.8</v>
      </c>
      <c r="AK67" s="42">
        <f t="shared" si="33"/>
        <v>0.1</v>
      </c>
      <c r="AL67" s="42">
        <f t="shared" si="33"/>
        <v>0.1</v>
      </c>
      <c r="AM67" s="42">
        <v>1.06</v>
      </c>
      <c r="AN67" s="42">
        <f t="shared" si="33"/>
        <v>1.1000000000000001</v>
      </c>
      <c r="AO67" s="42">
        <f t="shared" si="33"/>
        <v>1</v>
      </c>
      <c r="AP67" s="42">
        <f t="shared" si="33"/>
        <v>0.9</v>
      </c>
      <c r="AQ67" s="42">
        <f t="shared" si="33"/>
        <v>0.1</v>
      </c>
      <c r="AR67" s="42">
        <f t="shared" si="33"/>
        <v>0</v>
      </c>
      <c r="AS67" s="42">
        <f t="shared" si="33"/>
        <v>0.82</v>
      </c>
      <c r="AT67" s="42">
        <f t="shared" si="33"/>
        <v>1.1000000000000001</v>
      </c>
      <c r="AU67" s="42">
        <f t="shared" si="33"/>
        <v>1</v>
      </c>
      <c r="AV67" s="42">
        <f t="shared" si="33"/>
        <v>0.1</v>
      </c>
      <c r="AW67" s="42">
        <f t="shared" si="33"/>
        <v>0.05</v>
      </c>
      <c r="AX67" s="42">
        <f t="shared" si="33"/>
        <v>0.85</v>
      </c>
      <c r="AY67" s="42">
        <f t="shared" si="12"/>
        <v>1.35</v>
      </c>
      <c r="AZ67" s="42">
        <f t="shared" si="13"/>
        <v>1.0640000000000001</v>
      </c>
      <c r="BA67" s="42">
        <f t="shared" si="2"/>
        <v>0.98699999999999999</v>
      </c>
      <c r="BB67" s="42">
        <f t="shared" si="34"/>
        <v>0.55000000000000004</v>
      </c>
      <c r="BC67" s="42">
        <f t="shared" si="34"/>
        <v>0.4</v>
      </c>
      <c r="BD67" s="42">
        <f t="shared" si="34"/>
        <v>0.05</v>
      </c>
    </row>
    <row r="68" spans="1:56" x14ac:dyDescent="0.25">
      <c r="A68" s="34">
        <v>53</v>
      </c>
      <c r="B68" s="33">
        <f t="shared" si="3"/>
        <v>176.63962270000002</v>
      </c>
      <c r="C68" s="40">
        <f t="shared" si="4"/>
        <v>164.23113885580517</v>
      </c>
      <c r="D68" s="41">
        <f t="shared" si="5"/>
        <v>0.56051583227237256</v>
      </c>
      <c r="E68" s="41">
        <f t="shared" si="6"/>
        <v>0.68240000000000001</v>
      </c>
      <c r="F68" s="41">
        <f t="shared" si="7"/>
        <v>1.2174500000000001</v>
      </c>
      <c r="G68" s="42">
        <f t="shared" si="35"/>
        <v>0.62</v>
      </c>
      <c r="H68" s="42">
        <f t="shared" si="31"/>
        <v>0.88</v>
      </c>
      <c r="I68" s="42">
        <f t="shared" si="31"/>
        <v>1</v>
      </c>
      <c r="J68" s="42">
        <f t="shared" si="31"/>
        <v>0.8</v>
      </c>
      <c r="K68" s="42">
        <f t="shared" si="31"/>
        <v>0.1</v>
      </c>
      <c r="L68" s="42">
        <f t="shared" si="31"/>
        <v>0.1</v>
      </c>
      <c r="M68" s="42">
        <f t="shared" si="31"/>
        <v>0.62</v>
      </c>
      <c r="N68" s="42">
        <f t="shared" si="31"/>
        <v>0.88</v>
      </c>
      <c r="O68" s="42">
        <f t="shared" si="31"/>
        <v>1</v>
      </c>
      <c r="P68" s="42">
        <f t="shared" si="31"/>
        <v>0.9</v>
      </c>
      <c r="Q68" s="42">
        <f t="shared" si="31"/>
        <v>0.1</v>
      </c>
      <c r="R68" s="42">
        <f t="shared" si="31"/>
        <v>0</v>
      </c>
      <c r="S68" s="42">
        <f t="shared" si="31"/>
        <v>0.62</v>
      </c>
      <c r="T68" s="42">
        <f t="shared" si="31"/>
        <v>0.88</v>
      </c>
      <c r="U68" s="42">
        <f t="shared" si="31"/>
        <v>1</v>
      </c>
      <c r="V68" s="42">
        <f t="shared" si="31"/>
        <v>0.1</v>
      </c>
      <c r="W68" s="42">
        <f t="shared" si="31"/>
        <v>0.05</v>
      </c>
      <c r="X68" s="42">
        <f t="shared" si="31"/>
        <v>0.85</v>
      </c>
      <c r="Y68" s="42">
        <f t="shared" si="9"/>
        <v>0.68399999999999994</v>
      </c>
      <c r="Z68" s="42">
        <f t="shared" si="0"/>
        <v>0.64600000000000002</v>
      </c>
      <c r="AA68" s="42">
        <f t="shared" si="1"/>
        <v>0.95599999999999996</v>
      </c>
      <c r="AB68" s="42">
        <f t="shared" si="32"/>
        <v>0.55000000000000004</v>
      </c>
      <c r="AC68" s="42">
        <f t="shared" si="32"/>
        <v>0.4</v>
      </c>
      <c r="AD68" s="42">
        <f t="shared" si="32"/>
        <v>0.05</v>
      </c>
      <c r="AG68" s="42">
        <v>1.3</v>
      </c>
      <c r="AH68" s="42">
        <v>2.1</v>
      </c>
      <c r="AI68" s="42">
        <v>1</v>
      </c>
      <c r="AJ68" s="42">
        <f t="shared" si="33"/>
        <v>0.8</v>
      </c>
      <c r="AK68" s="42">
        <f t="shared" si="33"/>
        <v>0.1</v>
      </c>
      <c r="AL68" s="42">
        <f t="shared" si="33"/>
        <v>0.1</v>
      </c>
      <c r="AM68" s="42">
        <v>1.06</v>
      </c>
      <c r="AN68" s="42">
        <f t="shared" si="33"/>
        <v>1.1000000000000001</v>
      </c>
      <c r="AO68" s="42">
        <f t="shared" si="33"/>
        <v>1</v>
      </c>
      <c r="AP68" s="42">
        <f t="shared" si="33"/>
        <v>0.9</v>
      </c>
      <c r="AQ68" s="42">
        <f t="shared" si="33"/>
        <v>0.1</v>
      </c>
      <c r="AR68" s="42">
        <f t="shared" si="33"/>
        <v>0</v>
      </c>
      <c r="AS68" s="42">
        <f t="shared" si="33"/>
        <v>0.82</v>
      </c>
      <c r="AT68" s="42">
        <f t="shared" si="33"/>
        <v>1.1000000000000001</v>
      </c>
      <c r="AU68" s="42">
        <f t="shared" si="33"/>
        <v>1</v>
      </c>
      <c r="AV68" s="42">
        <f t="shared" si="33"/>
        <v>0.1</v>
      </c>
      <c r="AW68" s="42">
        <f t="shared" si="33"/>
        <v>0.05</v>
      </c>
      <c r="AX68" s="42">
        <f t="shared" si="33"/>
        <v>0.85</v>
      </c>
      <c r="AY68" s="42">
        <f t="shared" si="12"/>
        <v>1.35</v>
      </c>
      <c r="AZ68" s="42">
        <f t="shared" si="13"/>
        <v>1.0640000000000001</v>
      </c>
      <c r="BA68" s="42">
        <f t="shared" si="2"/>
        <v>0.98699999999999999</v>
      </c>
      <c r="BB68" s="42">
        <f t="shared" si="34"/>
        <v>0.55000000000000004</v>
      </c>
      <c r="BC68" s="42">
        <f t="shared" si="34"/>
        <v>0.4</v>
      </c>
      <c r="BD68" s="42">
        <f t="shared" si="34"/>
        <v>0.05</v>
      </c>
    </row>
    <row r="69" spans="1:56" x14ac:dyDescent="0.25">
      <c r="A69" s="34">
        <v>54</v>
      </c>
      <c r="B69" s="33">
        <f t="shared" si="3"/>
        <v>175.4856752</v>
      </c>
      <c r="C69" s="40">
        <f t="shared" si="4"/>
        <v>164.23113885580517</v>
      </c>
      <c r="D69" s="41">
        <f t="shared" si="5"/>
        <v>0.56051583227237256</v>
      </c>
      <c r="E69" s="41">
        <f t="shared" si="6"/>
        <v>0.68240000000000001</v>
      </c>
      <c r="F69" s="41">
        <f t="shared" si="7"/>
        <v>1.2174500000000001</v>
      </c>
      <c r="G69" s="42">
        <f t="shared" si="35"/>
        <v>0.62</v>
      </c>
      <c r="H69" s="42">
        <f t="shared" si="31"/>
        <v>0.88</v>
      </c>
      <c r="I69" s="42">
        <f t="shared" si="31"/>
        <v>1</v>
      </c>
      <c r="J69" s="42">
        <f t="shared" si="31"/>
        <v>0.8</v>
      </c>
      <c r="K69" s="42">
        <f t="shared" si="31"/>
        <v>0.1</v>
      </c>
      <c r="L69" s="42">
        <f t="shared" si="31"/>
        <v>0.1</v>
      </c>
      <c r="M69" s="42">
        <f t="shared" si="31"/>
        <v>0.62</v>
      </c>
      <c r="N69" s="42">
        <f t="shared" si="31"/>
        <v>0.88</v>
      </c>
      <c r="O69" s="42">
        <f t="shared" si="31"/>
        <v>1</v>
      </c>
      <c r="P69" s="42">
        <f t="shared" si="31"/>
        <v>0.9</v>
      </c>
      <c r="Q69" s="42">
        <f t="shared" si="31"/>
        <v>0.1</v>
      </c>
      <c r="R69" s="42">
        <f t="shared" si="31"/>
        <v>0</v>
      </c>
      <c r="S69" s="42">
        <f t="shared" si="31"/>
        <v>0.62</v>
      </c>
      <c r="T69" s="42">
        <f t="shared" si="31"/>
        <v>0.88</v>
      </c>
      <c r="U69" s="42">
        <f t="shared" si="31"/>
        <v>1</v>
      </c>
      <c r="V69" s="42">
        <f t="shared" si="31"/>
        <v>0.1</v>
      </c>
      <c r="W69" s="42">
        <f t="shared" si="31"/>
        <v>0.05</v>
      </c>
      <c r="X69" s="42">
        <f t="shared" si="31"/>
        <v>0.85</v>
      </c>
      <c r="Y69" s="42">
        <f t="shared" si="9"/>
        <v>0.68399999999999994</v>
      </c>
      <c r="Z69" s="42">
        <f t="shared" ref="Z69:Z79" si="36">SUMPRODUCT(M69:O69,P69:R69)</f>
        <v>0.64600000000000002</v>
      </c>
      <c r="AA69" s="42">
        <f t="shared" ref="AA69:AA79" si="37">SUMPRODUCT(S69:U69,V69:X69)</f>
        <v>0.95599999999999996</v>
      </c>
      <c r="AB69" s="42">
        <f t="shared" si="32"/>
        <v>0.55000000000000004</v>
      </c>
      <c r="AC69" s="42">
        <f t="shared" si="32"/>
        <v>0.4</v>
      </c>
      <c r="AD69" s="42">
        <f t="shared" si="32"/>
        <v>0.05</v>
      </c>
      <c r="AG69" s="42">
        <v>1.3</v>
      </c>
      <c r="AH69" s="42">
        <v>2.1</v>
      </c>
      <c r="AI69" s="42">
        <v>1</v>
      </c>
      <c r="AJ69" s="42">
        <f t="shared" si="33"/>
        <v>0.8</v>
      </c>
      <c r="AK69" s="42">
        <f t="shared" si="33"/>
        <v>0.1</v>
      </c>
      <c r="AL69" s="42">
        <f t="shared" si="33"/>
        <v>0.1</v>
      </c>
      <c r="AM69" s="42">
        <v>1.06</v>
      </c>
      <c r="AN69" s="42">
        <f t="shared" si="33"/>
        <v>1.1000000000000001</v>
      </c>
      <c r="AO69" s="42">
        <f t="shared" si="33"/>
        <v>1</v>
      </c>
      <c r="AP69" s="42">
        <f t="shared" si="33"/>
        <v>0.9</v>
      </c>
      <c r="AQ69" s="42">
        <f t="shared" si="33"/>
        <v>0.1</v>
      </c>
      <c r="AR69" s="42">
        <f t="shared" si="33"/>
        <v>0</v>
      </c>
      <c r="AS69" s="42">
        <f t="shared" si="33"/>
        <v>0.82</v>
      </c>
      <c r="AT69" s="42">
        <f t="shared" si="33"/>
        <v>1.1000000000000001</v>
      </c>
      <c r="AU69" s="42">
        <f t="shared" si="33"/>
        <v>1</v>
      </c>
      <c r="AV69" s="42">
        <f t="shared" si="33"/>
        <v>0.1</v>
      </c>
      <c r="AW69" s="42">
        <f t="shared" si="33"/>
        <v>0.05</v>
      </c>
      <c r="AX69" s="42">
        <f t="shared" si="33"/>
        <v>0.85</v>
      </c>
      <c r="AY69" s="42">
        <f t="shared" si="12"/>
        <v>1.35</v>
      </c>
      <c r="AZ69" s="42">
        <f t="shared" si="13"/>
        <v>1.0640000000000001</v>
      </c>
      <c r="BA69" s="42">
        <f t="shared" ref="BA69:BA79" si="38">SUMPRODUCT(AS69:AU69,AV69:AX69)</f>
        <v>0.98699999999999999</v>
      </c>
      <c r="BB69" s="42">
        <f t="shared" si="34"/>
        <v>0.55000000000000004</v>
      </c>
      <c r="BC69" s="42">
        <f t="shared" si="34"/>
        <v>0.4</v>
      </c>
      <c r="BD69" s="42">
        <f t="shared" si="34"/>
        <v>0.05</v>
      </c>
    </row>
    <row r="70" spans="1:56" x14ac:dyDescent="0.25">
      <c r="A70" s="34">
        <v>55</v>
      </c>
      <c r="B70" s="33">
        <f t="shared" ref="B70:B105" si="39">(0.0000067*A70^4)-(0.0009*A70^3)+(0.0223*A70^2)+(0.084*A70)+190.67</f>
        <v>174.3191875</v>
      </c>
      <c r="C70" s="40">
        <f t="shared" ref="C70:C105" si="40">29.3*D70*10</f>
        <v>164.23113885580517</v>
      </c>
      <c r="D70" s="41">
        <f t="shared" ref="D70:D105" si="41">E70/F70</f>
        <v>0.56051583227237256</v>
      </c>
      <c r="E70" s="41">
        <f t="shared" ref="E70:E105" si="42">SUMPRODUCT(Y70:AA70,AB70:AD70)</f>
        <v>0.68240000000000001</v>
      </c>
      <c r="F70" s="41">
        <f t="shared" ref="F70:F105" si="43">SUMPRODUCT(AY70:BA70,BB70:BD70)</f>
        <v>1.2174500000000001</v>
      </c>
      <c r="G70" s="42">
        <f t="shared" si="35"/>
        <v>0.62</v>
      </c>
      <c r="H70" s="42">
        <f t="shared" si="31"/>
        <v>0.88</v>
      </c>
      <c r="I70" s="42">
        <f t="shared" si="31"/>
        <v>1</v>
      </c>
      <c r="J70" s="42">
        <f t="shared" si="31"/>
        <v>0.8</v>
      </c>
      <c r="K70" s="42">
        <f t="shared" si="31"/>
        <v>0.1</v>
      </c>
      <c r="L70" s="42">
        <f t="shared" si="31"/>
        <v>0.1</v>
      </c>
      <c r="M70" s="42">
        <f t="shared" si="31"/>
        <v>0.62</v>
      </c>
      <c r="N70" s="42">
        <f t="shared" si="31"/>
        <v>0.88</v>
      </c>
      <c r="O70" s="42">
        <f t="shared" si="31"/>
        <v>1</v>
      </c>
      <c r="P70" s="42">
        <f t="shared" si="31"/>
        <v>0.9</v>
      </c>
      <c r="Q70" s="42">
        <f t="shared" si="31"/>
        <v>0.1</v>
      </c>
      <c r="R70" s="42">
        <f t="shared" si="31"/>
        <v>0</v>
      </c>
      <c r="S70" s="42">
        <f t="shared" si="31"/>
        <v>0.62</v>
      </c>
      <c r="T70" s="42">
        <f t="shared" si="31"/>
        <v>0.88</v>
      </c>
      <c r="U70" s="42">
        <f t="shared" si="31"/>
        <v>1</v>
      </c>
      <c r="V70" s="42">
        <f t="shared" si="31"/>
        <v>0.1</v>
      </c>
      <c r="W70" s="42">
        <f t="shared" si="31"/>
        <v>0.05</v>
      </c>
      <c r="X70" s="42">
        <f t="shared" si="31"/>
        <v>0.85</v>
      </c>
      <c r="Y70" s="42">
        <f t="shared" ref="Y70:Y79" si="44">SUMPRODUCT(G70:I70,J70:L70)</f>
        <v>0.68399999999999994</v>
      </c>
      <c r="Z70" s="42">
        <f t="shared" si="36"/>
        <v>0.64600000000000002</v>
      </c>
      <c r="AA70" s="42">
        <f t="shared" si="37"/>
        <v>0.95599999999999996</v>
      </c>
      <c r="AB70" s="42">
        <f t="shared" si="32"/>
        <v>0.55000000000000004</v>
      </c>
      <c r="AC70" s="42">
        <f t="shared" si="32"/>
        <v>0.4</v>
      </c>
      <c r="AD70" s="42">
        <f t="shared" si="32"/>
        <v>0.05</v>
      </c>
      <c r="AG70" s="42">
        <v>1.3</v>
      </c>
      <c r="AH70" s="42">
        <v>2.1</v>
      </c>
      <c r="AI70" s="42">
        <v>1</v>
      </c>
      <c r="AJ70" s="42">
        <f t="shared" si="33"/>
        <v>0.8</v>
      </c>
      <c r="AK70" s="42">
        <f t="shared" si="33"/>
        <v>0.1</v>
      </c>
      <c r="AL70" s="42">
        <f t="shared" si="33"/>
        <v>0.1</v>
      </c>
      <c r="AM70" s="42">
        <v>1.06</v>
      </c>
      <c r="AN70" s="42">
        <f t="shared" si="33"/>
        <v>1.1000000000000001</v>
      </c>
      <c r="AO70" s="42">
        <f t="shared" si="33"/>
        <v>1</v>
      </c>
      <c r="AP70" s="42">
        <f t="shared" si="33"/>
        <v>0.9</v>
      </c>
      <c r="AQ70" s="42">
        <f t="shared" si="33"/>
        <v>0.1</v>
      </c>
      <c r="AR70" s="42">
        <f t="shared" si="33"/>
        <v>0</v>
      </c>
      <c r="AS70" s="42">
        <f t="shared" si="33"/>
        <v>0.82</v>
      </c>
      <c r="AT70" s="42">
        <f t="shared" si="33"/>
        <v>1.1000000000000001</v>
      </c>
      <c r="AU70" s="42">
        <f t="shared" si="33"/>
        <v>1</v>
      </c>
      <c r="AV70" s="42">
        <f t="shared" si="33"/>
        <v>0.1</v>
      </c>
      <c r="AW70" s="42">
        <f t="shared" si="33"/>
        <v>0.05</v>
      </c>
      <c r="AX70" s="42">
        <f t="shared" si="33"/>
        <v>0.85</v>
      </c>
      <c r="AY70" s="42">
        <f t="shared" ref="AY70:AY79" si="45">SUMPRODUCT(AG70:AI70,AJ70:AL70)</f>
        <v>1.35</v>
      </c>
      <c r="AZ70" s="42">
        <f t="shared" ref="AZ70:AZ79" si="46">SUMPRODUCT(AM70:AO70,AP70:AR70)</f>
        <v>1.0640000000000001</v>
      </c>
      <c r="BA70" s="42">
        <f t="shared" si="38"/>
        <v>0.98699999999999999</v>
      </c>
      <c r="BB70" s="42">
        <f t="shared" si="34"/>
        <v>0.55000000000000004</v>
      </c>
      <c r="BC70" s="42">
        <f t="shared" si="34"/>
        <v>0.4</v>
      </c>
      <c r="BD70" s="42">
        <f t="shared" si="34"/>
        <v>0.05</v>
      </c>
    </row>
    <row r="71" spans="1:56" x14ac:dyDescent="0.25">
      <c r="A71" s="34">
        <v>56</v>
      </c>
      <c r="B71" s="33">
        <f t="shared" si="39"/>
        <v>173.1435232</v>
      </c>
      <c r="C71" s="40">
        <f t="shared" si="40"/>
        <v>164.23113885580517</v>
      </c>
      <c r="D71" s="41">
        <f t="shared" si="41"/>
        <v>0.56051583227237256</v>
      </c>
      <c r="E71" s="41">
        <f t="shared" si="42"/>
        <v>0.68240000000000001</v>
      </c>
      <c r="F71" s="41">
        <f t="shared" si="43"/>
        <v>1.2174500000000001</v>
      </c>
      <c r="G71" s="42">
        <f t="shared" si="35"/>
        <v>0.62</v>
      </c>
      <c r="H71" s="42">
        <f t="shared" si="31"/>
        <v>0.88</v>
      </c>
      <c r="I71" s="42">
        <f t="shared" si="31"/>
        <v>1</v>
      </c>
      <c r="J71" s="42">
        <f t="shared" si="31"/>
        <v>0.8</v>
      </c>
      <c r="K71" s="42">
        <f t="shared" si="31"/>
        <v>0.1</v>
      </c>
      <c r="L71" s="42">
        <f t="shared" si="31"/>
        <v>0.1</v>
      </c>
      <c r="M71" s="42">
        <f t="shared" si="31"/>
        <v>0.62</v>
      </c>
      <c r="N71" s="42">
        <f t="shared" si="31"/>
        <v>0.88</v>
      </c>
      <c r="O71" s="42">
        <f t="shared" si="31"/>
        <v>1</v>
      </c>
      <c r="P71" s="42">
        <f t="shared" si="31"/>
        <v>0.9</v>
      </c>
      <c r="Q71" s="42">
        <f t="shared" si="31"/>
        <v>0.1</v>
      </c>
      <c r="R71" s="42">
        <f t="shared" si="31"/>
        <v>0</v>
      </c>
      <c r="S71" s="42">
        <f t="shared" si="31"/>
        <v>0.62</v>
      </c>
      <c r="T71" s="42">
        <f t="shared" si="31"/>
        <v>0.88</v>
      </c>
      <c r="U71" s="42">
        <f t="shared" si="31"/>
        <v>1</v>
      </c>
      <c r="V71" s="42">
        <f t="shared" si="31"/>
        <v>0.1</v>
      </c>
      <c r="W71" s="42">
        <f t="shared" si="31"/>
        <v>0.05</v>
      </c>
      <c r="X71" s="42">
        <f t="shared" si="31"/>
        <v>0.85</v>
      </c>
      <c r="Y71" s="42">
        <f t="shared" si="44"/>
        <v>0.68399999999999994</v>
      </c>
      <c r="Z71" s="42">
        <f t="shared" si="36"/>
        <v>0.64600000000000002</v>
      </c>
      <c r="AA71" s="42">
        <f t="shared" si="37"/>
        <v>0.95599999999999996</v>
      </c>
      <c r="AB71" s="42">
        <f t="shared" si="32"/>
        <v>0.55000000000000004</v>
      </c>
      <c r="AC71" s="42">
        <f t="shared" si="32"/>
        <v>0.4</v>
      </c>
      <c r="AD71" s="42">
        <f t="shared" si="32"/>
        <v>0.05</v>
      </c>
      <c r="AG71" s="42">
        <v>1.3</v>
      </c>
      <c r="AH71" s="42">
        <v>2.1</v>
      </c>
      <c r="AI71" s="42">
        <v>1</v>
      </c>
      <c r="AJ71" s="42">
        <f t="shared" si="33"/>
        <v>0.8</v>
      </c>
      <c r="AK71" s="42">
        <f t="shared" si="33"/>
        <v>0.1</v>
      </c>
      <c r="AL71" s="42">
        <f t="shared" si="33"/>
        <v>0.1</v>
      </c>
      <c r="AM71" s="42">
        <v>1.06</v>
      </c>
      <c r="AN71" s="42">
        <f t="shared" si="33"/>
        <v>1.1000000000000001</v>
      </c>
      <c r="AO71" s="42">
        <f t="shared" si="33"/>
        <v>1</v>
      </c>
      <c r="AP71" s="42">
        <f t="shared" si="33"/>
        <v>0.9</v>
      </c>
      <c r="AQ71" s="42">
        <f t="shared" si="33"/>
        <v>0.1</v>
      </c>
      <c r="AR71" s="42">
        <f t="shared" si="33"/>
        <v>0</v>
      </c>
      <c r="AS71" s="42">
        <f t="shared" si="33"/>
        <v>0.82</v>
      </c>
      <c r="AT71" s="42">
        <f t="shared" si="33"/>
        <v>1.1000000000000001</v>
      </c>
      <c r="AU71" s="42">
        <f t="shared" si="33"/>
        <v>1</v>
      </c>
      <c r="AV71" s="42">
        <f t="shared" si="33"/>
        <v>0.1</v>
      </c>
      <c r="AW71" s="42">
        <f t="shared" si="33"/>
        <v>0.05</v>
      </c>
      <c r="AX71" s="42">
        <f t="shared" si="33"/>
        <v>0.85</v>
      </c>
      <c r="AY71" s="42">
        <f t="shared" si="45"/>
        <v>1.35</v>
      </c>
      <c r="AZ71" s="42">
        <f t="shared" si="46"/>
        <v>1.0640000000000001</v>
      </c>
      <c r="BA71" s="42">
        <f t="shared" si="38"/>
        <v>0.98699999999999999</v>
      </c>
      <c r="BB71" s="42">
        <f t="shared" si="34"/>
        <v>0.55000000000000004</v>
      </c>
      <c r="BC71" s="42">
        <f t="shared" si="34"/>
        <v>0.4</v>
      </c>
      <c r="BD71" s="42">
        <f t="shared" si="34"/>
        <v>0.05</v>
      </c>
    </row>
    <row r="72" spans="1:56" x14ac:dyDescent="0.25">
      <c r="A72" s="34">
        <v>57</v>
      </c>
      <c r="B72" s="33">
        <f t="shared" si="39"/>
        <v>171.9622067</v>
      </c>
      <c r="C72" s="40">
        <f t="shared" si="40"/>
        <v>164.23113885580517</v>
      </c>
      <c r="D72" s="41">
        <f t="shared" si="41"/>
        <v>0.56051583227237256</v>
      </c>
      <c r="E72" s="41">
        <f t="shared" si="42"/>
        <v>0.68240000000000001</v>
      </c>
      <c r="F72" s="41">
        <f t="shared" si="43"/>
        <v>1.2174500000000001</v>
      </c>
      <c r="G72" s="42">
        <f t="shared" si="35"/>
        <v>0.62</v>
      </c>
      <c r="H72" s="42">
        <f t="shared" si="31"/>
        <v>0.88</v>
      </c>
      <c r="I72" s="42">
        <f t="shared" si="31"/>
        <v>1</v>
      </c>
      <c r="J72" s="42">
        <f t="shared" si="31"/>
        <v>0.8</v>
      </c>
      <c r="K72" s="42">
        <f t="shared" si="31"/>
        <v>0.1</v>
      </c>
      <c r="L72" s="42">
        <f t="shared" si="31"/>
        <v>0.1</v>
      </c>
      <c r="M72" s="42">
        <f t="shared" si="31"/>
        <v>0.62</v>
      </c>
      <c r="N72" s="42">
        <f t="shared" si="31"/>
        <v>0.88</v>
      </c>
      <c r="O72" s="42">
        <f t="shared" si="31"/>
        <v>1</v>
      </c>
      <c r="P72" s="42">
        <f t="shared" si="31"/>
        <v>0.9</v>
      </c>
      <c r="Q72" s="42">
        <f t="shared" si="31"/>
        <v>0.1</v>
      </c>
      <c r="R72" s="42">
        <f t="shared" si="31"/>
        <v>0</v>
      </c>
      <c r="S72" s="42">
        <f t="shared" si="31"/>
        <v>0.62</v>
      </c>
      <c r="T72" s="42">
        <f t="shared" si="31"/>
        <v>0.88</v>
      </c>
      <c r="U72" s="42">
        <f t="shared" si="31"/>
        <v>1</v>
      </c>
      <c r="V72" s="42">
        <f t="shared" si="31"/>
        <v>0.1</v>
      </c>
      <c r="W72" s="42">
        <f t="shared" si="31"/>
        <v>0.05</v>
      </c>
      <c r="X72" s="42">
        <f t="shared" si="31"/>
        <v>0.85</v>
      </c>
      <c r="Y72" s="42">
        <f t="shared" si="44"/>
        <v>0.68399999999999994</v>
      </c>
      <c r="Z72" s="42">
        <f t="shared" si="36"/>
        <v>0.64600000000000002</v>
      </c>
      <c r="AA72" s="42">
        <f t="shared" si="37"/>
        <v>0.95599999999999996</v>
      </c>
      <c r="AB72" s="42">
        <f t="shared" si="32"/>
        <v>0.55000000000000004</v>
      </c>
      <c r="AC72" s="42">
        <f t="shared" si="32"/>
        <v>0.4</v>
      </c>
      <c r="AD72" s="42">
        <f t="shared" si="32"/>
        <v>0.05</v>
      </c>
      <c r="AG72" s="42">
        <v>1.3</v>
      </c>
      <c r="AH72" s="42">
        <v>2.1</v>
      </c>
      <c r="AI72" s="42">
        <v>1</v>
      </c>
      <c r="AJ72" s="42">
        <f t="shared" si="33"/>
        <v>0.8</v>
      </c>
      <c r="AK72" s="42">
        <f t="shared" si="33"/>
        <v>0.1</v>
      </c>
      <c r="AL72" s="42">
        <f t="shared" si="33"/>
        <v>0.1</v>
      </c>
      <c r="AM72" s="42">
        <v>1.06</v>
      </c>
      <c r="AN72" s="42">
        <f t="shared" si="33"/>
        <v>1.1000000000000001</v>
      </c>
      <c r="AO72" s="42">
        <f t="shared" si="33"/>
        <v>1</v>
      </c>
      <c r="AP72" s="42">
        <f t="shared" si="33"/>
        <v>0.9</v>
      </c>
      <c r="AQ72" s="42">
        <f t="shared" si="33"/>
        <v>0.1</v>
      </c>
      <c r="AR72" s="42">
        <f t="shared" si="33"/>
        <v>0</v>
      </c>
      <c r="AS72" s="42">
        <f t="shared" si="33"/>
        <v>0.82</v>
      </c>
      <c r="AT72" s="42">
        <f t="shared" si="33"/>
        <v>1.1000000000000001</v>
      </c>
      <c r="AU72" s="42">
        <f t="shared" si="33"/>
        <v>1</v>
      </c>
      <c r="AV72" s="42">
        <f t="shared" si="33"/>
        <v>0.1</v>
      </c>
      <c r="AW72" s="42">
        <f t="shared" si="33"/>
        <v>0.05</v>
      </c>
      <c r="AX72" s="42">
        <f t="shared" si="33"/>
        <v>0.85</v>
      </c>
      <c r="AY72" s="42">
        <f t="shared" si="45"/>
        <v>1.35</v>
      </c>
      <c r="AZ72" s="42">
        <f t="shared" si="46"/>
        <v>1.0640000000000001</v>
      </c>
      <c r="BA72" s="42">
        <f t="shared" si="38"/>
        <v>0.98699999999999999</v>
      </c>
      <c r="BB72" s="42">
        <f t="shared" si="34"/>
        <v>0.55000000000000004</v>
      </c>
      <c r="BC72" s="42">
        <f t="shared" si="34"/>
        <v>0.4</v>
      </c>
      <c r="BD72" s="42">
        <f t="shared" si="34"/>
        <v>0.05</v>
      </c>
    </row>
    <row r="73" spans="1:56" x14ac:dyDescent="0.25">
      <c r="A73" s="34">
        <v>58</v>
      </c>
      <c r="B73" s="33">
        <f t="shared" si="39"/>
        <v>170.77892320000001</v>
      </c>
      <c r="C73" s="40">
        <f t="shared" si="40"/>
        <v>164.23113885580517</v>
      </c>
      <c r="D73" s="41">
        <f t="shared" si="41"/>
        <v>0.56051583227237256</v>
      </c>
      <c r="E73" s="41">
        <f t="shared" si="42"/>
        <v>0.68240000000000001</v>
      </c>
      <c r="F73" s="41">
        <f t="shared" si="43"/>
        <v>1.2174500000000001</v>
      </c>
      <c r="G73" s="42">
        <f t="shared" si="35"/>
        <v>0.62</v>
      </c>
      <c r="H73" s="42">
        <f t="shared" si="31"/>
        <v>0.88</v>
      </c>
      <c r="I73" s="42">
        <f t="shared" si="31"/>
        <v>1</v>
      </c>
      <c r="J73" s="42">
        <f t="shared" si="31"/>
        <v>0.8</v>
      </c>
      <c r="K73" s="42">
        <f t="shared" si="31"/>
        <v>0.1</v>
      </c>
      <c r="L73" s="42">
        <f t="shared" si="31"/>
        <v>0.1</v>
      </c>
      <c r="M73" s="42">
        <f t="shared" si="31"/>
        <v>0.62</v>
      </c>
      <c r="N73" s="42">
        <f t="shared" si="31"/>
        <v>0.88</v>
      </c>
      <c r="O73" s="42">
        <f t="shared" si="31"/>
        <v>1</v>
      </c>
      <c r="P73" s="42">
        <f t="shared" si="31"/>
        <v>0.9</v>
      </c>
      <c r="Q73" s="42">
        <f t="shared" si="31"/>
        <v>0.1</v>
      </c>
      <c r="R73" s="42">
        <f t="shared" si="31"/>
        <v>0</v>
      </c>
      <c r="S73" s="42">
        <f t="shared" si="31"/>
        <v>0.62</v>
      </c>
      <c r="T73" s="42">
        <f t="shared" si="31"/>
        <v>0.88</v>
      </c>
      <c r="U73" s="42">
        <f t="shared" si="31"/>
        <v>1</v>
      </c>
      <c r="V73" s="42">
        <f t="shared" si="31"/>
        <v>0.1</v>
      </c>
      <c r="W73" s="42">
        <f t="shared" si="31"/>
        <v>0.05</v>
      </c>
      <c r="X73" s="42">
        <f t="shared" si="31"/>
        <v>0.85</v>
      </c>
      <c r="Y73" s="42">
        <f t="shared" si="44"/>
        <v>0.68399999999999994</v>
      </c>
      <c r="Z73" s="42">
        <f t="shared" si="36"/>
        <v>0.64600000000000002</v>
      </c>
      <c r="AA73" s="42">
        <f t="shared" si="37"/>
        <v>0.95599999999999996</v>
      </c>
      <c r="AB73" s="42">
        <f t="shared" si="32"/>
        <v>0.55000000000000004</v>
      </c>
      <c r="AC73" s="42">
        <f t="shared" si="32"/>
        <v>0.4</v>
      </c>
      <c r="AD73" s="42">
        <f t="shared" si="32"/>
        <v>0.05</v>
      </c>
      <c r="AG73" s="42">
        <v>1.3</v>
      </c>
      <c r="AH73" s="42">
        <v>2.1</v>
      </c>
      <c r="AI73" s="42">
        <v>1</v>
      </c>
      <c r="AJ73" s="42">
        <f t="shared" si="33"/>
        <v>0.8</v>
      </c>
      <c r="AK73" s="42">
        <f t="shared" si="33"/>
        <v>0.1</v>
      </c>
      <c r="AL73" s="42">
        <f t="shared" si="33"/>
        <v>0.1</v>
      </c>
      <c r="AM73" s="42">
        <v>1.06</v>
      </c>
      <c r="AN73" s="42">
        <f t="shared" si="33"/>
        <v>1.1000000000000001</v>
      </c>
      <c r="AO73" s="42">
        <f t="shared" si="33"/>
        <v>1</v>
      </c>
      <c r="AP73" s="42">
        <f t="shared" si="33"/>
        <v>0.9</v>
      </c>
      <c r="AQ73" s="42">
        <f t="shared" si="33"/>
        <v>0.1</v>
      </c>
      <c r="AR73" s="42">
        <f t="shared" si="33"/>
        <v>0</v>
      </c>
      <c r="AS73" s="42">
        <f t="shared" si="33"/>
        <v>0.82</v>
      </c>
      <c r="AT73" s="42">
        <f t="shared" si="33"/>
        <v>1.1000000000000001</v>
      </c>
      <c r="AU73" s="42">
        <f t="shared" si="33"/>
        <v>1</v>
      </c>
      <c r="AV73" s="42">
        <f t="shared" si="33"/>
        <v>0.1</v>
      </c>
      <c r="AW73" s="42">
        <f t="shared" si="33"/>
        <v>0.05</v>
      </c>
      <c r="AX73" s="42">
        <f t="shared" si="33"/>
        <v>0.85</v>
      </c>
      <c r="AY73" s="42">
        <f t="shared" si="45"/>
        <v>1.35</v>
      </c>
      <c r="AZ73" s="42">
        <f t="shared" si="46"/>
        <v>1.0640000000000001</v>
      </c>
      <c r="BA73" s="42">
        <f t="shared" si="38"/>
        <v>0.98699999999999999</v>
      </c>
      <c r="BB73" s="42">
        <f t="shared" si="34"/>
        <v>0.55000000000000004</v>
      </c>
      <c r="BC73" s="42">
        <f t="shared" si="34"/>
        <v>0.4</v>
      </c>
      <c r="BD73" s="42">
        <f t="shared" si="34"/>
        <v>0.05</v>
      </c>
    </row>
    <row r="74" spans="1:56" x14ac:dyDescent="0.25">
      <c r="A74" s="34">
        <v>59</v>
      </c>
      <c r="B74" s="33">
        <f t="shared" si="39"/>
        <v>169.59751869999999</v>
      </c>
      <c r="C74" s="40">
        <f t="shared" si="40"/>
        <v>164.23113885580517</v>
      </c>
      <c r="D74" s="41">
        <f t="shared" si="41"/>
        <v>0.56051583227237256</v>
      </c>
      <c r="E74" s="41">
        <f t="shared" si="42"/>
        <v>0.68240000000000001</v>
      </c>
      <c r="F74" s="41">
        <f t="shared" si="43"/>
        <v>1.2174500000000001</v>
      </c>
      <c r="G74" s="42">
        <f t="shared" si="35"/>
        <v>0.62</v>
      </c>
      <c r="H74" s="42">
        <f t="shared" si="31"/>
        <v>0.88</v>
      </c>
      <c r="I74" s="42">
        <f t="shared" si="31"/>
        <v>1</v>
      </c>
      <c r="J74" s="42">
        <f t="shared" si="31"/>
        <v>0.8</v>
      </c>
      <c r="K74" s="42">
        <f t="shared" si="31"/>
        <v>0.1</v>
      </c>
      <c r="L74" s="42">
        <f t="shared" si="31"/>
        <v>0.1</v>
      </c>
      <c r="M74" s="42">
        <f t="shared" si="31"/>
        <v>0.62</v>
      </c>
      <c r="N74" s="42">
        <f t="shared" si="31"/>
        <v>0.88</v>
      </c>
      <c r="O74" s="42">
        <f t="shared" si="31"/>
        <v>1</v>
      </c>
      <c r="P74" s="42">
        <f t="shared" si="31"/>
        <v>0.9</v>
      </c>
      <c r="Q74" s="42">
        <f t="shared" si="31"/>
        <v>0.1</v>
      </c>
      <c r="R74" s="42">
        <f t="shared" si="31"/>
        <v>0</v>
      </c>
      <c r="S74" s="42">
        <f t="shared" si="31"/>
        <v>0.62</v>
      </c>
      <c r="T74" s="42">
        <f t="shared" si="31"/>
        <v>0.88</v>
      </c>
      <c r="U74" s="42">
        <f t="shared" si="31"/>
        <v>1</v>
      </c>
      <c r="V74" s="42">
        <f t="shared" si="31"/>
        <v>0.1</v>
      </c>
      <c r="W74" s="42">
        <f t="shared" si="31"/>
        <v>0.05</v>
      </c>
      <c r="X74" s="42">
        <f t="shared" si="31"/>
        <v>0.85</v>
      </c>
      <c r="Y74" s="42">
        <f t="shared" si="44"/>
        <v>0.68399999999999994</v>
      </c>
      <c r="Z74" s="42">
        <f t="shared" si="36"/>
        <v>0.64600000000000002</v>
      </c>
      <c r="AA74" s="42">
        <f t="shared" si="37"/>
        <v>0.95599999999999996</v>
      </c>
      <c r="AB74" s="42">
        <f t="shared" si="32"/>
        <v>0.55000000000000004</v>
      </c>
      <c r="AC74" s="42">
        <f t="shared" si="32"/>
        <v>0.4</v>
      </c>
      <c r="AD74" s="42">
        <f t="shared" si="32"/>
        <v>0.05</v>
      </c>
      <c r="AG74" s="42">
        <v>1.3</v>
      </c>
      <c r="AH74" s="42">
        <v>2.1</v>
      </c>
      <c r="AI74" s="42">
        <v>1</v>
      </c>
      <c r="AJ74" s="42">
        <f t="shared" si="33"/>
        <v>0.8</v>
      </c>
      <c r="AK74" s="42">
        <f t="shared" si="33"/>
        <v>0.1</v>
      </c>
      <c r="AL74" s="42">
        <f t="shared" si="33"/>
        <v>0.1</v>
      </c>
      <c r="AM74" s="42">
        <v>1.06</v>
      </c>
      <c r="AN74" s="42">
        <f t="shared" si="33"/>
        <v>1.1000000000000001</v>
      </c>
      <c r="AO74" s="42">
        <f t="shared" si="33"/>
        <v>1</v>
      </c>
      <c r="AP74" s="42">
        <f t="shared" si="33"/>
        <v>0.9</v>
      </c>
      <c r="AQ74" s="42">
        <f t="shared" si="33"/>
        <v>0.1</v>
      </c>
      <c r="AR74" s="42">
        <f t="shared" si="33"/>
        <v>0</v>
      </c>
      <c r="AS74" s="42">
        <f t="shared" si="33"/>
        <v>0.82</v>
      </c>
      <c r="AT74" s="42">
        <f t="shared" si="33"/>
        <v>1.1000000000000001</v>
      </c>
      <c r="AU74" s="42">
        <f t="shared" si="33"/>
        <v>1</v>
      </c>
      <c r="AV74" s="42">
        <f t="shared" si="33"/>
        <v>0.1</v>
      </c>
      <c r="AW74" s="42">
        <f t="shared" si="33"/>
        <v>0.05</v>
      </c>
      <c r="AX74" s="42">
        <f t="shared" si="33"/>
        <v>0.85</v>
      </c>
      <c r="AY74" s="42">
        <f t="shared" si="45"/>
        <v>1.35</v>
      </c>
      <c r="AZ74" s="42">
        <f t="shared" si="46"/>
        <v>1.0640000000000001</v>
      </c>
      <c r="BA74" s="42">
        <f t="shared" si="38"/>
        <v>0.98699999999999999</v>
      </c>
      <c r="BB74" s="42">
        <f t="shared" si="34"/>
        <v>0.55000000000000004</v>
      </c>
      <c r="BC74" s="42">
        <f t="shared" si="34"/>
        <v>0.4</v>
      </c>
      <c r="BD74" s="42">
        <f t="shared" si="34"/>
        <v>0.05</v>
      </c>
    </row>
    <row r="75" spans="1:56" x14ac:dyDescent="0.25">
      <c r="A75" s="34">
        <v>60</v>
      </c>
      <c r="B75" s="33">
        <f t="shared" si="39"/>
        <v>168.422</v>
      </c>
      <c r="C75" s="40">
        <f t="shared" si="40"/>
        <v>164.23113885580517</v>
      </c>
      <c r="D75" s="41">
        <f t="shared" si="41"/>
        <v>0.56051583227237256</v>
      </c>
      <c r="E75" s="41">
        <f t="shared" si="42"/>
        <v>0.68240000000000001</v>
      </c>
      <c r="F75" s="41">
        <f t="shared" si="43"/>
        <v>1.2174500000000001</v>
      </c>
      <c r="G75" s="42">
        <f t="shared" si="35"/>
        <v>0.62</v>
      </c>
      <c r="H75" s="42">
        <f t="shared" si="31"/>
        <v>0.88</v>
      </c>
      <c r="I75" s="42">
        <f t="shared" si="31"/>
        <v>1</v>
      </c>
      <c r="J75" s="42">
        <f t="shared" si="31"/>
        <v>0.8</v>
      </c>
      <c r="K75" s="42">
        <f t="shared" si="31"/>
        <v>0.1</v>
      </c>
      <c r="L75" s="42">
        <f t="shared" si="31"/>
        <v>0.1</v>
      </c>
      <c r="M75" s="42">
        <f t="shared" si="31"/>
        <v>0.62</v>
      </c>
      <c r="N75" s="42">
        <f t="shared" si="31"/>
        <v>0.88</v>
      </c>
      <c r="O75" s="42">
        <f t="shared" si="31"/>
        <v>1</v>
      </c>
      <c r="P75" s="42">
        <f t="shared" si="31"/>
        <v>0.9</v>
      </c>
      <c r="Q75" s="42">
        <f t="shared" si="31"/>
        <v>0.1</v>
      </c>
      <c r="R75" s="42">
        <f t="shared" si="31"/>
        <v>0</v>
      </c>
      <c r="S75" s="42">
        <f t="shared" si="31"/>
        <v>0.62</v>
      </c>
      <c r="T75" s="42">
        <f t="shared" si="31"/>
        <v>0.88</v>
      </c>
      <c r="U75" s="42">
        <f t="shared" si="31"/>
        <v>1</v>
      </c>
      <c r="V75" s="42">
        <f t="shared" si="31"/>
        <v>0.1</v>
      </c>
      <c r="W75" s="42">
        <f t="shared" si="31"/>
        <v>0.05</v>
      </c>
      <c r="X75" s="42">
        <f t="shared" si="31"/>
        <v>0.85</v>
      </c>
      <c r="Y75" s="42">
        <f t="shared" si="44"/>
        <v>0.68399999999999994</v>
      </c>
      <c r="Z75" s="42">
        <f t="shared" si="36"/>
        <v>0.64600000000000002</v>
      </c>
      <c r="AA75" s="42">
        <f t="shared" si="37"/>
        <v>0.95599999999999996</v>
      </c>
      <c r="AB75" s="42">
        <f t="shared" si="32"/>
        <v>0.55000000000000004</v>
      </c>
      <c r="AC75" s="42">
        <f t="shared" si="32"/>
        <v>0.4</v>
      </c>
      <c r="AD75" s="42">
        <f t="shared" si="32"/>
        <v>0.05</v>
      </c>
      <c r="AG75" s="42">
        <v>1.3</v>
      </c>
      <c r="AH75" s="42">
        <v>2.1</v>
      </c>
      <c r="AI75" s="42">
        <v>1</v>
      </c>
      <c r="AJ75" s="42">
        <f t="shared" si="33"/>
        <v>0.8</v>
      </c>
      <c r="AK75" s="42">
        <f t="shared" si="33"/>
        <v>0.1</v>
      </c>
      <c r="AL75" s="42">
        <f t="shared" si="33"/>
        <v>0.1</v>
      </c>
      <c r="AM75" s="42">
        <v>1.06</v>
      </c>
      <c r="AN75" s="42">
        <f t="shared" si="33"/>
        <v>1.1000000000000001</v>
      </c>
      <c r="AO75" s="42">
        <f t="shared" si="33"/>
        <v>1</v>
      </c>
      <c r="AP75" s="42">
        <f t="shared" si="33"/>
        <v>0.9</v>
      </c>
      <c r="AQ75" s="42">
        <f t="shared" si="33"/>
        <v>0.1</v>
      </c>
      <c r="AR75" s="42">
        <f t="shared" si="33"/>
        <v>0</v>
      </c>
      <c r="AS75" s="42">
        <f t="shared" si="33"/>
        <v>0.82</v>
      </c>
      <c r="AT75" s="42">
        <f t="shared" si="33"/>
        <v>1.1000000000000001</v>
      </c>
      <c r="AU75" s="42">
        <f t="shared" si="33"/>
        <v>1</v>
      </c>
      <c r="AV75" s="42">
        <f t="shared" si="33"/>
        <v>0.1</v>
      </c>
      <c r="AW75" s="42">
        <f t="shared" si="33"/>
        <v>0.05</v>
      </c>
      <c r="AX75" s="42">
        <f t="shared" si="33"/>
        <v>0.85</v>
      </c>
      <c r="AY75" s="42">
        <f t="shared" si="45"/>
        <v>1.35</v>
      </c>
      <c r="AZ75" s="42">
        <f t="shared" si="46"/>
        <v>1.0640000000000001</v>
      </c>
      <c r="BA75" s="42">
        <f t="shared" si="38"/>
        <v>0.98699999999999999</v>
      </c>
      <c r="BB75" s="42">
        <f t="shared" si="34"/>
        <v>0.55000000000000004</v>
      </c>
      <c r="BC75" s="42">
        <f t="shared" si="34"/>
        <v>0.4</v>
      </c>
      <c r="BD75" s="42">
        <f t="shared" si="34"/>
        <v>0.05</v>
      </c>
    </row>
    <row r="76" spans="1:56" x14ac:dyDescent="0.25">
      <c r="A76" s="34">
        <v>61</v>
      </c>
      <c r="B76" s="33">
        <f t="shared" si="39"/>
        <v>167.2565347</v>
      </c>
      <c r="C76" s="40">
        <f t="shared" si="40"/>
        <v>164.23113885580517</v>
      </c>
      <c r="D76" s="41">
        <f t="shared" si="41"/>
        <v>0.56051583227237256</v>
      </c>
      <c r="E76" s="41">
        <f t="shared" si="42"/>
        <v>0.68240000000000001</v>
      </c>
      <c r="F76" s="41">
        <f t="shared" si="43"/>
        <v>1.2174500000000001</v>
      </c>
      <c r="G76" s="42">
        <f t="shared" si="35"/>
        <v>0.62</v>
      </c>
      <c r="H76" s="42">
        <f t="shared" si="31"/>
        <v>0.88</v>
      </c>
      <c r="I76" s="42">
        <f t="shared" si="31"/>
        <v>1</v>
      </c>
      <c r="J76" s="42">
        <f t="shared" si="31"/>
        <v>0.8</v>
      </c>
      <c r="K76" s="42">
        <f t="shared" si="31"/>
        <v>0.1</v>
      </c>
      <c r="L76" s="42">
        <f t="shared" si="31"/>
        <v>0.1</v>
      </c>
      <c r="M76" s="42">
        <f t="shared" si="31"/>
        <v>0.62</v>
      </c>
      <c r="N76" s="42">
        <f t="shared" si="31"/>
        <v>0.88</v>
      </c>
      <c r="O76" s="42">
        <f t="shared" si="31"/>
        <v>1</v>
      </c>
      <c r="P76" s="42">
        <f t="shared" si="31"/>
        <v>0.9</v>
      </c>
      <c r="Q76" s="42">
        <f t="shared" si="31"/>
        <v>0.1</v>
      </c>
      <c r="R76" s="42">
        <f t="shared" si="31"/>
        <v>0</v>
      </c>
      <c r="S76" s="42">
        <f t="shared" si="31"/>
        <v>0.62</v>
      </c>
      <c r="T76" s="42">
        <f t="shared" si="31"/>
        <v>0.88</v>
      </c>
      <c r="U76" s="42">
        <f t="shared" si="31"/>
        <v>1</v>
      </c>
      <c r="V76" s="42">
        <f t="shared" si="31"/>
        <v>0.1</v>
      </c>
      <c r="W76" s="42">
        <f t="shared" si="31"/>
        <v>0.05</v>
      </c>
      <c r="X76" s="42">
        <f t="shared" si="31"/>
        <v>0.85</v>
      </c>
      <c r="Y76" s="42">
        <f t="shared" si="44"/>
        <v>0.68399999999999994</v>
      </c>
      <c r="Z76" s="42">
        <f t="shared" si="36"/>
        <v>0.64600000000000002</v>
      </c>
      <c r="AA76" s="42">
        <f t="shared" si="37"/>
        <v>0.95599999999999996</v>
      </c>
      <c r="AB76" s="42">
        <f t="shared" si="32"/>
        <v>0.55000000000000004</v>
      </c>
      <c r="AC76" s="42">
        <f t="shared" si="32"/>
        <v>0.4</v>
      </c>
      <c r="AD76" s="42">
        <f t="shared" si="32"/>
        <v>0.05</v>
      </c>
      <c r="AG76" s="42">
        <v>1.3</v>
      </c>
      <c r="AH76" s="42">
        <v>2.1</v>
      </c>
      <c r="AI76" s="42">
        <v>1</v>
      </c>
      <c r="AJ76" s="42">
        <f t="shared" si="33"/>
        <v>0.8</v>
      </c>
      <c r="AK76" s="42">
        <f t="shared" si="33"/>
        <v>0.1</v>
      </c>
      <c r="AL76" s="42">
        <f t="shared" si="33"/>
        <v>0.1</v>
      </c>
      <c r="AM76" s="42">
        <v>1.06</v>
      </c>
      <c r="AN76" s="42">
        <f t="shared" si="33"/>
        <v>1.1000000000000001</v>
      </c>
      <c r="AO76" s="42">
        <f t="shared" si="33"/>
        <v>1</v>
      </c>
      <c r="AP76" s="42">
        <f t="shared" si="33"/>
        <v>0.9</v>
      </c>
      <c r="AQ76" s="42">
        <f t="shared" si="33"/>
        <v>0.1</v>
      </c>
      <c r="AR76" s="42">
        <f t="shared" si="33"/>
        <v>0</v>
      </c>
      <c r="AS76" s="42">
        <f t="shared" si="33"/>
        <v>0.82</v>
      </c>
      <c r="AT76" s="42">
        <f t="shared" si="33"/>
        <v>1.1000000000000001</v>
      </c>
      <c r="AU76" s="42">
        <f t="shared" si="33"/>
        <v>1</v>
      </c>
      <c r="AV76" s="42">
        <f t="shared" si="33"/>
        <v>0.1</v>
      </c>
      <c r="AW76" s="42">
        <f t="shared" si="33"/>
        <v>0.05</v>
      </c>
      <c r="AX76" s="42">
        <f t="shared" si="33"/>
        <v>0.85</v>
      </c>
      <c r="AY76" s="42">
        <f t="shared" si="45"/>
        <v>1.35</v>
      </c>
      <c r="AZ76" s="42">
        <f t="shared" si="46"/>
        <v>1.0640000000000001</v>
      </c>
      <c r="BA76" s="42">
        <f t="shared" si="38"/>
        <v>0.98699999999999999</v>
      </c>
      <c r="BB76" s="42">
        <f t="shared" si="34"/>
        <v>0.55000000000000004</v>
      </c>
      <c r="BC76" s="42">
        <f t="shared" si="34"/>
        <v>0.4</v>
      </c>
      <c r="BD76" s="42">
        <f t="shared" si="34"/>
        <v>0.05</v>
      </c>
    </row>
    <row r="77" spans="1:56" x14ac:dyDescent="0.25">
      <c r="A77" s="34">
        <v>62</v>
      </c>
      <c r="B77" s="33">
        <f t="shared" si="39"/>
        <v>166.1054512</v>
      </c>
      <c r="C77" s="40">
        <f t="shared" si="40"/>
        <v>164.23113885580517</v>
      </c>
      <c r="D77" s="41">
        <f t="shared" si="41"/>
        <v>0.56051583227237256</v>
      </c>
      <c r="E77" s="41">
        <f t="shared" si="42"/>
        <v>0.68240000000000001</v>
      </c>
      <c r="F77" s="41">
        <f t="shared" si="43"/>
        <v>1.2174500000000001</v>
      </c>
      <c r="G77" s="42">
        <f t="shared" si="35"/>
        <v>0.62</v>
      </c>
      <c r="H77" s="42">
        <f t="shared" si="31"/>
        <v>0.88</v>
      </c>
      <c r="I77" s="42">
        <f t="shared" si="31"/>
        <v>1</v>
      </c>
      <c r="J77" s="42">
        <f t="shared" si="31"/>
        <v>0.8</v>
      </c>
      <c r="K77" s="42">
        <f t="shared" si="31"/>
        <v>0.1</v>
      </c>
      <c r="L77" s="42">
        <f t="shared" si="31"/>
        <v>0.1</v>
      </c>
      <c r="M77" s="42">
        <f t="shared" si="31"/>
        <v>0.62</v>
      </c>
      <c r="N77" s="42">
        <f t="shared" si="31"/>
        <v>0.88</v>
      </c>
      <c r="O77" s="42">
        <f t="shared" si="31"/>
        <v>1</v>
      </c>
      <c r="P77" s="42">
        <f t="shared" si="31"/>
        <v>0.9</v>
      </c>
      <c r="Q77" s="42">
        <f t="shared" si="31"/>
        <v>0.1</v>
      </c>
      <c r="R77" s="42">
        <f t="shared" si="31"/>
        <v>0</v>
      </c>
      <c r="S77" s="42">
        <f t="shared" si="31"/>
        <v>0.62</v>
      </c>
      <c r="T77" s="42">
        <f t="shared" si="31"/>
        <v>0.88</v>
      </c>
      <c r="U77" s="42">
        <f t="shared" si="31"/>
        <v>1</v>
      </c>
      <c r="V77" s="42">
        <f t="shared" si="31"/>
        <v>0.1</v>
      </c>
      <c r="W77" s="42">
        <f t="shared" si="31"/>
        <v>0.05</v>
      </c>
      <c r="X77" s="42">
        <f t="shared" si="31"/>
        <v>0.85</v>
      </c>
      <c r="Y77" s="42">
        <f t="shared" si="44"/>
        <v>0.68399999999999994</v>
      </c>
      <c r="Z77" s="42">
        <f t="shared" si="36"/>
        <v>0.64600000000000002</v>
      </c>
      <c r="AA77" s="42">
        <f t="shared" si="37"/>
        <v>0.95599999999999996</v>
      </c>
      <c r="AB77" s="42">
        <f t="shared" si="32"/>
        <v>0.55000000000000004</v>
      </c>
      <c r="AC77" s="42">
        <f t="shared" si="32"/>
        <v>0.4</v>
      </c>
      <c r="AD77" s="42">
        <f t="shared" si="32"/>
        <v>0.05</v>
      </c>
      <c r="AG77" s="42">
        <v>1.3</v>
      </c>
      <c r="AH77" s="42">
        <v>2.1</v>
      </c>
      <c r="AI77" s="42">
        <v>1</v>
      </c>
      <c r="AJ77" s="42">
        <f t="shared" si="33"/>
        <v>0.8</v>
      </c>
      <c r="AK77" s="42">
        <f t="shared" si="33"/>
        <v>0.1</v>
      </c>
      <c r="AL77" s="42">
        <f t="shared" si="33"/>
        <v>0.1</v>
      </c>
      <c r="AM77" s="42">
        <v>1.06</v>
      </c>
      <c r="AN77" s="42">
        <f t="shared" si="33"/>
        <v>1.1000000000000001</v>
      </c>
      <c r="AO77" s="42">
        <f t="shared" si="33"/>
        <v>1</v>
      </c>
      <c r="AP77" s="42">
        <f t="shared" si="33"/>
        <v>0.9</v>
      </c>
      <c r="AQ77" s="42">
        <f t="shared" si="33"/>
        <v>0.1</v>
      </c>
      <c r="AR77" s="42">
        <f t="shared" si="33"/>
        <v>0</v>
      </c>
      <c r="AS77" s="42">
        <f t="shared" si="33"/>
        <v>0.82</v>
      </c>
      <c r="AT77" s="42">
        <f t="shared" si="33"/>
        <v>1.1000000000000001</v>
      </c>
      <c r="AU77" s="42">
        <f t="shared" si="33"/>
        <v>1</v>
      </c>
      <c r="AV77" s="42">
        <f t="shared" si="33"/>
        <v>0.1</v>
      </c>
      <c r="AW77" s="42">
        <f t="shared" si="33"/>
        <v>0.05</v>
      </c>
      <c r="AX77" s="42">
        <f t="shared" si="33"/>
        <v>0.85</v>
      </c>
      <c r="AY77" s="42">
        <f t="shared" si="45"/>
        <v>1.35</v>
      </c>
      <c r="AZ77" s="42">
        <f t="shared" si="46"/>
        <v>1.0640000000000001</v>
      </c>
      <c r="BA77" s="42">
        <f t="shared" si="38"/>
        <v>0.98699999999999999</v>
      </c>
      <c r="BB77" s="42">
        <f t="shared" si="34"/>
        <v>0.55000000000000004</v>
      </c>
      <c r="BC77" s="42">
        <f t="shared" si="34"/>
        <v>0.4</v>
      </c>
      <c r="BD77" s="42">
        <f t="shared" si="34"/>
        <v>0.05</v>
      </c>
    </row>
    <row r="78" spans="1:56" x14ac:dyDescent="0.25">
      <c r="A78" s="34">
        <v>63</v>
      </c>
      <c r="B78" s="33">
        <f t="shared" si="39"/>
        <v>164.97323870000002</v>
      </c>
      <c r="C78" s="40">
        <f t="shared" si="40"/>
        <v>164.23113885580517</v>
      </c>
      <c r="D78" s="41">
        <f t="shared" si="41"/>
        <v>0.56051583227237256</v>
      </c>
      <c r="E78" s="41">
        <f t="shared" si="42"/>
        <v>0.68240000000000001</v>
      </c>
      <c r="F78" s="41">
        <f t="shared" si="43"/>
        <v>1.2174500000000001</v>
      </c>
      <c r="G78" s="42">
        <f t="shared" si="35"/>
        <v>0.62</v>
      </c>
      <c r="H78" s="42">
        <f t="shared" si="31"/>
        <v>0.88</v>
      </c>
      <c r="I78" s="42">
        <f t="shared" si="31"/>
        <v>1</v>
      </c>
      <c r="J78" s="42">
        <f t="shared" si="31"/>
        <v>0.8</v>
      </c>
      <c r="K78" s="42">
        <f t="shared" si="31"/>
        <v>0.1</v>
      </c>
      <c r="L78" s="42">
        <f t="shared" si="31"/>
        <v>0.1</v>
      </c>
      <c r="M78" s="42">
        <f t="shared" si="31"/>
        <v>0.62</v>
      </c>
      <c r="N78" s="42">
        <f t="shared" si="31"/>
        <v>0.88</v>
      </c>
      <c r="O78" s="42">
        <f t="shared" si="31"/>
        <v>1</v>
      </c>
      <c r="P78" s="42">
        <f t="shared" si="31"/>
        <v>0.9</v>
      </c>
      <c r="Q78" s="42">
        <f t="shared" si="31"/>
        <v>0.1</v>
      </c>
      <c r="R78" s="42">
        <f t="shared" si="31"/>
        <v>0</v>
      </c>
      <c r="S78" s="42">
        <f t="shared" si="31"/>
        <v>0.62</v>
      </c>
      <c r="T78" s="42">
        <f t="shared" si="31"/>
        <v>0.88</v>
      </c>
      <c r="U78" s="42">
        <f t="shared" si="31"/>
        <v>1</v>
      </c>
      <c r="V78" s="42">
        <f t="shared" si="31"/>
        <v>0.1</v>
      </c>
      <c r="W78" s="42">
        <f t="shared" si="31"/>
        <v>0.05</v>
      </c>
      <c r="X78" s="42">
        <f t="shared" si="31"/>
        <v>0.85</v>
      </c>
      <c r="Y78" s="42">
        <f t="shared" si="44"/>
        <v>0.68399999999999994</v>
      </c>
      <c r="Z78" s="42">
        <f t="shared" si="36"/>
        <v>0.64600000000000002</v>
      </c>
      <c r="AA78" s="42">
        <f t="shared" si="37"/>
        <v>0.95599999999999996</v>
      </c>
      <c r="AB78" s="42">
        <f t="shared" si="32"/>
        <v>0.55000000000000004</v>
      </c>
      <c r="AC78" s="42">
        <f t="shared" si="32"/>
        <v>0.4</v>
      </c>
      <c r="AD78" s="42">
        <f t="shared" si="32"/>
        <v>0.05</v>
      </c>
      <c r="AG78" s="42">
        <v>1.3</v>
      </c>
      <c r="AH78" s="42">
        <v>2.1</v>
      </c>
      <c r="AI78" s="42">
        <v>1</v>
      </c>
      <c r="AJ78" s="42">
        <f t="shared" si="33"/>
        <v>0.8</v>
      </c>
      <c r="AK78" s="42">
        <f t="shared" si="33"/>
        <v>0.1</v>
      </c>
      <c r="AL78" s="42">
        <f t="shared" si="33"/>
        <v>0.1</v>
      </c>
      <c r="AM78" s="42">
        <v>1.06</v>
      </c>
      <c r="AN78" s="42">
        <f t="shared" si="33"/>
        <v>1.1000000000000001</v>
      </c>
      <c r="AO78" s="42">
        <f t="shared" si="33"/>
        <v>1</v>
      </c>
      <c r="AP78" s="42">
        <f t="shared" si="33"/>
        <v>0.9</v>
      </c>
      <c r="AQ78" s="42">
        <f t="shared" si="33"/>
        <v>0.1</v>
      </c>
      <c r="AR78" s="42">
        <f t="shared" si="33"/>
        <v>0</v>
      </c>
      <c r="AS78" s="42">
        <f t="shared" si="33"/>
        <v>0.82</v>
      </c>
      <c r="AT78" s="42">
        <f t="shared" si="33"/>
        <v>1.1000000000000001</v>
      </c>
      <c r="AU78" s="42">
        <f t="shared" si="33"/>
        <v>1</v>
      </c>
      <c r="AV78" s="42">
        <f t="shared" si="33"/>
        <v>0.1</v>
      </c>
      <c r="AW78" s="42">
        <f t="shared" si="33"/>
        <v>0.05</v>
      </c>
      <c r="AX78" s="42">
        <f t="shared" si="33"/>
        <v>0.85</v>
      </c>
      <c r="AY78" s="42">
        <f t="shared" si="45"/>
        <v>1.35</v>
      </c>
      <c r="AZ78" s="42">
        <f t="shared" si="46"/>
        <v>1.0640000000000001</v>
      </c>
      <c r="BA78" s="42">
        <f t="shared" si="38"/>
        <v>0.98699999999999999</v>
      </c>
      <c r="BB78" s="42">
        <f t="shared" si="34"/>
        <v>0.55000000000000004</v>
      </c>
      <c r="BC78" s="42">
        <f t="shared" si="34"/>
        <v>0.4</v>
      </c>
      <c r="BD78" s="42">
        <f t="shared" si="34"/>
        <v>0.05</v>
      </c>
    </row>
    <row r="79" spans="1:56" x14ac:dyDescent="0.25">
      <c r="A79" s="34">
        <v>64</v>
      </c>
      <c r="B79" s="33">
        <f t="shared" si="39"/>
        <v>163.8645472</v>
      </c>
      <c r="C79" s="40">
        <f t="shared" si="40"/>
        <v>164.23113885580517</v>
      </c>
      <c r="D79" s="41">
        <f t="shared" si="41"/>
        <v>0.56051583227237256</v>
      </c>
      <c r="E79" s="41">
        <f t="shared" si="42"/>
        <v>0.68240000000000001</v>
      </c>
      <c r="F79" s="41">
        <f t="shared" si="43"/>
        <v>1.2174500000000001</v>
      </c>
      <c r="G79" s="42">
        <f t="shared" si="35"/>
        <v>0.62</v>
      </c>
      <c r="H79" s="42">
        <f t="shared" si="31"/>
        <v>0.88</v>
      </c>
      <c r="I79" s="42">
        <f t="shared" si="31"/>
        <v>1</v>
      </c>
      <c r="J79" s="42">
        <f t="shared" si="31"/>
        <v>0.8</v>
      </c>
      <c r="K79" s="42">
        <f t="shared" si="31"/>
        <v>0.1</v>
      </c>
      <c r="L79" s="42">
        <f t="shared" si="31"/>
        <v>0.1</v>
      </c>
      <c r="M79" s="42">
        <f t="shared" si="31"/>
        <v>0.62</v>
      </c>
      <c r="N79" s="42">
        <f t="shared" si="31"/>
        <v>0.88</v>
      </c>
      <c r="O79" s="42">
        <f t="shared" si="31"/>
        <v>1</v>
      </c>
      <c r="P79" s="42">
        <f t="shared" si="31"/>
        <v>0.9</v>
      </c>
      <c r="Q79" s="42">
        <f t="shared" si="31"/>
        <v>0.1</v>
      </c>
      <c r="R79" s="42">
        <f t="shared" si="31"/>
        <v>0</v>
      </c>
      <c r="S79" s="42">
        <f t="shared" si="31"/>
        <v>0.62</v>
      </c>
      <c r="T79" s="42">
        <f t="shared" si="31"/>
        <v>0.88</v>
      </c>
      <c r="U79" s="42">
        <f t="shared" si="31"/>
        <v>1</v>
      </c>
      <c r="V79" s="42">
        <f t="shared" si="31"/>
        <v>0.1</v>
      </c>
      <c r="W79" s="42">
        <f t="shared" si="31"/>
        <v>0.05</v>
      </c>
      <c r="X79" s="42">
        <f t="shared" si="31"/>
        <v>0.85</v>
      </c>
      <c r="Y79" s="42">
        <f t="shared" si="44"/>
        <v>0.68399999999999994</v>
      </c>
      <c r="Z79" s="42">
        <f t="shared" si="36"/>
        <v>0.64600000000000002</v>
      </c>
      <c r="AA79" s="42">
        <f t="shared" si="37"/>
        <v>0.95599999999999996</v>
      </c>
      <c r="AB79" s="42">
        <f t="shared" si="32"/>
        <v>0.55000000000000004</v>
      </c>
      <c r="AC79" s="42">
        <f t="shared" si="32"/>
        <v>0.4</v>
      </c>
      <c r="AD79" s="42">
        <f t="shared" si="32"/>
        <v>0.05</v>
      </c>
      <c r="AG79" s="42">
        <v>1.3</v>
      </c>
      <c r="AH79" s="42">
        <v>2.1</v>
      </c>
      <c r="AI79" s="42">
        <v>1</v>
      </c>
      <c r="AJ79" s="42">
        <f t="shared" si="33"/>
        <v>0.8</v>
      </c>
      <c r="AK79" s="42">
        <f t="shared" si="33"/>
        <v>0.1</v>
      </c>
      <c r="AL79" s="42">
        <f t="shared" si="33"/>
        <v>0.1</v>
      </c>
      <c r="AM79" s="42">
        <v>1.06</v>
      </c>
      <c r="AN79" s="42">
        <f t="shared" si="33"/>
        <v>1.1000000000000001</v>
      </c>
      <c r="AO79" s="42">
        <f t="shared" si="33"/>
        <v>1</v>
      </c>
      <c r="AP79" s="42">
        <f t="shared" si="33"/>
        <v>0.9</v>
      </c>
      <c r="AQ79" s="42">
        <f t="shared" si="33"/>
        <v>0.1</v>
      </c>
      <c r="AR79" s="42">
        <f t="shared" si="33"/>
        <v>0</v>
      </c>
      <c r="AS79" s="42">
        <f t="shared" si="33"/>
        <v>0.82</v>
      </c>
      <c r="AT79" s="42">
        <f t="shared" si="33"/>
        <v>1.1000000000000001</v>
      </c>
      <c r="AU79" s="42">
        <f t="shared" si="33"/>
        <v>1</v>
      </c>
      <c r="AV79" s="42">
        <f t="shared" si="33"/>
        <v>0.1</v>
      </c>
      <c r="AW79" s="42">
        <f t="shared" si="33"/>
        <v>0.05</v>
      </c>
      <c r="AX79" s="42">
        <f t="shared" si="33"/>
        <v>0.85</v>
      </c>
      <c r="AY79" s="42">
        <f t="shared" si="45"/>
        <v>1.35</v>
      </c>
      <c r="AZ79" s="42">
        <f t="shared" si="46"/>
        <v>1.0640000000000001</v>
      </c>
      <c r="BA79" s="42">
        <f t="shared" si="38"/>
        <v>0.98699999999999999</v>
      </c>
      <c r="BB79" s="42">
        <f t="shared" si="34"/>
        <v>0.55000000000000004</v>
      </c>
      <c r="BC79" s="42">
        <f t="shared" si="34"/>
        <v>0.4</v>
      </c>
      <c r="BD79" s="42">
        <f t="shared" si="34"/>
        <v>0.05</v>
      </c>
    </row>
    <row r="80" spans="1:56" x14ac:dyDescent="0.25">
      <c r="A80" s="34">
        <v>65</v>
      </c>
      <c r="B80" s="33">
        <f t="shared" si="39"/>
        <v>162.7841875</v>
      </c>
      <c r="C80" s="40">
        <f t="shared" si="40"/>
        <v>157.04378727228172</v>
      </c>
      <c r="D80" s="41">
        <f t="shared" si="41"/>
        <v>0.53598562208969869</v>
      </c>
      <c r="E80" s="41">
        <f t="shared" si="42"/>
        <v>0.65610000000000013</v>
      </c>
      <c r="F80" s="41">
        <f t="shared" si="43"/>
        <v>1.2241</v>
      </c>
      <c r="G80" s="42">
        <v>0.62</v>
      </c>
      <c r="H80" s="42">
        <v>0.88</v>
      </c>
      <c r="I80" s="42">
        <v>1</v>
      </c>
      <c r="J80" s="42">
        <v>0.9</v>
      </c>
      <c r="K80" s="42">
        <v>0</v>
      </c>
      <c r="L80" s="42">
        <v>0.1</v>
      </c>
      <c r="M80" s="42">
        <v>0.62</v>
      </c>
      <c r="N80" s="42">
        <v>0.88</v>
      </c>
      <c r="O80" s="42">
        <v>1</v>
      </c>
      <c r="P80" s="42">
        <v>1</v>
      </c>
      <c r="Q80" s="42">
        <v>0</v>
      </c>
      <c r="R80" s="42">
        <v>0</v>
      </c>
      <c r="S80" s="42">
        <v>0.62</v>
      </c>
      <c r="T80" s="42">
        <v>0.88</v>
      </c>
      <c r="U80" s="42">
        <v>1</v>
      </c>
      <c r="V80" s="42">
        <v>0.1</v>
      </c>
      <c r="W80" s="42">
        <v>0</v>
      </c>
      <c r="X80" s="42">
        <v>0.9</v>
      </c>
      <c r="Y80" s="42">
        <f>SUMPRODUCT(G80:I80,J80:L80)</f>
        <v>0.65800000000000003</v>
      </c>
      <c r="Z80" s="42">
        <f>SUMPRODUCT(M80:O80,P80:R80)</f>
        <v>0.62</v>
      </c>
      <c r="AA80" s="42">
        <f>SUMPRODUCT(S80:U80,V80:X80)</f>
        <v>0.96199999999999997</v>
      </c>
      <c r="AB80" s="42">
        <v>0.5</v>
      </c>
      <c r="AC80" s="42">
        <v>0.45</v>
      </c>
      <c r="AD80" s="42">
        <v>0.05</v>
      </c>
      <c r="AG80" s="42">
        <v>1.4</v>
      </c>
      <c r="AH80" s="42">
        <v>2.1</v>
      </c>
      <c r="AI80" s="42">
        <v>1</v>
      </c>
      <c r="AJ80" s="42">
        <v>0.9</v>
      </c>
      <c r="AK80" s="42">
        <v>0</v>
      </c>
      <c r="AL80" s="42">
        <v>0.1</v>
      </c>
      <c r="AM80" s="42">
        <v>1.1000000000000001</v>
      </c>
      <c r="AN80" s="42">
        <v>1.1000000000000001</v>
      </c>
      <c r="AO80" s="42">
        <v>1</v>
      </c>
      <c r="AP80" s="42">
        <v>1</v>
      </c>
      <c r="AQ80" s="42">
        <v>0</v>
      </c>
      <c r="AR80" s="42">
        <v>0</v>
      </c>
      <c r="AS80" s="42">
        <v>0.82</v>
      </c>
      <c r="AT80" s="42">
        <v>1.1000000000000001</v>
      </c>
      <c r="AU80" s="42">
        <v>1</v>
      </c>
      <c r="AV80" s="42">
        <v>0.1</v>
      </c>
      <c r="AW80" s="42">
        <v>0</v>
      </c>
      <c r="AX80" s="42">
        <v>0.9</v>
      </c>
      <c r="AY80" s="42">
        <f>SUMPRODUCT(AG80:AI80,AJ80:AL80)</f>
        <v>1.36</v>
      </c>
      <c r="AZ80" s="42">
        <f>SUMPRODUCT(AM80:AO80,AP80:AR80)</f>
        <v>1.1000000000000001</v>
      </c>
      <c r="BA80" s="42">
        <f>SUMPRODUCT(AS80:AU80,AV80:AX80)</f>
        <v>0.98199999999999998</v>
      </c>
      <c r="BB80" s="42">
        <v>0.5</v>
      </c>
      <c r="BC80" s="42">
        <v>0.45</v>
      </c>
      <c r="BD80" s="42">
        <v>0.05</v>
      </c>
    </row>
    <row r="81" spans="1:56" x14ac:dyDescent="0.25">
      <c r="A81" s="34">
        <v>66</v>
      </c>
      <c r="B81" s="33">
        <f t="shared" si="39"/>
        <v>161.73713120000002</v>
      </c>
      <c r="C81" s="40">
        <f t="shared" si="40"/>
        <v>157.04378727228172</v>
      </c>
      <c r="D81" s="41">
        <f t="shared" si="41"/>
        <v>0.53598562208969869</v>
      </c>
      <c r="E81" s="41">
        <f t="shared" si="42"/>
        <v>0.65610000000000013</v>
      </c>
      <c r="F81" s="41">
        <f t="shared" si="43"/>
        <v>1.2241</v>
      </c>
      <c r="G81" s="43">
        <f>G80</f>
        <v>0.62</v>
      </c>
      <c r="H81" s="43">
        <f t="shared" ref="H81:X95" si="47">H80</f>
        <v>0.88</v>
      </c>
      <c r="I81" s="43">
        <f t="shared" si="47"/>
        <v>1</v>
      </c>
      <c r="J81" s="43">
        <f t="shared" si="47"/>
        <v>0.9</v>
      </c>
      <c r="K81" s="43">
        <f t="shared" si="47"/>
        <v>0</v>
      </c>
      <c r="L81" s="43">
        <f t="shared" si="47"/>
        <v>0.1</v>
      </c>
      <c r="M81" s="43">
        <f t="shared" si="47"/>
        <v>0.62</v>
      </c>
      <c r="N81" s="43">
        <f t="shared" si="47"/>
        <v>0.88</v>
      </c>
      <c r="O81" s="43">
        <f t="shared" si="47"/>
        <v>1</v>
      </c>
      <c r="P81" s="43">
        <f t="shared" si="47"/>
        <v>1</v>
      </c>
      <c r="Q81" s="43">
        <f t="shared" si="47"/>
        <v>0</v>
      </c>
      <c r="R81" s="43">
        <f t="shared" si="47"/>
        <v>0</v>
      </c>
      <c r="S81" s="43">
        <f t="shared" si="47"/>
        <v>0.62</v>
      </c>
      <c r="T81" s="43">
        <f t="shared" si="47"/>
        <v>0.88</v>
      </c>
      <c r="U81" s="43">
        <f t="shared" si="47"/>
        <v>1</v>
      </c>
      <c r="V81" s="43">
        <f t="shared" si="47"/>
        <v>0.1</v>
      </c>
      <c r="W81" s="43">
        <f t="shared" si="47"/>
        <v>0</v>
      </c>
      <c r="X81" s="43">
        <f t="shared" si="47"/>
        <v>0.9</v>
      </c>
      <c r="Y81" s="42">
        <f t="shared" ref="Y81:Y105" si="48">SUMPRODUCT(G81:I81,J81:L81)</f>
        <v>0.65800000000000003</v>
      </c>
      <c r="Z81" s="42">
        <f t="shared" ref="Z81:Z105" si="49">SUMPRODUCT(M81:O81,P81:R81)</f>
        <v>0.62</v>
      </c>
      <c r="AA81" s="42">
        <f t="shared" ref="AA81:AA105" si="50">SUMPRODUCT(S81:U81,V81:X81)</f>
        <v>0.96199999999999997</v>
      </c>
      <c r="AB81" s="42">
        <f t="shared" ref="AB81:AD96" si="51">AB80</f>
        <v>0.5</v>
      </c>
      <c r="AC81" s="42">
        <f t="shared" si="51"/>
        <v>0.45</v>
      </c>
      <c r="AD81" s="42">
        <f t="shared" si="51"/>
        <v>0.05</v>
      </c>
      <c r="AG81" s="43">
        <v>1.4</v>
      </c>
      <c r="AH81" s="42">
        <v>2.1</v>
      </c>
      <c r="AI81" s="43">
        <v>1</v>
      </c>
      <c r="AJ81" s="43">
        <f t="shared" ref="AJ81:AX96" si="52">AJ80</f>
        <v>0.9</v>
      </c>
      <c r="AK81" s="43">
        <f t="shared" si="52"/>
        <v>0</v>
      </c>
      <c r="AL81" s="43">
        <f t="shared" si="52"/>
        <v>0.1</v>
      </c>
      <c r="AM81" s="43">
        <v>1.1000000000000001</v>
      </c>
      <c r="AN81" s="43">
        <f t="shared" si="52"/>
        <v>1.1000000000000001</v>
      </c>
      <c r="AO81" s="43">
        <f t="shared" si="52"/>
        <v>1</v>
      </c>
      <c r="AP81" s="43">
        <f t="shared" si="52"/>
        <v>1</v>
      </c>
      <c r="AQ81" s="43">
        <f t="shared" si="52"/>
        <v>0</v>
      </c>
      <c r="AR81" s="43">
        <f t="shared" si="52"/>
        <v>0</v>
      </c>
      <c r="AS81" s="43">
        <f t="shared" si="52"/>
        <v>0.82</v>
      </c>
      <c r="AT81" s="43">
        <f t="shared" si="52"/>
        <v>1.1000000000000001</v>
      </c>
      <c r="AU81" s="43">
        <f t="shared" si="52"/>
        <v>1</v>
      </c>
      <c r="AV81" s="43">
        <f t="shared" si="52"/>
        <v>0.1</v>
      </c>
      <c r="AW81" s="43">
        <f t="shared" si="52"/>
        <v>0</v>
      </c>
      <c r="AX81" s="43">
        <f t="shared" si="52"/>
        <v>0.9</v>
      </c>
      <c r="AY81" s="42">
        <f t="shared" ref="AY81:AY105" si="53">SUMPRODUCT(AG81:AI81,AJ81:AL81)</f>
        <v>1.36</v>
      </c>
      <c r="AZ81" s="42">
        <f t="shared" ref="AZ81:AZ105" si="54">SUMPRODUCT(AM81:AO81,AP81:AR81)</f>
        <v>1.1000000000000001</v>
      </c>
      <c r="BA81" s="42">
        <f t="shared" ref="BA81:BA105" si="55">SUMPRODUCT(AS81:AU81,AV81:AX81)</f>
        <v>0.98199999999999998</v>
      </c>
      <c r="BB81" s="42">
        <f t="shared" ref="BB81:BD96" si="56">BB80</f>
        <v>0.5</v>
      </c>
      <c r="BC81" s="42">
        <f t="shared" si="56"/>
        <v>0.45</v>
      </c>
      <c r="BD81" s="42">
        <f t="shared" si="56"/>
        <v>0.05</v>
      </c>
    </row>
    <row r="82" spans="1:56" x14ac:dyDescent="0.25">
      <c r="A82" s="34">
        <v>67</v>
      </c>
      <c r="B82" s="33">
        <f t="shared" si="39"/>
        <v>160.72851070000002</v>
      </c>
      <c r="C82" s="40">
        <f t="shared" si="40"/>
        <v>157.04378727228172</v>
      </c>
      <c r="D82" s="41">
        <f t="shared" si="41"/>
        <v>0.53598562208969869</v>
      </c>
      <c r="E82" s="41">
        <f t="shared" si="42"/>
        <v>0.65610000000000013</v>
      </c>
      <c r="F82" s="41">
        <f t="shared" si="43"/>
        <v>1.2241</v>
      </c>
      <c r="G82" s="43">
        <f t="shared" ref="G82:V97" si="57">G81</f>
        <v>0.62</v>
      </c>
      <c r="H82" s="43">
        <f t="shared" si="47"/>
        <v>0.88</v>
      </c>
      <c r="I82" s="43">
        <f t="shared" si="47"/>
        <v>1</v>
      </c>
      <c r="J82" s="43">
        <f t="shared" si="47"/>
        <v>0.9</v>
      </c>
      <c r="K82" s="43">
        <f t="shared" si="47"/>
        <v>0</v>
      </c>
      <c r="L82" s="43">
        <f t="shared" si="47"/>
        <v>0.1</v>
      </c>
      <c r="M82" s="43">
        <f t="shared" si="47"/>
        <v>0.62</v>
      </c>
      <c r="N82" s="43">
        <f t="shared" si="47"/>
        <v>0.88</v>
      </c>
      <c r="O82" s="43">
        <f t="shared" si="47"/>
        <v>1</v>
      </c>
      <c r="P82" s="43">
        <f t="shared" si="47"/>
        <v>1</v>
      </c>
      <c r="Q82" s="43">
        <f t="shared" si="47"/>
        <v>0</v>
      </c>
      <c r="R82" s="43">
        <f t="shared" si="47"/>
        <v>0</v>
      </c>
      <c r="S82" s="43">
        <f t="shared" si="47"/>
        <v>0.62</v>
      </c>
      <c r="T82" s="43">
        <f t="shared" si="47"/>
        <v>0.88</v>
      </c>
      <c r="U82" s="43">
        <f t="shared" si="47"/>
        <v>1</v>
      </c>
      <c r="V82" s="43">
        <f t="shared" si="47"/>
        <v>0.1</v>
      </c>
      <c r="W82" s="43">
        <f t="shared" si="47"/>
        <v>0</v>
      </c>
      <c r="X82" s="43">
        <f t="shared" si="47"/>
        <v>0.9</v>
      </c>
      <c r="Y82" s="42">
        <f t="shared" si="48"/>
        <v>0.65800000000000003</v>
      </c>
      <c r="Z82" s="42">
        <f t="shared" si="49"/>
        <v>0.62</v>
      </c>
      <c r="AA82" s="42">
        <f t="shared" si="50"/>
        <v>0.96199999999999997</v>
      </c>
      <c r="AB82" s="42">
        <f t="shared" si="51"/>
        <v>0.5</v>
      </c>
      <c r="AC82" s="42">
        <f t="shared" si="51"/>
        <v>0.45</v>
      </c>
      <c r="AD82" s="42">
        <f t="shared" si="51"/>
        <v>0.05</v>
      </c>
      <c r="AG82" s="43">
        <v>1.4</v>
      </c>
      <c r="AH82" s="42">
        <v>2.1</v>
      </c>
      <c r="AI82" s="43">
        <v>1</v>
      </c>
      <c r="AJ82" s="43">
        <f t="shared" si="52"/>
        <v>0.9</v>
      </c>
      <c r="AK82" s="43">
        <f t="shared" si="52"/>
        <v>0</v>
      </c>
      <c r="AL82" s="43">
        <f t="shared" si="52"/>
        <v>0.1</v>
      </c>
      <c r="AM82" s="43">
        <v>1.1000000000000001</v>
      </c>
      <c r="AN82" s="43">
        <f t="shared" si="52"/>
        <v>1.1000000000000001</v>
      </c>
      <c r="AO82" s="43">
        <f t="shared" si="52"/>
        <v>1</v>
      </c>
      <c r="AP82" s="43">
        <f t="shared" si="52"/>
        <v>1</v>
      </c>
      <c r="AQ82" s="43">
        <f t="shared" si="52"/>
        <v>0</v>
      </c>
      <c r="AR82" s="43">
        <f t="shared" si="52"/>
        <v>0</v>
      </c>
      <c r="AS82" s="43">
        <f t="shared" si="52"/>
        <v>0.82</v>
      </c>
      <c r="AT82" s="43">
        <f t="shared" si="52"/>
        <v>1.1000000000000001</v>
      </c>
      <c r="AU82" s="43">
        <f t="shared" si="52"/>
        <v>1</v>
      </c>
      <c r="AV82" s="43">
        <f t="shared" si="52"/>
        <v>0.1</v>
      </c>
      <c r="AW82" s="43">
        <f t="shared" si="52"/>
        <v>0</v>
      </c>
      <c r="AX82" s="43">
        <f t="shared" si="52"/>
        <v>0.9</v>
      </c>
      <c r="AY82" s="42">
        <f t="shared" si="53"/>
        <v>1.36</v>
      </c>
      <c r="AZ82" s="42">
        <f t="shared" si="54"/>
        <v>1.1000000000000001</v>
      </c>
      <c r="BA82" s="42">
        <f t="shared" si="55"/>
        <v>0.98199999999999998</v>
      </c>
      <c r="BB82" s="42">
        <f t="shared" si="56"/>
        <v>0.5</v>
      </c>
      <c r="BC82" s="42">
        <f t="shared" si="56"/>
        <v>0.45</v>
      </c>
      <c r="BD82" s="42">
        <f t="shared" si="56"/>
        <v>0.05</v>
      </c>
    </row>
    <row r="83" spans="1:56" x14ac:dyDescent="0.25">
      <c r="A83" s="34">
        <v>68</v>
      </c>
      <c r="B83" s="33">
        <f t="shared" si="39"/>
        <v>159.76361920000002</v>
      </c>
      <c r="C83" s="40">
        <f t="shared" si="40"/>
        <v>157.04378727228172</v>
      </c>
      <c r="D83" s="41">
        <f t="shared" si="41"/>
        <v>0.53598562208969869</v>
      </c>
      <c r="E83" s="41">
        <f t="shared" si="42"/>
        <v>0.65610000000000013</v>
      </c>
      <c r="F83" s="41">
        <f t="shared" si="43"/>
        <v>1.2241</v>
      </c>
      <c r="G83" s="43">
        <f t="shared" si="57"/>
        <v>0.62</v>
      </c>
      <c r="H83" s="43">
        <f t="shared" si="47"/>
        <v>0.88</v>
      </c>
      <c r="I83" s="43">
        <f t="shared" si="47"/>
        <v>1</v>
      </c>
      <c r="J83" s="43">
        <f t="shared" si="47"/>
        <v>0.9</v>
      </c>
      <c r="K83" s="43">
        <f t="shared" si="47"/>
        <v>0</v>
      </c>
      <c r="L83" s="43">
        <f t="shared" si="47"/>
        <v>0.1</v>
      </c>
      <c r="M83" s="43">
        <f t="shared" si="47"/>
        <v>0.62</v>
      </c>
      <c r="N83" s="43">
        <f t="shared" si="47"/>
        <v>0.88</v>
      </c>
      <c r="O83" s="43">
        <f t="shared" si="47"/>
        <v>1</v>
      </c>
      <c r="P83" s="43">
        <f t="shared" si="47"/>
        <v>1</v>
      </c>
      <c r="Q83" s="43">
        <f t="shared" si="47"/>
        <v>0</v>
      </c>
      <c r="R83" s="43">
        <f t="shared" si="47"/>
        <v>0</v>
      </c>
      <c r="S83" s="43">
        <f t="shared" si="47"/>
        <v>0.62</v>
      </c>
      <c r="T83" s="43">
        <f t="shared" si="47"/>
        <v>0.88</v>
      </c>
      <c r="U83" s="43">
        <f t="shared" si="47"/>
        <v>1</v>
      </c>
      <c r="V83" s="43">
        <f t="shared" si="47"/>
        <v>0.1</v>
      </c>
      <c r="W83" s="43">
        <f t="shared" si="47"/>
        <v>0</v>
      </c>
      <c r="X83" s="43">
        <f t="shared" si="47"/>
        <v>0.9</v>
      </c>
      <c r="Y83" s="42">
        <f t="shared" si="48"/>
        <v>0.65800000000000003</v>
      </c>
      <c r="Z83" s="42">
        <f t="shared" si="49"/>
        <v>0.62</v>
      </c>
      <c r="AA83" s="42">
        <f t="shared" si="50"/>
        <v>0.96199999999999997</v>
      </c>
      <c r="AB83" s="42">
        <f t="shared" si="51"/>
        <v>0.5</v>
      </c>
      <c r="AC83" s="42">
        <f t="shared" si="51"/>
        <v>0.45</v>
      </c>
      <c r="AD83" s="42">
        <f t="shared" si="51"/>
        <v>0.05</v>
      </c>
      <c r="AG83" s="43">
        <v>1.4</v>
      </c>
      <c r="AH83" s="42">
        <v>2.1</v>
      </c>
      <c r="AI83" s="43">
        <v>1</v>
      </c>
      <c r="AJ83" s="43">
        <f t="shared" si="52"/>
        <v>0.9</v>
      </c>
      <c r="AK83" s="43">
        <f t="shared" si="52"/>
        <v>0</v>
      </c>
      <c r="AL83" s="43">
        <f t="shared" si="52"/>
        <v>0.1</v>
      </c>
      <c r="AM83" s="43">
        <v>1.1000000000000001</v>
      </c>
      <c r="AN83" s="43">
        <f t="shared" si="52"/>
        <v>1.1000000000000001</v>
      </c>
      <c r="AO83" s="43">
        <f t="shared" si="52"/>
        <v>1</v>
      </c>
      <c r="AP83" s="43">
        <f t="shared" si="52"/>
        <v>1</v>
      </c>
      <c r="AQ83" s="43">
        <f t="shared" si="52"/>
        <v>0</v>
      </c>
      <c r="AR83" s="43">
        <f t="shared" si="52"/>
        <v>0</v>
      </c>
      <c r="AS83" s="43">
        <f t="shared" si="52"/>
        <v>0.82</v>
      </c>
      <c r="AT83" s="43">
        <f t="shared" si="52"/>
        <v>1.1000000000000001</v>
      </c>
      <c r="AU83" s="43">
        <f t="shared" si="52"/>
        <v>1</v>
      </c>
      <c r="AV83" s="43">
        <f t="shared" si="52"/>
        <v>0.1</v>
      </c>
      <c r="AW83" s="43">
        <f t="shared" si="52"/>
        <v>0</v>
      </c>
      <c r="AX83" s="43">
        <f t="shared" si="52"/>
        <v>0.9</v>
      </c>
      <c r="AY83" s="42">
        <f t="shared" si="53"/>
        <v>1.36</v>
      </c>
      <c r="AZ83" s="42">
        <f t="shared" si="54"/>
        <v>1.1000000000000001</v>
      </c>
      <c r="BA83" s="42">
        <f t="shared" si="55"/>
        <v>0.98199999999999998</v>
      </c>
      <c r="BB83" s="42">
        <f t="shared" si="56"/>
        <v>0.5</v>
      </c>
      <c r="BC83" s="42">
        <f t="shared" si="56"/>
        <v>0.45</v>
      </c>
      <c r="BD83" s="42">
        <f t="shared" si="56"/>
        <v>0.05</v>
      </c>
    </row>
    <row r="84" spans="1:56" x14ac:dyDescent="0.25">
      <c r="A84" s="34">
        <v>69</v>
      </c>
      <c r="B84" s="33">
        <f t="shared" si="39"/>
        <v>158.8479107</v>
      </c>
      <c r="C84" s="40">
        <f t="shared" si="40"/>
        <v>157.04378727228172</v>
      </c>
      <c r="D84" s="41">
        <f t="shared" si="41"/>
        <v>0.53598562208969869</v>
      </c>
      <c r="E84" s="41">
        <f t="shared" si="42"/>
        <v>0.65610000000000013</v>
      </c>
      <c r="F84" s="41">
        <f t="shared" si="43"/>
        <v>1.2241</v>
      </c>
      <c r="G84" s="43">
        <f t="shared" si="57"/>
        <v>0.62</v>
      </c>
      <c r="H84" s="43">
        <f t="shared" si="47"/>
        <v>0.88</v>
      </c>
      <c r="I84" s="43">
        <f t="shared" si="47"/>
        <v>1</v>
      </c>
      <c r="J84" s="43">
        <f t="shared" si="47"/>
        <v>0.9</v>
      </c>
      <c r="K84" s="43">
        <f t="shared" si="47"/>
        <v>0</v>
      </c>
      <c r="L84" s="43">
        <f t="shared" si="47"/>
        <v>0.1</v>
      </c>
      <c r="M84" s="43">
        <f t="shared" si="47"/>
        <v>0.62</v>
      </c>
      <c r="N84" s="43">
        <f t="shared" si="47"/>
        <v>0.88</v>
      </c>
      <c r="O84" s="43">
        <f t="shared" si="47"/>
        <v>1</v>
      </c>
      <c r="P84" s="43">
        <f t="shared" si="47"/>
        <v>1</v>
      </c>
      <c r="Q84" s="43">
        <f t="shared" si="47"/>
        <v>0</v>
      </c>
      <c r="R84" s="43">
        <f t="shared" si="47"/>
        <v>0</v>
      </c>
      <c r="S84" s="43">
        <f t="shared" si="47"/>
        <v>0.62</v>
      </c>
      <c r="T84" s="43">
        <f t="shared" si="47"/>
        <v>0.88</v>
      </c>
      <c r="U84" s="43">
        <f t="shared" si="47"/>
        <v>1</v>
      </c>
      <c r="V84" s="43">
        <f t="shared" si="47"/>
        <v>0.1</v>
      </c>
      <c r="W84" s="43">
        <f t="shared" si="47"/>
        <v>0</v>
      </c>
      <c r="X84" s="43">
        <f t="shared" si="47"/>
        <v>0.9</v>
      </c>
      <c r="Y84" s="42">
        <f t="shared" si="48"/>
        <v>0.65800000000000003</v>
      </c>
      <c r="Z84" s="42">
        <f t="shared" si="49"/>
        <v>0.62</v>
      </c>
      <c r="AA84" s="42">
        <f t="shared" si="50"/>
        <v>0.96199999999999997</v>
      </c>
      <c r="AB84" s="42">
        <f t="shared" si="51"/>
        <v>0.5</v>
      </c>
      <c r="AC84" s="42">
        <f t="shared" si="51"/>
        <v>0.45</v>
      </c>
      <c r="AD84" s="42">
        <f t="shared" si="51"/>
        <v>0.05</v>
      </c>
      <c r="AG84" s="43">
        <v>1.4</v>
      </c>
      <c r="AH84" s="42">
        <v>2.1</v>
      </c>
      <c r="AI84" s="43">
        <v>1</v>
      </c>
      <c r="AJ84" s="43">
        <f t="shared" si="52"/>
        <v>0.9</v>
      </c>
      <c r="AK84" s="43">
        <f t="shared" si="52"/>
        <v>0</v>
      </c>
      <c r="AL84" s="43">
        <f t="shared" si="52"/>
        <v>0.1</v>
      </c>
      <c r="AM84" s="43">
        <v>1.1000000000000001</v>
      </c>
      <c r="AN84" s="43">
        <f t="shared" si="52"/>
        <v>1.1000000000000001</v>
      </c>
      <c r="AO84" s="43">
        <f t="shared" si="52"/>
        <v>1</v>
      </c>
      <c r="AP84" s="43">
        <f t="shared" si="52"/>
        <v>1</v>
      </c>
      <c r="AQ84" s="43">
        <f t="shared" si="52"/>
        <v>0</v>
      </c>
      <c r="AR84" s="43">
        <f t="shared" si="52"/>
        <v>0</v>
      </c>
      <c r="AS84" s="43">
        <f t="shared" si="52"/>
        <v>0.82</v>
      </c>
      <c r="AT84" s="43">
        <f t="shared" si="52"/>
        <v>1.1000000000000001</v>
      </c>
      <c r="AU84" s="43">
        <f t="shared" si="52"/>
        <v>1</v>
      </c>
      <c r="AV84" s="43">
        <f t="shared" si="52"/>
        <v>0.1</v>
      </c>
      <c r="AW84" s="43">
        <f t="shared" si="52"/>
        <v>0</v>
      </c>
      <c r="AX84" s="43">
        <f t="shared" si="52"/>
        <v>0.9</v>
      </c>
      <c r="AY84" s="42">
        <f t="shared" si="53"/>
        <v>1.36</v>
      </c>
      <c r="AZ84" s="42">
        <f t="shared" si="54"/>
        <v>1.1000000000000001</v>
      </c>
      <c r="BA84" s="42">
        <f t="shared" si="55"/>
        <v>0.98199999999999998</v>
      </c>
      <c r="BB84" s="42">
        <f t="shared" si="56"/>
        <v>0.5</v>
      </c>
      <c r="BC84" s="42">
        <f t="shared" si="56"/>
        <v>0.45</v>
      </c>
      <c r="BD84" s="42">
        <f t="shared" si="56"/>
        <v>0.05</v>
      </c>
    </row>
    <row r="85" spans="1:56" x14ac:dyDescent="0.25">
      <c r="A85" s="34">
        <v>70</v>
      </c>
      <c r="B85" s="33">
        <f t="shared" si="39"/>
        <v>157.98700000000002</v>
      </c>
      <c r="C85" s="40">
        <f t="shared" si="40"/>
        <v>157.04378727228172</v>
      </c>
      <c r="D85" s="41">
        <f t="shared" si="41"/>
        <v>0.53598562208969869</v>
      </c>
      <c r="E85" s="41">
        <f t="shared" si="42"/>
        <v>0.65610000000000013</v>
      </c>
      <c r="F85" s="41">
        <f t="shared" si="43"/>
        <v>1.2241</v>
      </c>
      <c r="G85" s="43">
        <f t="shared" si="57"/>
        <v>0.62</v>
      </c>
      <c r="H85" s="43">
        <f t="shared" si="47"/>
        <v>0.88</v>
      </c>
      <c r="I85" s="43">
        <f t="shared" si="47"/>
        <v>1</v>
      </c>
      <c r="J85" s="43">
        <f t="shared" si="47"/>
        <v>0.9</v>
      </c>
      <c r="K85" s="43">
        <f t="shared" si="47"/>
        <v>0</v>
      </c>
      <c r="L85" s="43">
        <f t="shared" si="47"/>
        <v>0.1</v>
      </c>
      <c r="M85" s="43">
        <f t="shared" si="47"/>
        <v>0.62</v>
      </c>
      <c r="N85" s="43">
        <f t="shared" si="47"/>
        <v>0.88</v>
      </c>
      <c r="O85" s="43">
        <f t="shared" si="47"/>
        <v>1</v>
      </c>
      <c r="P85" s="43">
        <f t="shared" si="47"/>
        <v>1</v>
      </c>
      <c r="Q85" s="43">
        <f t="shared" si="47"/>
        <v>0</v>
      </c>
      <c r="R85" s="43">
        <f t="shared" si="47"/>
        <v>0</v>
      </c>
      <c r="S85" s="43">
        <f t="shared" si="47"/>
        <v>0.62</v>
      </c>
      <c r="T85" s="43">
        <f t="shared" si="47"/>
        <v>0.88</v>
      </c>
      <c r="U85" s="43">
        <f t="shared" si="47"/>
        <v>1</v>
      </c>
      <c r="V85" s="43">
        <f t="shared" si="47"/>
        <v>0.1</v>
      </c>
      <c r="W85" s="43">
        <f t="shared" si="47"/>
        <v>0</v>
      </c>
      <c r="X85" s="43">
        <f t="shared" si="47"/>
        <v>0.9</v>
      </c>
      <c r="Y85" s="42">
        <f t="shared" si="48"/>
        <v>0.65800000000000003</v>
      </c>
      <c r="Z85" s="42">
        <f t="shared" si="49"/>
        <v>0.62</v>
      </c>
      <c r="AA85" s="42">
        <f t="shared" si="50"/>
        <v>0.96199999999999997</v>
      </c>
      <c r="AB85" s="42">
        <f t="shared" si="51"/>
        <v>0.5</v>
      </c>
      <c r="AC85" s="42">
        <f t="shared" si="51"/>
        <v>0.45</v>
      </c>
      <c r="AD85" s="42">
        <f t="shared" si="51"/>
        <v>0.05</v>
      </c>
      <c r="AG85" s="43">
        <v>1.4</v>
      </c>
      <c r="AH85" s="42">
        <v>2.1</v>
      </c>
      <c r="AI85" s="43">
        <v>1</v>
      </c>
      <c r="AJ85" s="43">
        <f t="shared" si="52"/>
        <v>0.9</v>
      </c>
      <c r="AK85" s="43">
        <f t="shared" si="52"/>
        <v>0</v>
      </c>
      <c r="AL85" s="43">
        <f t="shared" si="52"/>
        <v>0.1</v>
      </c>
      <c r="AM85" s="43">
        <v>1.1000000000000001</v>
      </c>
      <c r="AN85" s="43">
        <f t="shared" si="52"/>
        <v>1.1000000000000001</v>
      </c>
      <c r="AO85" s="43">
        <f t="shared" si="52"/>
        <v>1</v>
      </c>
      <c r="AP85" s="43">
        <f t="shared" si="52"/>
        <v>1</v>
      </c>
      <c r="AQ85" s="43">
        <f t="shared" si="52"/>
        <v>0</v>
      </c>
      <c r="AR85" s="43">
        <f t="shared" si="52"/>
        <v>0</v>
      </c>
      <c r="AS85" s="43">
        <f t="shared" si="52"/>
        <v>0.82</v>
      </c>
      <c r="AT85" s="43">
        <f t="shared" si="52"/>
        <v>1.1000000000000001</v>
      </c>
      <c r="AU85" s="43">
        <f t="shared" si="52"/>
        <v>1</v>
      </c>
      <c r="AV85" s="43">
        <f t="shared" si="52"/>
        <v>0.1</v>
      </c>
      <c r="AW85" s="43">
        <f t="shared" si="52"/>
        <v>0</v>
      </c>
      <c r="AX85" s="43">
        <f t="shared" si="52"/>
        <v>0.9</v>
      </c>
      <c r="AY85" s="42">
        <f t="shared" si="53"/>
        <v>1.36</v>
      </c>
      <c r="AZ85" s="42">
        <f t="shared" si="54"/>
        <v>1.1000000000000001</v>
      </c>
      <c r="BA85" s="42">
        <f t="shared" si="55"/>
        <v>0.98199999999999998</v>
      </c>
      <c r="BB85" s="42">
        <f t="shared" si="56"/>
        <v>0.5</v>
      </c>
      <c r="BC85" s="42">
        <f t="shared" si="56"/>
        <v>0.45</v>
      </c>
      <c r="BD85" s="42">
        <f t="shared" si="56"/>
        <v>0.05</v>
      </c>
    </row>
    <row r="86" spans="1:56" x14ac:dyDescent="0.25">
      <c r="A86" s="34">
        <v>71</v>
      </c>
      <c r="B86" s="33">
        <f t="shared" si="39"/>
        <v>157.18666270000003</v>
      </c>
      <c r="C86" s="40">
        <f t="shared" si="40"/>
        <v>157.04378727228172</v>
      </c>
      <c r="D86" s="41">
        <f t="shared" si="41"/>
        <v>0.53598562208969869</v>
      </c>
      <c r="E86" s="41">
        <f t="shared" si="42"/>
        <v>0.65610000000000013</v>
      </c>
      <c r="F86" s="41">
        <f t="shared" si="43"/>
        <v>1.2241</v>
      </c>
      <c r="G86" s="43">
        <f t="shared" si="57"/>
        <v>0.62</v>
      </c>
      <c r="H86" s="43">
        <f t="shared" si="47"/>
        <v>0.88</v>
      </c>
      <c r="I86" s="43">
        <f t="shared" si="47"/>
        <v>1</v>
      </c>
      <c r="J86" s="43">
        <f t="shared" si="47"/>
        <v>0.9</v>
      </c>
      <c r="K86" s="43">
        <f t="shared" si="47"/>
        <v>0</v>
      </c>
      <c r="L86" s="43">
        <f t="shared" si="47"/>
        <v>0.1</v>
      </c>
      <c r="M86" s="43">
        <f t="shared" si="47"/>
        <v>0.62</v>
      </c>
      <c r="N86" s="43">
        <f t="shared" si="47"/>
        <v>0.88</v>
      </c>
      <c r="O86" s="43">
        <f t="shared" si="47"/>
        <v>1</v>
      </c>
      <c r="P86" s="43">
        <f t="shared" si="47"/>
        <v>1</v>
      </c>
      <c r="Q86" s="43">
        <f t="shared" si="47"/>
        <v>0</v>
      </c>
      <c r="R86" s="43">
        <f t="shared" si="47"/>
        <v>0</v>
      </c>
      <c r="S86" s="43">
        <f t="shared" si="47"/>
        <v>0.62</v>
      </c>
      <c r="T86" s="43">
        <f t="shared" si="47"/>
        <v>0.88</v>
      </c>
      <c r="U86" s="43">
        <f t="shared" si="47"/>
        <v>1</v>
      </c>
      <c r="V86" s="43">
        <f t="shared" si="47"/>
        <v>0.1</v>
      </c>
      <c r="W86" s="43">
        <f t="shared" si="47"/>
        <v>0</v>
      </c>
      <c r="X86" s="43">
        <f t="shared" si="47"/>
        <v>0.9</v>
      </c>
      <c r="Y86" s="42">
        <f t="shared" si="48"/>
        <v>0.65800000000000003</v>
      </c>
      <c r="Z86" s="42">
        <f t="shared" si="49"/>
        <v>0.62</v>
      </c>
      <c r="AA86" s="42">
        <f t="shared" si="50"/>
        <v>0.96199999999999997</v>
      </c>
      <c r="AB86" s="42">
        <f t="shared" si="51"/>
        <v>0.5</v>
      </c>
      <c r="AC86" s="42">
        <f t="shared" si="51"/>
        <v>0.45</v>
      </c>
      <c r="AD86" s="42">
        <f t="shared" si="51"/>
        <v>0.05</v>
      </c>
      <c r="AG86" s="43">
        <v>1.4</v>
      </c>
      <c r="AH86" s="42">
        <v>2.1</v>
      </c>
      <c r="AI86" s="43">
        <v>1</v>
      </c>
      <c r="AJ86" s="43">
        <f t="shared" si="52"/>
        <v>0.9</v>
      </c>
      <c r="AK86" s="43">
        <f t="shared" si="52"/>
        <v>0</v>
      </c>
      <c r="AL86" s="43">
        <f t="shared" si="52"/>
        <v>0.1</v>
      </c>
      <c r="AM86" s="43">
        <v>1.1000000000000001</v>
      </c>
      <c r="AN86" s="43">
        <f t="shared" si="52"/>
        <v>1.1000000000000001</v>
      </c>
      <c r="AO86" s="43">
        <f t="shared" si="52"/>
        <v>1</v>
      </c>
      <c r="AP86" s="43">
        <f t="shared" si="52"/>
        <v>1</v>
      </c>
      <c r="AQ86" s="43">
        <f t="shared" si="52"/>
        <v>0</v>
      </c>
      <c r="AR86" s="43">
        <f t="shared" si="52"/>
        <v>0</v>
      </c>
      <c r="AS86" s="43">
        <f t="shared" si="52"/>
        <v>0.82</v>
      </c>
      <c r="AT86" s="43">
        <f t="shared" si="52"/>
        <v>1.1000000000000001</v>
      </c>
      <c r="AU86" s="43">
        <f t="shared" si="52"/>
        <v>1</v>
      </c>
      <c r="AV86" s="43">
        <f t="shared" si="52"/>
        <v>0.1</v>
      </c>
      <c r="AW86" s="43">
        <f t="shared" si="52"/>
        <v>0</v>
      </c>
      <c r="AX86" s="43">
        <f t="shared" si="52"/>
        <v>0.9</v>
      </c>
      <c r="AY86" s="42">
        <f t="shared" si="53"/>
        <v>1.36</v>
      </c>
      <c r="AZ86" s="42">
        <f t="shared" si="54"/>
        <v>1.1000000000000001</v>
      </c>
      <c r="BA86" s="42">
        <f t="shared" si="55"/>
        <v>0.98199999999999998</v>
      </c>
      <c r="BB86" s="42">
        <f t="shared" si="56"/>
        <v>0.5</v>
      </c>
      <c r="BC86" s="42">
        <f t="shared" si="56"/>
        <v>0.45</v>
      </c>
      <c r="BD86" s="42">
        <f t="shared" si="56"/>
        <v>0.05</v>
      </c>
    </row>
    <row r="87" spans="1:56" x14ac:dyDescent="0.25">
      <c r="A87" s="34">
        <v>72</v>
      </c>
      <c r="B87" s="33">
        <f t="shared" si="39"/>
        <v>156.45283519999998</v>
      </c>
      <c r="C87" s="40">
        <f t="shared" si="40"/>
        <v>157.04378727228172</v>
      </c>
      <c r="D87" s="41">
        <f t="shared" si="41"/>
        <v>0.53598562208969869</v>
      </c>
      <c r="E87" s="41">
        <f t="shared" si="42"/>
        <v>0.65610000000000013</v>
      </c>
      <c r="F87" s="41">
        <f t="shared" si="43"/>
        <v>1.2241</v>
      </c>
      <c r="G87" s="43">
        <f t="shared" si="57"/>
        <v>0.62</v>
      </c>
      <c r="H87" s="43">
        <f t="shared" si="47"/>
        <v>0.88</v>
      </c>
      <c r="I87" s="43">
        <f t="shared" si="47"/>
        <v>1</v>
      </c>
      <c r="J87" s="43">
        <f t="shared" si="47"/>
        <v>0.9</v>
      </c>
      <c r="K87" s="43">
        <f t="shared" si="47"/>
        <v>0</v>
      </c>
      <c r="L87" s="43">
        <f t="shared" si="47"/>
        <v>0.1</v>
      </c>
      <c r="M87" s="43">
        <f t="shared" si="47"/>
        <v>0.62</v>
      </c>
      <c r="N87" s="43">
        <f t="shared" si="47"/>
        <v>0.88</v>
      </c>
      <c r="O87" s="43">
        <f t="shared" si="47"/>
        <v>1</v>
      </c>
      <c r="P87" s="43">
        <f t="shared" si="47"/>
        <v>1</v>
      </c>
      <c r="Q87" s="43">
        <f t="shared" si="47"/>
        <v>0</v>
      </c>
      <c r="R87" s="43">
        <f t="shared" si="47"/>
        <v>0</v>
      </c>
      <c r="S87" s="43">
        <f t="shared" si="47"/>
        <v>0.62</v>
      </c>
      <c r="T87" s="43">
        <f t="shared" si="47"/>
        <v>0.88</v>
      </c>
      <c r="U87" s="43">
        <f t="shared" si="47"/>
        <v>1</v>
      </c>
      <c r="V87" s="43">
        <f t="shared" si="47"/>
        <v>0.1</v>
      </c>
      <c r="W87" s="43">
        <f t="shared" si="47"/>
        <v>0</v>
      </c>
      <c r="X87" s="43">
        <f t="shared" si="47"/>
        <v>0.9</v>
      </c>
      <c r="Y87" s="42">
        <f t="shared" si="48"/>
        <v>0.65800000000000003</v>
      </c>
      <c r="Z87" s="42">
        <f t="shared" si="49"/>
        <v>0.62</v>
      </c>
      <c r="AA87" s="42">
        <f t="shared" si="50"/>
        <v>0.96199999999999997</v>
      </c>
      <c r="AB87" s="42">
        <f t="shared" si="51"/>
        <v>0.5</v>
      </c>
      <c r="AC87" s="42">
        <f t="shared" si="51"/>
        <v>0.45</v>
      </c>
      <c r="AD87" s="42">
        <f t="shared" si="51"/>
        <v>0.05</v>
      </c>
      <c r="AG87" s="43">
        <v>1.4</v>
      </c>
      <c r="AH87" s="42">
        <v>2.1</v>
      </c>
      <c r="AI87" s="43">
        <v>1</v>
      </c>
      <c r="AJ87" s="43">
        <f t="shared" si="52"/>
        <v>0.9</v>
      </c>
      <c r="AK87" s="43">
        <f t="shared" si="52"/>
        <v>0</v>
      </c>
      <c r="AL87" s="43">
        <f t="shared" si="52"/>
        <v>0.1</v>
      </c>
      <c r="AM87" s="43">
        <v>1.1000000000000001</v>
      </c>
      <c r="AN87" s="43">
        <f t="shared" si="52"/>
        <v>1.1000000000000001</v>
      </c>
      <c r="AO87" s="43">
        <f t="shared" si="52"/>
        <v>1</v>
      </c>
      <c r="AP87" s="43">
        <f t="shared" si="52"/>
        <v>1</v>
      </c>
      <c r="AQ87" s="43">
        <f t="shared" si="52"/>
        <v>0</v>
      </c>
      <c r="AR87" s="43">
        <f t="shared" si="52"/>
        <v>0</v>
      </c>
      <c r="AS87" s="43">
        <f t="shared" si="52"/>
        <v>0.82</v>
      </c>
      <c r="AT87" s="43">
        <f t="shared" si="52"/>
        <v>1.1000000000000001</v>
      </c>
      <c r="AU87" s="43">
        <f t="shared" si="52"/>
        <v>1</v>
      </c>
      <c r="AV87" s="43">
        <f t="shared" si="52"/>
        <v>0.1</v>
      </c>
      <c r="AW87" s="43">
        <f t="shared" si="52"/>
        <v>0</v>
      </c>
      <c r="AX87" s="43">
        <f t="shared" si="52"/>
        <v>0.9</v>
      </c>
      <c r="AY87" s="42">
        <f t="shared" si="53"/>
        <v>1.36</v>
      </c>
      <c r="AZ87" s="42">
        <f t="shared" si="54"/>
        <v>1.1000000000000001</v>
      </c>
      <c r="BA87" s="42">
        <f t="shared" si="55"/>
        <v>0.98199999999999998</v>
      </c>
      <c r="BB87" s="42">
        <f t="shared" si="56"/>
        <v>0.5</v>
      </c>
      <c r="BC87" s="42">
        <f t="shared" si="56"/>
        <v>0.45</v>
      </c>
      <c r="BD87" s="42">
        <f t="shared" si="56"/>
        <v>0.05</v>
      </c>
    </row>
    <row r="88" spans="1:56" x14ac:dyDescent="0.25">
      <c r="A88" s="34">
        <v>73</v>
      </c>
      <c r="B88" s="33">
        <f t="shared" si="39"/>
        <v>155.79161470000003</v>
      </c>
      <c r="C88" s="40">
        <f t="shared" si="40"/>
        <v>157.04378727228172</v>
      </c>
      <c r="D88" s="41">
        <f t="shared" si="41"/>
        <v>0.53598562208969869</v>
      </c>
      <c r="E88" s="41">
        <f t="shared" si="42"/>
        <v>0.65610000000000013</v>
      </c>
      <c r="F88" s="41">
        <f t="shared" si="43"/>
        <v>1.2241</v>
      </c>
      <c r="G88" s="43">
        <f t="shared" si="57"/>
        <v>0.62</v>
      </c>
      <c r="H88" s="43">
        <f t="shared" si="47"/>
        <v>0.88</v>
      </c>
      <c r="I88" s="43">
        <f t="shared" si="47"/>
        <v>1</v>
      </c>
      <c r="J88" s="43">
        <f t="shared" si="47"/>
        <v>0.9</v>
      </c>
      <c r="K88" s="43">
        <f t="shared" si="47"/>
        <v>0</v>
      </c>
      <c r="L88" s="43">
        <f t="shared" si="47"/>
        <v>0.1</v>
      </c>
      <c r="M88" s="43">
        <f t="shared" si="47"/>
        <v>0.62</v>
      </c>
      <c r="N88" s="43">
        <f t="shared" si="47"/>
        <v>0.88</v>
      </c>
      <c r="O88" s="43">
        <f t="shared" si="47"/>
        <v>1</v>
      </c>
      <c r="P88" s="43">
        <f t="shared" si="47"/>
        <v>1</v>
      </c>
      <c r="Q88" s="43">
        <f t="shared" si="47"/>
        <v>0</v>
      </c>
      <c r="R88" s="43">
        <f t="shared" si="47"/>
        <v>0</v>
      </c>
      <c r="S88" s="43">
        <f t="shared" si="47"/>
        <v>0.62</v>
      </c>
      <c r="T88" s="43">
        <f t="shared" si="47"/>
        <v>0.88</v>
      </c>
      <c r="U88" s="43">
        <f t="shared" si="47"/>
        <v>1</v>
      </c>
      <c r="V88" s="43">
        <f t="shared" si="47"/>
        <v>0.1</v>
      </c>
      <c r="W88" s="43">
        <f t="shared" si="47"/>
        <v>0</v>
      </c>
      <c r="X88" s="43">
        <f t="shared" si="47"/>
        <v>0.9</v>
      </c>
      <c r="Y88" s="42">
        <f t="shared" si="48"/>
        <v>0.65800000000000003</v>
      </c>
      <c r="Z88" s="42">
        <f t="shared" si="49"/>
        <v>0.62</v>
      </c>
      <c r="AA88" s="42">
        <f t="shared" si="50"/>
        <v>0.96199999999999997</v>
      </c>
      <c r="AB88" s="42">
        <f t="shared" si="51"/>
        <v>0.5</v>
      </c>
      <c r="AC88" s="42">
        <f t="shared" si="51"/>
        <v>0.45</v>
      </c>
      <c r="AD88" s="42">
        <f t="shared" si="51"/>
        <v>0.05</v>
      </c>
      <c r="AG88" s="43">
        <v>1.4</v>
      </c>
      <c r="AH88" s="42">
        <v>2.1</v>
      </c>
      <c r="AI88" s="43">
        <v>1</v>
      </c>
      <c r="AJ88" s="43">
        <f t="shared" si="52"/>
        <v>0.9</v>
      </c>
      <c r="AK88" s="43">
        <f t="shared" si="52"/>
        <v>0</v>
      </c>
      <c r="AL88" s="43">
        <f t="shared" si="52"/>
        <v>0.1</v>
      </c>
      <c r="AM88" s="43">
        <v>1.1000000000000001</v>
      </c>
      <c r="AN88" s="43">
        <f t="shared" si="52"/>
        <v>1.1000000000000001</v>
      </c>
      <c r="AO88" s="43">
        <f t="shared" si="52"/>
        <v>1</v>
      </c>
      <c r="AP88" s="43">
        <f t="shared" si="52"/>
        <v>1</v>
      </c>
      <c r="AQ88" s="43">
        <f t="shared" si="52"/>
        <v>0</v>
      </c>
      <c r="AR88" s="43">
        <f t="shared" si="52"/>
        <v>0</v>
      </c>
      <c r="AS88" s="43">
        <f t="shared" si="52"/>
        <v>0.82</v>
      </c>
      <c r="AT88" s="43">
        <f t="shared" si="52"/>
        <v>1.1000000000000001</v>
      </c>
      <c r="AU88" s="43">
        <f t="shared" si="52"/>
        <v>1</v>
      </c>
      <c r="AV88" s="43">
        <f t="shared" si="52"/>
        <v>0.1</v>
      </c>
      <c r="AW88" s="43">
        <f t="shared" si="52"/>
        <v>0</v>
      </c>
      <c r="AX88" s="43">
        <f t="shared" si="52"/>
        <v>0.9</v>
      </c>
      <c r="AY88" s="42">
        <f t="shared" si="53"/>
        <v>1.36</v>
      </c>
      <c r="AZ88" s="42">
        <f t="shared" si="54"/>
        <v>1.1000000000000001</v>
      </c>
      <c r="BA88" s="42">
        <f t="shared" si="55"/>
        <v>0.98199999999999998</v>
      </c>
      <c r="BB88" s="42">
        <f t="shared" si="56"/>
        <v>0.5</v>
      </c>
      <c r="BC88" s="42">
        <f t="shared" si="56"/>
        <v>0.45</v>
      </c>
      <c r="BD88" s="42">
        <f t="shared" si="56"/>
        <v>0.05</v>
      </c>
    </row>
    <row r="89" spans="1:56" x14ac:dyDescent="0.25">
      <c r="A89" s="34">
        <v>74</v>
      </c>
      <c r="B89" s="33">
        <f t="shared" si="39"/>
        <v>155.20925920000002</v>
      </c>
      <c r="C89" s="40">
        <f t="shared" si="40"/>
        <v>157.04378727228172</v>
      </c>
      <c r="D89" s="41">
        <f t="shared" si="41"/>
        <v>0.53598562208969869</v>
      </c>
      <c r="E89" s="41">
        <f t="shared" si="42"/>
        <v>0.65610000000000013</v>
      </c>
      <c r="F89" s="41">
        <f t="shared" si="43"/>
        <v>1.2241</v>
      </c>
      <c r="G89" s="43">
        <f t="shared" si="57"/>
        <v>0.62</v>
      </c>
      <c r="H89" s="43">
        <f t="shared" si="47"/>
        <v>0.88</v>
      </c>
      <c r="I89" s="43">
        <f t="shared" si="47"/>
        <v>1</v>
      </c>
      <c r="J89" s="43">
        <f t="shared" si="47"/>
        <v>0.9</v>
      </c>
      <c r="K89" s="43">
        <f t="shared" si="47"/>
        <v>0</v>
      </c>
      <c r="L89" s="43">
        <f t="shared" si="47"/>
        <v>0.1</v>
      </c>
      <c r="M89" s="43">
        <f t="shared" si="47"/>
        <v>0.62</v>
      </c>
      <c r="N89" s="43">
        <f t="shared" si="47"/>
        <v>0.88</v>
      </c>
      <c r="O89" s="43">
        <f t="shared" si="47"/>
        <v>1</v>
      </c>
      <c r="P89" s="43">
        <f t="shared" si="47"/>
        <v>1</v>
      </c>
      <c r="Q89" s="43">
        <f t="shared" si="47"/>
        <v>0</v>
      </c>
      <c r="R89" s="43">
        <f t="shared" si="47"/>
        <v>0</v>
      </c>
      <c r="S89" s="43">
        <f t="shared" si="47"/>
        <v>0.62</v>
      </c>
      <c r="T89" s="43">
        <f t="shared" si="47"/>
        <v>0.88</v>
      </c>
      <c r="U89" s="43">
        <f t="shared" si="47"/>
        <v>1</v>
      </c>
      <c r="V89" s="43">
        <f t="shared" si="47"/>
        <v>0.1</v>
      </c>
      <c r="W89" s="43">
        <f t="shared" si="47"/>
        <v>0</v>
      </c>
      <c r="X89" s="43">
        <f t="shared" si="47"/>
        <v>0.9</v>
      </c>
      <c r="Y89" s="42">
        <f t="shared" si="48"/>
        <v>0.65800000000000003</v>
      </c>
      <c r="Z89" s="42">
        <f t="shared" si="49"/>
        <v>0.62</v>
      </c>
      <c r="AA89" s="42">
        <f t="shared" si="50"/>
        <v>0.96199999999999997</v>
      </c>
      <c r="AB89" s="42">
        <f t="shared" si="51"/>
        <v>0.5</v>
      </c>
      <c r="AC89" s="42">
        <f t="shared" si="51"/>
        <v>0.45</v>
      </c>
      <c r="AD89" s="42">
        <f t="shared" si="51"/>
        <v>0.05</v>
      </c>
      <c r="AG89" s="43">
        <v>1.4</v>
      </c>
      <c r="AH89" s="42">
        <v>2.1</v>
      </c>
      <c r="AI89" s="43">
        <v>1</v>
      </c>
      <c r="AJ89" s="43">
        <f t="shared" si="52"/>
        <v>0.9</v>
      </c>
      <c r="AK89" s="43">
        <f t="shared" si="52"/>
        <v>0</v>
      </c>
      <c r="AL89" s="43">
        <f t="shared" si="52"/>
        <v>0.1</v>
      </c>
      <c r="AM89" s="43">
        <v>1.1000000000000001</v>
      </c>
      <c r="AN89" s="43">
        <f t="shared" si="52"/>
        <v>1.1000000000000001</v>
      </c>
      <c r="AO89" s="43">
        <f t="shared" si="52"/>
        <v>1</v>
      </c>
      <c r="AP89" s="43">
        <f t="shared" si="52"/>
        <v>1</v>
      </c>
      <c r="AQ89" s="43">
        <f t="shared" si="52"/>
        <v>0</v>
      </c>
      <c r="AR89" s="43">
        <f t="shared" si="52"/>
        <v>0</v>
      </c>
      <c r="AS89" s="43">
        <f t="shared" si="52"/>
        <v>0.82</v>
      </c>
      <c r="AT89" s="43">
        <f t="shared" si="52"/>
        <v>1.1000000000000001</v>
      </c>
      <c r="AU89" s="43">
        <f t="shared" si="52"/>
        <v>1</v>
      </c>
      <c r="AV89" s="43">
        <f t="shared" si="52"/>
        <v>0.1</v>
      </c>
      <c r="AW89" s="43">
        <f t="shared" si="52"/>
        <v>0</v>
      </c>
      <c r="AX89" s="43">
        <f t="shared" si="52"/>
        <v>0.9</v>
      </c>
      <c r="AY89" s="42">
        <f t="shared" si="53"/>
        <v>1.36</v>
      </c>
      <c r="AZ89" s="42">
        <f t="shared" si="54"/>
        <v>1.1000000000000001</v>
      </c>
      <c r="BA89" s="42">
        <f t="shared" si="55"/>
        <v>0.98199999999999998</v>
      </c>
      <c r="BB89" s="42">
        <f t="shared" si="56"/>
        <v>0.5</v>
      </c>
      <c r="BC89" s="42">
        <f t="shared" si="56"/>
        <v>0.45</v>
      </c>
      <c r="BD89" s="42">
        <f t="shared" si="56"/>
        <v>0.05</v>
      </c>
    </row>
    <row r="90" spans="1:56" x14ac:dyDescent="0.25">
      <c r="A90" s="34">
        <v>75</v>
      </c>
      <c r="B90" s="33">
        <f t="shared" si="39"/>
        <v>154.71218749999997</v>
      </c>
      <c r="C90" s="40">
        <f t="shared" si="40"/>
        <v>157.04378727228172</v>
      </c>
      <c r="D90" s="41">
        <f t="shared" si="41"/>
        <v>0.53598562208969869</v>
      </c>
      <c r="E90" s="41">
        <f t="shared" si="42"/>
        <v>0.65610000000000013</v>
      </c>
      <c r="F90" s="41">
        <f t="shared" si="43"/>
        <v>1.2241</v>
      </c>
      <c r="G90" s="43">
        <f t="shared" si="57"/>
        <v>0.62</v>
      </c>
      <c r="H90" s="43">
        <f t="shared" si="47"/>
        <v>0.88</v>
      </c>
      <c r="I90" s="43">
        <f t="shared" si="47"/>
        <v>1</v>
      </c>
      <c r="J90" s="43">
        <f t="shared" si="47"/>
        <v>0.9</v>
      </c>
      <c r="K90" s="43">
        <f t="shared" si="47"/>
        <v>0</v>
      </c>
      <c r="L90" s="43">
        <f t="shared" si="47"/>
        <v>0.1</v>
      </c>
      <c r="M90" s="43">
        <f t="shared" si="47"/>
        <v>0.62</v>
      </c>
      <c r="N90" s="43">
        <f t="shared" si="47"/>
        <v>0.88</v>
      </c>
      <c r="O90" s="43">
        <f t="shared" si="47"/>
        <v>1</v>
      </c>
      <c r="P90" s="43">
        <f t="shared" si="47"/>
        <v>1</v>
      </c>
      <c r="Q90" s="43">
        <f t="shared" si="47"/>
        <v>0</v>
      </c>
      <c r="R90" s="43">
        <f t="shared" si="47"/>
        <v>0</v>
      </c>
      <c r="S90" s="43">
        <f t="shared" si="47"/>
        <v>0.62</v>
      </c>
      <c r="T90" s="43">
        <f t="shared" si="47"/>
        <v>0.88</v>
      </c>
      <c r="U90" s="43">
        <f t="shared" si="47"/>
        <v>1</v>
      </c>
      <c r="V90" s="43">
        <f t="shared" si="47"/>
        <v>0.1</v>
      </c>
      <c r="W90" s="43">
        <f t="shared" si="47"/>
        <v>0</v>
      </c>
      <c r="X90" s="43">
        <f t="shared" si="47"/>
        <v>0.9</v>
      </c>
      <c r="Y90" s="42">
        <f t="shared" si="48"/>
        <v>0.65800000000000003</v>
      </c>
      <c r="Z90" s="42">
        <f t="shared" si="49"/>
        <v>0.62</v>
      </c>
      <c r="AA90" s="42">
        <f t="shared" si="50"/>
        <v>0.96199999999999997</v>
      </c>
      <c r="AB90" s="42">
        <f t="shared" si="51"/>
        <v>0.5</v>
      </c>
      <c r="AC90" s="42">
        <f t="shared" si="51"/>
        <v>0.45</v>
      </c>
      <c r="AD90" s="42">
        <f t="shared" si="51"/>
        <v>0.05</v>
      </c>
      <c r="AG90" s="43">
        <v>1.4</v>
      </c>
      <c r="AH90" s="42">
        <v>2.1</v>
      </c>
      <c r="AI90" s="43">
        <v>1</v>
      </c>
      <c r="AJ90" s="43">
        <f t="shared" si="52"/>
        <v>0.9</v>
      </c>
      <c r="AK90" s="43">
        <f t="shared" si="52"/>
        <v>0</v>
      </c>
      <c r="AL90" s="43">
        <f t="shared" si="52"/>
        <v>0.1</v>
      </c>
      <c r="AM90" s="43">
        <v>1.1000000000000001</v>
      </c>
      <c r="AN90" s="43">
        <f t="shared" si="52"/>
        <v>1.1000000000000001</v>
      </c>
      <c r="AO90" s="43">
        <f t="shared" si="52"/>
        <v>1</v>
      </c>
      <c r="AP90" s="43">
        <f t="shared" si="52"/>
        <v>1</v>
      </c>
      <c r="AQ90" s="43">
        <f t="shared" si="52"/>
        <v>0</v>
      </c>
      <c r="AR90" s="43">
        <f t="shared" si="52"/>
        <v>0</v>
      </c>
      <c r="AS90" s="43">
        <f t="shared" si="52"/>
        <v>0.82</v>
      </c>
      <c r="AT90" s="43">
        <f t="shared" si="52"/>
        <v>1.1000000000000001</v>
      </c>
      <c r="AU90" s="43">
        <f t="shared" si="52"/>
        <v>1</v>
      </c>
      <c r="AV90" s="43">
        <f t="shared" si="52"/>
        <v>0.1</v>
      </c>
      <c r="AW90" s="43">
        <f t="shared" si="52"/>
        <v>0</v>
      </c>
      <c r="AX90" s="43">
        <f t="shared" si="52"/>
        <v>0.9</v>
      </c>
      <c r="AY90" s="42">
        <f t="shared" si="53"/>
        <v>1.36</v>
      </c>
      <c r="AZ90" s="42">
        <f t="shared" si="54"/>
        <v>1.1000000000000001</v>
      </c>
      <c r="BA90" s="42">
        <f t="shared" si="55"/>
        <v>0.98199999999999998</v>
      </c>
      <c r="BB90" s="42">
        <f t="shared" si="56"/>
        <v>0.5</v>
      </c>
      <c r="BC90" s="42">
        <f t="shared" si="56"/>
        <v>0.45</v>
      </c>
      <c r="BD90" s="42">
        <f t="shared" si="56"/>
        <v>0.05</v>
      </c>
    </row>
    <row r="91" spans="1:56" x14ac:dyDescent="0.25">
      <c r="A91" s="34">
        <v>76</v>
      </c>
      <c r="B91" s="33">
        <f t="shared" si="39"/>
        <v>154.3069792</v>
      </c>
      <c r="C91" s="40">
        <f t="shared" si="40"/>
        <v>157.04378727228172</v>
      </c>
      <c r="D91" s="41">
        <f t="shared" si="41"/>
        <v>0.53598562208969869</v>
      </c>
      <c r="E91" s="41">
        <f t="shared" si="42"/>
        <v>0.65610000000000013</v>
      </c>
      <c r="F91" s="41">
        <f t="shared" si="43"/>
        <v>1.2241</v>
      </c>
      <c r="G91" s="43">
        <f t="shared" si="57"/>
        <v>0.62</v>
      </c>
      <c r="H91" s="43">
        <f t="shared" si="47"/>
        <v>0.88</v>
      </c>
      <c r="I91" s="43">
        <f t="shared" si="47"/>
        <v>1</v>
      </c>
      <c r="J91" s="43">
        <f t="shared" si="47"/>
        <v>0.9</v>
      </c>
      <c r="K91" s="43">
        <f t="shared" si="47"/>
        <v>0</v>
      </c>
      <c r="L91" s="43">
        <f t="shared" si="47"/>
        <v>0.1</v>
      </c>
      <c r="M91" s="43">
        <f t="shared" si="47"/>
        <v>0.62</v>
      </c>
      <c r="N91" s="43">
        <f t="shared" si="47"/>
        <v>0.88</v>
      </c>
      <c r="O91" s="43">
        <f t="shared" si="47"/>
        <v>1</v>
      </c>
      <c r="P91" s="43">
        <f t="shared" si="47"/>
        <v>1</v>
      </c>
      <c r="Q91" s="43">
        <f t="shared" si="47"/>
        <v>0</v>
      </c>
      <c r="R91" s="43">
        <f t="shared" si="47"/>
        <v>0</v>
      </c>
      <c r="S91" s="43">
        <f t="shared" si="47"/>
        <v>0.62</v>
      </c>
      <c r="T91" s="43">
        <f t="shared" si="47"/>
        <v>0.88</v>
      </c>
      <c r="U91" s="43">
        <f t="shared" si="47"/>
        <v>1</v>
      </c>
      <c r="V91" s="43">
        <f t="shared" si="47"/>
        <v>0.1</v>
      </c>
      <c r="W91" s="43">
        <f t="shared" si="47"/>
        <v>0</v>
      </c>
      <c r="X91" s="43">
        <f t="shared" si="47"/>
        <v>0.9</v>
      </c>
      <c r="Y91" s="42">
        <f t="shared" si="48"/>
        <v>0.65800000000000003</v>
      </c>
      <c r="Z91" s="42">
        <f t="shared" si="49"/>
        <v>0.62</v>
      </c>
      <c r="AA91" s="42">
        <f t="shared" si="50"/>
        <v>0.96199999999999997</v>
      </c>
      <c r="AB91" s="42">
        <f t="shared" si="51"/>
        <v>0.5</v>
      </c>
      <c r="AC91" s="42">
        <f t="shared" si="51"/>
        <v>0.45</v>
      </c>
      <c r="AD91" s="42">
        <f t="shared" si="51"/>
        <v>0.05</v>
      </c>
      <c r="AG91" s="43">
        <v>1.4</v>
      </c>
      <c r="AH91" s="42">
        <v>2.1</v>
      </c>
      <c r="AI91" s="43">
        <v>1</v>
      </c>
      <c r="AJ91" s="43">
        <f t="shared" si="52"/>
        <v>0.9</v>
      </c>
      <c r="AK91" s="43">
        <f t="shared" si="52"/>
        <v>0</v>
      </c>
      <c r="AL91" s="43">
        <f t="shared" si="52"/>
        <v>0.1</v>
      </c>
      <c r="AM91" s="43">
        <v>1.1000000000000001</v>
      </c>
      <c r="AN91" s="43">
        <f t="shared" si="52"/>
        <v>1.1000000000000001</v>
      </c>
      <c r="AO91" s="43">
        <f t="shared" si="52"/>
        <v>1</v>
      </c>
      <c r="AP91" s="43">
        <f t="shared" si="52"/>
        <v>1</v>
      </c>
      <c r="AQ91" s="43">
        <f t="shared" si="52"/>
        <v>0</v>
      </c>
      <c r="AR91" s="43">
        <f t="shared" si="52"/>
        <v>0</v>
      </c>
      <c r="AS91" s="43">
        <f t="shared" si="52"/>
        <v>0.82</v>
      </c>
      <c r="AT91" s="43">
        <f t="shared" si="52"/>
        <v>1.1000000000000001</v>
      </c>
      <c r="AU91" s="43">
        <f t="shared" si="52"/>
        <v>1</v>
      </c>
      <c r="AV91" s="43">
        <f t="shared" si="52"/>
        <v>0.1</v>
      </c>
      <c r="AW91" s="43">
        <f t="shared" si="52"/>
        <v>0</v>
      </c>
      <c r="AX91" s="43">
        <f t="shared" si="52"/>
        <v>0.9</v>
      </c>
      <c r="AY91" s="42">
        <f t="shared" si="53"/>
        <v>1.36</v>
      </c>
      <c r="AZ91" s="42">
        <f t="shared" si="54"/>
        <v>1.1000000000000001</v>
      </c>
      <c r="BA91" s="42">
        <f t="shared" si="55"/>
        <v>0.98199999999999998</v>
      </c>
      <c r="BB91" s="42">
        <f t="shared" si="56"/>
        <v>0.5</v>
      </c>
      <c r="BC91" s="42">
        <f t="shared" si="56"/>
        <v>0.45</v>
      </c>
      <c r="BD91" s="42">
        <f t="shared" si="56"/>
        <v>0.05</v>
      </c>
    </row>
    <row r="92" spans="1:56" x14ac:dyDescent="0.25">
      <c r="A92" s="34">
        <v>77</v>
      </c>
      <c r="B92" s="33">
        <f t="shared" si="39"/>
        <v>154.00037470000001</v>
      </c>
      <c r="C92" s="40">
        <f t="shared" si="40"/>
        <v>157.04378727228172</v>
      </c>
      <c r="D92" s="41">
        <f t="shared" si="41"/>
        <v>0.53598562208969869</v>
      </c>
      <c r="E92" s="41">
        <f t="shared" si="42"/>
        <v>0.65610000000000013</v>
      </c>
      <c r="F92" s="41">
        <f t="shared" si="43"/>
        <v>1.2241</v>
      </c>
      <c r="G92" s="43">
        <f t="shared" si="57"/>
        <v>0.62</v>
      </c>
      <c r="H92" s="43">
        <f t="shared" si="47"/>
        <v>0.88</v>
      </c>
      <c r="I92" s="43">
        <f t="shared" si="47"/>
        <v>1</v>
      </c>
      <c r="J92" s="43">
        <f t="shared" si="47"/>
        <v>0.9</v>
      </c>
      <c r="K92" s="43">
        <f t="shared" si="47"/>
        <v>0</v>
      </c>
      <c r="L92" s="43">
        <f t="shared" si="47"/>
        <v>0.1</v>
      </c>
      <c r="M92" s="43">
        <f t="shared" si="47"/>
        <v>0.62</v>
      </c>
      <c r="N92" s="43">
        <f t="shared" si="47"/>
        <v>0.88</v>
      </c>
      <c r="O92" s="43">
        <f t="shared" si="47"/>
        <v>1</v>
      </c>
      <c r="P92" s="43">
        <f t="shared" si="47"/>
        <v>1</v>
      </c>
      <c r="Q92" s="43">
        <f t="shared" si="47"/>
        <v>0</v>
      </c>
      <c r="R92" s="43">
        <f t="shared" si="47"/>
        <v>0</v>
      </c>
      <c r="S92" s="43">
        <f t="shared" si="47"/>
        <v>0.62</v>
      </c>
      <c r="T92" s="43">
        <f t="shared" si="47"/>
        <v>0.88</v>
      </c>
      <c r="U92" s="43">
        <f t="shared" si="47"/>
        <v>1</v>
      </c>
      <c r="V92" s="43">
        <f t="shared" si="47"/>
        <v>0.1</v>
      </c>
      <c r="W92" s="43">
        <f t="shared" si="47"/>
        <v>0</v>
      </c>
      <c r="X92" s="43">
        <f t="shared" si="47"/>
        <v>0.9</v>
      </c>
      <c r="Y92" s="42">
        <f t="shared" si="48"/>
        <v>0.65800000000000003</v>
      </c>
      <c r="Z92" s="42">
        <f t="shared" si="49"/>
        <v>0.62</v>
      </c>
      <c r="AA92" s="42">
        <f t="shared" si="50"/>
        <v>0.96199999999999997</v>
      </c>
      <c r="AB92" s="42">
        <f t="shared" si="51"/>
        <v>0.5</v>
      </c>
      <c r="AC92" s="42">
        <f t="shared" si="51"/>
        <v>0.45</v>
      </c>
      <c r="AD92" s="42">
        <f t="shared" si="51"/>
        <v>0.05</v>
      </c>
      <c r="AG92" s="43">
        <v>1.4</v>
      </c>
      <c r="AH92" s="42">
        <v>2.1</v>
      </c>
      <c r="AI92" s="43">
        <v>1</v>
      </c>
      <c r="AJ92" s="43">
        <f t="shared" si="52"/>
        <v>0.9</v>
      </c>
      <c r="AK92" s="43">
        <f t="shared" si="52"/>
        <v>0</v>
      </c>
      <c r="AL92" s="43">
        <f t="shared" si="52"/>
        <v>0.1</v>
      </c>
      <c r="AM92" s="43">
        <v>1.1000000000000001</v>
      </c>
      <c r="AN92" s="43">
        <f t="shared" si="52"/>
        <v>1.1000000000000001</v>
      </c>
      <c r="AO92" s="43">
        <f t="shared" si="52"/>
        <v>1</v>
      </c>
      <c r="AP92" s="43">
        <f t="shared" si="52"/>
        <v>1</v>
      </c>
      <c r="AQ92" s="43">
        <f t="shared" si="52"/>
        <v>0</v>
      </c>
      <c r="AR92" s="43">
        <f t="shared" si="52"/>
        <v>0</v>
      </c>
      <c r="AS92" s="43">
        <f t="shared" si="52"/>
        <v>0.82</v>
      </c>
      <c r="AT92" s="43">
        <f t="shared" si="52"/>
        <v>1.1000000000000001</v>
      </c>
      <c r="AU92" s="43">
        <f t="shared" si="52"/>
        <v>1</v>
      </c>
      <c r="AV92" s="43">
        <f t="shared" si="52"/>
        <v>0.1</v>
      </c>
      <c r="AW92" s="43">
        <f t="shared" si="52"/>
        <v>0</v>
      </c>
      <c r="AX92" s="43">
        <f t="shared" si="52"/>
        <v>0.9</v>
      </c>
      <c r="AY92" s="42">
        <f t="shared" si="53"/>
        <v>1.36</v>
      </c>
      <c r="AZ92" s="42">
        <f t="shared" si="54"/>
        <v>1.1000000000000001</v>
      </c>
      <c r="BA92" s="42">
        <f t="shared" si="55"/>
        <v>0.98199999999999998</v>
      </c>
      <c r="BB92" s="42">
        <f t="shared" si="56"/>
        <v>0.5</v>
      </c>
      <c r="BC92" s="42">
        <f t="shared" si="56"/>
        <v>0.45</v>
      </c>
      <c r="BD92" s="42">
        <f t="shared" si="56"/>
        <v>0.05</v>
      </c>
    </row>
    <row r="93" spans="1:56" x14ac:dyDescent="0.25">
      <c r="A93" s="34">
        <v>78</v>
      </c>
      <c r="B93" s="33">
        <f t="shared" si="39"/>
        <v>153.79927520000001</v>
      </c>
      <c r="C93" s="40">
        <f t="shared" si="40"/>
        <v>157.04378727228172</v>
      </c>
      <c r="D93" s="41">
        <f t="shared" si="41"/>
        <v>0.53598562208969869</v>
      </c>
      <c r="E93" s="41">
        <f t="shared" si="42"/>
        <v>0.65610000000000013</v>
      </c>
      <c r="F93" s="41">
        <f t="shared" si="43"/>
        <v>1.2241</v>
      </c>
      <c r="G93" s="43">
        <f t="shared" si="57"/>
        <v>0.62</v>
      </c>
      <c r="H93" s="43">
        <f t="shared" si="47"/>
        <v>0.88</v>
      </c>
      <c r="I93" s="43">
        <f t="shared" si="47"/>
        <v>1</v>
      </c>
      <c r="J93" s="43">
        <f t="shared" si="47"/>
        <v>0.9</v>
      </c>
      <c r="K93" s="43">
        <f t="shared" si="47"/>
        <v>0</v>
      </c>
      <c r="L93" s="43">
        <f t="shared" si="47"/>
        <v>0.1</v>
      </c>
      <c r="M93" s="43">
        <f t="shared" si="47"/>
        <v>0.62</v>
      </c>
      <c r="N93" s="43">
        <f t="shared" si="47"/>
        <v>0.88</v>
      </c>
      <c r="O93" s="43">
        <f t="shared" si="47"/>
        <v>1</v>
      </c>
      <c r="P93" s="43">
        <f t="shared" si="47"/>
        <v>1</v>
      </c>
      <c r="Q93" s="43">
        <f t="shared" si="47"/>
        <v>0</v>
      </c>
      <c r="R93" s="43">
        <f t="shared" si="47"/>
        <v>0</v>
      </c>
      <c r="S93" s="43">
        <f t="shared" si="47"/>
        <v>0.62</v>
      </c>
      <c r="T93" s="43">
        <f t="shared" si="47"/>
        <v>0.88</v>
      </c>
      <c r="U93" s="43">
        <f t="shared" si="47"/>
        <v>1</v>
      </c>
      <c r="V93" s="43">
        <f t="shared" si="47"/>
        <v>0.1</v>
      </c>
      <c r="W93" s="43">
        <f t="shared" si="47"/>
        <v>0</v>
      </c>
      <c r="X93" s="43">
        <f t="shared" si="47"/>
        <v>0.9</v>
      </c>
      <c r="Y93" s="42">
        <f t="shared" si="48"/>
        <v>0.65800000000000003</v>
      </c>
      <c r="Z93" s="42">
        <f t="shared" si="49"/>
        <v>0.62</v>
      </c>
      <c r="AA93" s="42">
        <f t="shared" si="50"/>
        <v>0.96199999999999997</v>
      </c>
      <c r="AB93" s="42">
        <f t="shared" si="51"/>
        <v>0.5</v>
      </c>
      <c r="AC93" s="42">
        <f t="shared" si="51"/>
        <v>0.45</v>
      </c>
      <c r="AD93" s="42">
        <f t="shared" si="51"/>
        <v>0.05</v>
      </c>
      <c r="AG93" s="43">
        <v>1.4</v>
      </c>
      <c r="AH93" s="42">
        <v>2.1</v>
      </c>
      <c r="AI93" s="43">
        <v>1</v>
      </c>
      <c r="AJ93" s="43">
        <f t="shared" si="52"/>
        <v>0.9</v>
      </c>
      <c r="AK93" s="43">
        <f t="shared" si="52"/>
        <v>0</v>
      </c>
      <c r="AL93" s="43">
        <f t="shared" si="52"/>
        <v>0.1</v>
      </c>
      <c r="AM93" s="43">
        <v>1.1000000000000001</v>
      </c>
      <c r="AN93" s="43">
        <f t="shared" si="52"/>
        <v>1.1000000000000001</v>
      </c>
      <c r="AO93" s="43">
        <f t="shared" si="52"/>
        <v>1</v>
      </c>
      <c r="AP93" s="43">
        <f t="shared" si="52"/>
        <v>1</v>
      </c>
      <c r="AQ93" s="43">
        <f t="shared" si="52"/>
        <v>0</v>
      </c>
      <c r="AR93" s="43">
        <f t="shared" si="52"/>
        <v>0</v>
      </c>
      <c r="AS93" s="43">
        <f t="shared" si="52"/>
        <v>0.82</v>
      </c>
      <c r="AT93" s="43">
        <f t="shared" si="52"/>
        <v>1.1000000000000001</v>
      </c>
      <c r="AU93" s="43">
        <f t="shared" si="52"/>
        <v>1</v>
      </c>
      <c r="AV93" s="43">
        <f t="shared" si="52"/>
        <v>0.1</v>
      </c>
      <c r="AW93" s="43">
        <f t="shared" si="52"/>
        <v>0</v>
      </c>
      <c r="AX93" s="43">
        <f t="shared" si="52"/>
        <v>0.9</v>
      </c>
      <c r="AY93" s="42">
        <f t="shared" si="53"/>
        <v>1.36</v>
      </c>
      <c r="AZ93" s="42">
        <f t="shared" si="54"/>
        <v>1.1000000000000001</v>
      </c>
      <c r="BA93" s="42">
        <f t="shared" si="55"/>
        <v>0.98199999999999998</v>
      </c>
      <c r="BB93" s="42">
        <f t="shared" si="56"/>
        <v>0.5</v>
      </c>
      <c r="BC93" s="42">
        <f t="shared" si="56"/>
        <v>0.45</v>
      </c>
      <c r="BD93" s="42">
        <f t="shared" si="56"/>
        <v>0.05</v>
      </c>
    </row>
    <row r="94" spans="1:56" x14ac:dyDescent="0.25">
      <c r="A94" s="34">
        <v>79</v>
      </c>
      <c r="B94" s="33">
        <f t="shared" si="39"/>
        <v>153.71074270000003</v>
      </c>
      <c r="C94" s="40">
        <f t="shared" si="40"/>
        <v>157.04378727228172</v>
      </c>
      <c r="D94" s="41">
        <f t="shared" si="41"/>
        <v>0.53598562208969869</v>
      </c>
      <c r="E94" s="41">
        <f t="shared" si="42"/>
        <v>0.65610000000000013</v>
      </c>
      <c r="F94" s="41">
        <f t="shared" si="43"/>
        <v>1.2241</v>
      </c>
      <c r="G94" s="43">
        <f t="shared" si="57"/>
        <v>0.62</v>
      </c>
      <c r="H94" s="43">
        <f t="shared" si="47"/>
        <v>0.88</v>
      </c>
      <c r="I94" s="43">
        <f t="shared" si="47"/>
        <v>1</v>
      </c>
      <c r="J94" s="43">
        <f t="shared" si="47"/>
        <v>0.9</v>
      </c>
      <c r="K94" s="43">
        <f t="shared" si="47"/>
        <v>0</v>
      </c>
      <c r="L94" s="43">
        <f t="shared" si="47"/>
        <v>0.1</v>
      </c>
      <c r="M94" s="43">
        <f t="shared" si="47"/>
        <v>0.62</v>
      </c>
      <c r="N94" s="43">
        <f t="shared" si="47"/>
        <v>0.88</v>
      </c>
      <c r="O94" s="43">
        <f t="shared" si="47"/>
        <v>1</v>
      </c>
      <c r="P94" s="43">
        <f t="shared" si="47"/>
        <v>1</v>
      </c>
      <c r="Q94" s="43">
        <f t="shared" si="47"/>
        <v>0</v>
      </c>
      <c r="R94" s="43">
        <f t="shared" si="47"/>
        <v>0</v>
      </c>
      <c r="S94" s="43">
        <f t="shared" si="47"/>
        <v>0.62</v>
      </c>
      <c r="T94" s="43">
        <f t="shared" si="47"/>
        <v>0.88</v>
      </c>
      <c r="U94" s="43">
        <f t="shared" si="47"/>
        <v>1</v>
      </c>
      <c r="V94" s="43">
        <f t="shared" si="47"/>
        <v>0.1</v>
      </c>
      <c r="W94" s="43">
        <f t="shared" si="47"/>
        <v>0</v>
      </c>
      <c r="X94" s="43">
        <f t="shared" si="47"/>
        <v>0.9</v>
      </c>
      <c r="Y94" s="42">
        <f t="shared" si="48"/>
        <v>0.65800000000000003</v>
      </c>
      <c r="Z94" s="42">
        <f t="shared" si="49"/>
        <v>0.62</v>
      </c>
      <c r="AA94" s="42">
        <f t="shared" si="50"/>
        <v>0.96199999999999997</v>
      </c>
      <c r="AB94" s="42">
        <f t="shared" si="51"/>
        <v>0.5</v>
      </c>
      <c r="AC94" s="42">
        <f t="shared" si="51"/>
        <v>0.45</v>
      </c>
      <c r="AD94" s="42">
        <f t="shared" si="51"/>
        <v>0.05</v>
      </c>
      <c r="AG94" s="43">
        <v>1.4</v>
      </c>
      <c r="AH94" s="42">
        <v>2.1</v>
      </c>
      <c r="AI94" s="43">
        <v>1</v>
      </c>
      <c r="AJ94" s="43">
        <f t="shared" si="52"/>
        <v>0.9</v>
      </c>
      <c r="AK94" s="43">
        <f t="shared" si="52"/>
        <v>0</v>
      </c>
      <c r="AL94" s="43">
        <f t="shared" si="52"/>
        <v>0.1</v>
      </c>
      <c r="AM94" s="43">
        <v>1.1000000000000001</v>
      </c>
      <c r="AN94" s="43">
        <f t="shared" si="52"/>
        <v>1.1000000000000001</v>
      </c>
      <c r="AO94" s="43">
        <f t="shared" si="52"/>
        <v>1</v>
      </c>
      <c r="AP94" s="43">
        <f t="shared" si="52"/>
        <v>1</v>
      </c>
      <c r="AQ94" s="43">
        <f t="shared" si="52"/>
        <v>0</v>
      </c>
      <c r="AR94" s="43">
        <f t="shared" si="52"/>
        <v>0</v>
      </c>
      <c r="AS94" s="43">
        <f t="shared" si="52"/>
        <v>0.82</v>
      </c>
      <c r="AT94" s="43">
        <f t="shared" si="52"/>
        <v>1.1000000000000001</v>
      </c>
      <c r="AU94" s="43">
        <f t="shared" si="52"/>
        <v>1</v>
      </c>
      <c r="AV94" s="43">
        <f t="shared" si="52"/>
        <v>0.1</v>
      </c>
      <c r="AW94" s="43">
        <f t="shared" si="52"/>
        <v>0</v>
      </c>
      <c r="AX94" s="43">
        <f t="shared" si="52"/>
        <v>0.9</v>
      </c>
      <c r="AY94" s="42">
        <f t="shared" si="53"/>
        <v>1.36</v>
      </c>
      <c r="AZ94" s="42">
        <f t="shared" si="54"/>
        <v>1.1000000000000001</v>
      </c>
      <c r="BA94" s="42">
        <f t="shared" si="55"/>
        <v>0.98199999999999998</v>
      </c>
      <c r="BB94" s="42">
        <f t="shared" si="56"/>
        <v>0.5</v>
      </c>
      <c r="BC94" s="42">
        <f t="shared" si="56"/>
        <v>0.45</v>
      </c>
      <c r="BD94" s="42">
        <f t="shared" si="56"/>
        <v>0.05</v>
      </c>
    </row>
    <row r="95" spans="1:56" x14ac:dyDescent="0.25">
      <c r="A95" s="34">
        <v>80</v>
      </c>
      <c r="B95" s="33">
        <f t="shared" si="39"/>
        <v>153.74199999999999</v>
      </c>
      <c r="C95" s="40">
        <f t="shared" si="40"/>
        <v>157.04378727228172</v>
      </c>
      <c r="D95" s="41">
        <f t="shared" si="41"/>
        <v>0.53598562208969869</v>
      </c>
      <c r="E95" s="41">
        <f t="shared" si="42"/>
        <v>0.65610000000000013</v>
      </c>
      <c r="F95" s="41">
        <f t="shared" si="43"/>
        <v>1.2241</v>
      </c>
      <c r="G95" s="43">
        <f t="shared" si="57"/>
        <v>0.62</v>
      </c>
      <c r="H95" s="43">
        <f t="shared" si="47"/>
        <v>0.88</v>
      </c>
      <c r="I95" s="43">
        <f t="shared" si="47"/>
        <v>1</v>
      </c>
      <c r="J95" s="43">
        <f t="shared" si="47"/>
        <v>0.9</v>
      </c>
      <c r="K95" s="43">
        <f t="shared" si="47"/>
        <v>0</v>
      </c>
      <c r="L95" s="43">
        <f t="shared" si="47"/>
        <v>0.1</v>
      </c>
      <c r="M95" s="43">
        <f t="shared" si="47"/>
        <v>0.62</v>
      </c>
      <c r="N95" s="43">
        <f t="shared" si="47"/>
        <v>0.88</v>
      </c>
      <c r="O95" s="43">
        <f t="shared" si="47"/>
        <v>1</v>
      </c>
      <c r="P95" s="43">
        <f t="shared" si="47"/>
        <v>1</v>
      </c>
      <c r="Q95" s="43">
        <f t="shared" si="47"/>
        <v>0</v>
      </c>
      <c r="R95" s="43">
        <f t="shared" si="47"/>
        <v>0</v>
      </c>
      <c r="S95" s="43">
        <f t="shared" si="47"/>
        <v>0.62</v>
      </c>
      <c r="T95" s="43">
        <f t="shared" si="47"/>
        <v>0.88</v>
      </c>
      <c r="U95" s="43">
        <f t="shared" si="47"/>
        <v>1</v>
      </c>
      <c r="V95" s="43">
        <f t="shared" si="47"/>
        <v>0.1</v>
      </c>
      <c r="W95" s="43">
        <f t="shared" si="47"/>
        <v>0</v>
      </c>
      <c r="X95" s="43">
        <f t="shared" si="47"/>
        <v>0.9</v>
      </c>
      <c r="Y95" s="42">
        <f t="shared" si="48"/>
        <v>0.65800000000000003</v>
      </c>
      <c r="Z95" s="42">
        <f t="shared" si="49"/>
        <v>0.62</v>
      </c>
      <c r="AA95" s="42">
        <f t="shared" si="50"/>
        <v>0.96199999999999997</v>
      </c>
      <c r="AB95" s="42">
        <f t="shared" si="51"/>
        <v>0.5</v>
      </c>
      <c r="AC95" s="42">
        <f t="shared" si="51"/>
        <v>0.45</v>
      </c>
      <c r="AD95" s="42">
        <f t="shared" si="51"/>
        <v>0.05</v>
      </c>
      <c r="AG95" s="43">
        <v>1.4</v>
      </c>
      <c r="AH95" s="42">
        <v>2.1</v>
      </c>
      <c r="AI95" s="43">
        <v>1</v>
      </c>
      <c r="AJ95" s="43">
        <f t="shared" si="52"/>
        <v>0.9</v>
      </c>
      <c r="AK95" s="43">
        <f t="shared" si="52"/>
        <v>0</v>
      </c>
      <c r="AL95" s="43">
        <f t="shared" si="52"/>
        <v>0.1</v>
      </c>
      <c r="AM95" s="43">
        <v>1.1000000000000001</v>
      </c>
      <c r="AN95" s="43">
        <f t="shared" si="52"/>
        <v>1.1000000000000001</v>
      </c>
      <c r="AO95" s="43">
        <f t="shared" si="52"/>
        <v>1</v>
      </c>
      <c r="AP95" s="43">
        <f t="shared" si="52"/>
        <v>1</v>
      </c>
      <c r="AQ95" s="43">
        <f t="shared" si="52"/>
        <v>0</v>
      </c>
      <c r="AR95" s="43">
        <f t="shared" si="52"/>
        <v>0</v>
      </c>
      <c r="AS95" s="43">
        <f t="shared" si="52"/>
        <v>0.82</v>
      </c>
      <c r="AT95" s="43">
        <f t="shared" si="52"/>
        <v>1.1000000000000001</v>
      </c>
      <c r="AU95" s="43">
        <f t="shared" si="52"/>
        <v>1</v>
      </c>
      <c r="AV95" s="43">
        <f t="shared" si="52"/>
        <v>0.1</v>
      </c>
      <c r="AW95" s="43">
        <f t="shared" si="52"/>
        <v>0</v>
      </c>
      <c r="AX95" s="43">
        <f t="shared" si="52"/>
        <v>0.9</v>
      </c>
      <c r="AY95" s="42">
        <f t="shared" si="53"/>
        <v>1.36</v>
      </c>
      <c r="AZ95" s="42">
        <f t="shared" si="54"/>
        <v>1.1000000000000001</v>
      </c>
      <c r="BA95" s="42">
        <f t="shared" si="55"/>
        <v>0.98199999999999998</v>
      </c>
      <c r="BB95" s="42">
        <f t="shared" si="56"/>
        <v>0.5</v>
      </c>
      <c r="BC95" s="42">
        <f t="shared" si="56"/>
        <v>0.45</v>
      </c>
      <c r="BD95" s="42">
        <f t="shared" si="56"/>
        <v>0.05</v>
      </c>
    </row>
    <row r="96" spans="1:56" x14ac:dyDescent="0.25">
      <c r="A96" s="34">
        <v>81</v>
      </c>
      <c r="B96" s="33">
        <f t="shared" si="39"/>
        <v>153.90043070000004</v>
      </c>
      <c r="C96" s="40">
        <f t="shared" si="40"/>
        <v>157.04378727228172</v>
      </c>
      <c r="D96" s="41">
        <f t="shared" si="41"/>
        <v>0.53598562208969869</v>
      </c>
      <c r="E96" s="41">
        <f t="shared" si="42"/>
        <v>0.65610000000000013</v>
      </c>
      <c r="F96" s="41">
        <f t="shared" si="43"/>
        <v>1.2241</v>
      </c>
      <c r="G96" s="43">
        <f t="shared" si="57"/>
        <v>0.62</v>
      </c>
      <c r="H96" s="43">
        <f t="shared" si="57"/>
        <v>0.88</v>
      </c>
      <c r="I96" s="43">
        <f t="shared" si="57"/>
        <v>1</v>
      </c>
      <c r="J96" s="43">
        <f t="shared" si="57"/>
        <v>0.9</v>
      </c>
      <c r="K96" s="43">
        <f t="shared" si="57"/>
        <v>0</v>
      </c>
      <c r="L96" s="43">
        <f t="shared" si="57"/>
        <v>0.1</v>
      </c>
      <c r="M96" s="43">
        <f t="shared" si="57"/>
        <v>0.62</v>
      </c>
      <c r="N96" s="43">
        <f t="shared" si="57"/>
        <v>0.88</v>
      </c>
      <c r="O96" s="43">
        <f t="shared" si="57"/>
        <v>1</v>
      </c>
      <c r="P96" s="43">
        <f t="shared" si="57"/>
        <v>1</v>
      </c>
      <c r="Q96" s="43">
        <f t="shared" si="57"/>
        <v>0</v>
      </c>
      <c r="R96" s="43">
        <f t="shared" si="57"/>
        <v>0</v>
      </c>
      <c r="S96" s="43">
        <f t="shared" si="57"/>
        <v>0.62</v>
      </c>
      <c r="T96" s="43">
        <f t="shared" si="57"/>
        <v>0.88</v>
      </c>
      <c r="U96" s="43">
        <f t="shared" si="57"/>
        <v>1</v>
      </c>
      <c r="V96" s="43">
        <f t="shared" si="57"/>
        <v>0.1</v>
      </c>
      <c r="W96" s="43">
        <f t="shared" ref="W96:X105" si="58">W95</f>
        <v>0</v>
      </c>
      <c r="X96" s="43">
        <f t="shared" si="58"/>
        <v>0.9</v>
      </c>
      <c r="Y96" s="42">
        <f t="shared" si="48"/>
        <v>0.65800000000000003</v>
      </c>
      <c r="Z96" s="42">
        <f t="shared" si="49"/>
        <v>0.62</v>
      </c>
      <c r="AA96" s="42">
        <f t="shared" si="50"/>
        <v>0.96199999999999997</v>
      </c>
      <c r="AB96" s="42">
        <f t="shared" si="51"/>
        <v>0.5</v>
      </c>
      <c r="AC96" s="42">
        <f t="shared" si="51"/>
        <v>0.45</v>
      </c>
      <c r="AD96" s="42">
        <f t="shared" si="51"/>
        <v>0.05</v>
      </c>
      <c r="AG96" s="43">
        <v>1.4</v>
      </c>
      <c r="AH96" s="42">
        <v>2.1</v>
      </c>
      <c r="AI96" s="43">
        <v>1</v>
      </c>
      <c r="AJ96" s="43">
        <f t="shared" si="52"/>
        <v>0.9</v>
      </c>
      <c r="AK96" s="43">
        <f t="shared" si="52"/>
        <v>0</v>
      </c>
      <c r="AL96" s="43">
        <f t="shared" si="52"/>
        <v>0.1</v>
      </c>
      <c r="AM96" s="43">
        <v>1.1000000000000001</v>
      </c>
      <c r="AN96" s="43">
        <f t="shared" si="52"/>
        <v>1.1000000000000001</v>
      </c>
      <c r="AO96" s="43">
        <f t="shared" si="52"/>
        <v>1</v>
      </c>
      <c r="AP96" s="43">
        <f t="shared" si="52"/>
        <v>1</v>
      </c>
      <c r="AQ96" s="43">
        <f t="shared" si="52"/>
        <v>0</v>
      </c>
      <c r="AR96" s="43">
        <f t="shared" si="52"/>
        <v>0</v>
      </c>
      <c r="AS96" s="43">
        <f t="shared" si="52"/>
        <v>0.82</v>
      </c>
      <c r="AT96" s="43">
        <f t="shared" si="52"/>
        <v>1.1000000000000001</v>
      </c>
      <c r="AU96" s="43">
        <f t="shared" si="52"/>
        <v>1</v>
      </c>
      <c r="AV96" s="43">
        <f t="shared" si="52"/>
        <v>0.1</v>
      </c>
      <c r="AW96" s="43">
        <f t="shared" si="52"/>
        <v>0</v>
      </c>
      <c r="AX96" s="43">
        <f t="shared" si="52"/>
        <v>0.9</v>
      </c>
      <c r="AY96" s="42">
        <f t="shared" si="53"/>
        <v>1.36</v>
      </c>
      <c r="AZ96" s="42">
        <f t="shared" si="54"/>
        <v>1.1000000000000001</v>
      </c>
      <c r="BA96" s="42">
        <f t="shared" si="55"/>
        <v>0.98199999999999998</v>
      </c>
      <c r="BB96" s="42">
        <f t="shared" si="56"/>
        <v>0.5</v>
      </c>
      <c r="BC96" s="42">
        <f t="shared" si="56"/>
        <v>0.45</v>
      </c>
      <c r="BD96" s="42">
        <f t="shared" si="56"/>
        <v>0.05</v>
      </c>
    </row>
    <row r="97" spans="1:56" x14ac:dyDescent="0.25">
      <c r="A97" s="34">
        <v>82</v>
      </c>
      <c r="B97" s="33">
        <f t="shared" si="39"/>
        <v>154.19357919999999</v>
      </c>
      <c r="C97" s="40">
        <f t="shared" si="40"/>
        <v>157.04378727228172</v>
      </c>
      <c r="D97" s="41">
        <f t="shared" si="41"/>
        <v>0.53598562208969869</v>
      </c>
      <c r="E97" s="41">
        <f t="shared" si="42"/>
        <v>0.65610000000000013</v>
      </c>
      <c r="F97" s="41">
        <f t="shared" si="43"/>
        <v>1.2241</v>
      </c>
      <c r="G97" s="43">
        <f t="shared" si="57"/>
        <v>0.62</v>
      </c>
      <c r="H97" s="43">
        <f t="shared" si="57"/>
        <v>0.88</v>
      </c>
      <c r="I97" s="43">
        <f t="shared" si="57"/>
        <v>1</v>
      </c>
      <c r="J97" s="43">
        <f t="shared" si="57"/>
        <v>0.9</v>
      </c>
      <c r="K97" s="43">
        <f t="shared" si="57"/>
        <v>0</v>
      </c>
      <c r="L97" s="43">
        <f t="shared" si="57"/>
        <v>0.1</v>
      </c>
      <c r="M97" s="43">
        <f t="shared" si="57"/>
        <v>0.62</v>
      </c>
      <c r="N97" s="43">
        <f t="shared" si="57"/>
        <v>0.88</v>
      </c>
      <c r="O97" s="43">
        <f t="shared" si="57"/>
        <v>1</v>
      </c>
      <c r="P97" s="43">
        <f t="shared" si="57"/>
        <v>1</v>
      </c>
      <c r="Q97" s="43">
        <f t="shared" si="57"/>
        <v>0</v>
      </c>
      <c r="R97" s="43">
        <f t="shared" si="57"/>
        <v>0</v>
      </c>
      <c r="S97" s="43">
        <f t="shared" si="57"/>
        <v>0.62</v>
      </c>
      <c r="T97" s="43">
        <f t="shared" si="57"/>
        <v>0.88</v>
      </c>
      <c r="U97" s="43">
        <f t="shared" si="57"/>
        <v>1</v>
      </c>
      <c r="V97" s="43">
        <f t="shared" si="57"/>
        <v>0.1</v>
      </c>
      <c r="W97" s="43">
        <f t="shared" si="58"/>
        <v>0</v>
      </c>
      <c r="X97" s="43">
        <f t="shared" si="58"/>
        <v>0.9</v>
      </c>
      <c r="Y97" s="42">
        <f t="shared" si="48"/>
        <v>0.65800000000000003</v>
      </c>
      <c r="Z97" s="42">
        <f t="shared" si="49"/>
        <v>0.62</v>
      </c>
      <c r="AA97" s="42">
        <f t="shared" si="50"/>
        <v>0.96199999999999997</v>
      </c>
      <c r="AB97" s="42">
        <f t="shared" ref="AB97:AD105" si="59">AB96</f>
        <v>0.5</v>
      </c>
      <c r="AC97" s="42">
        <f t="shared" si="59"/>
        <v>0.45</v>
      </c>
      <c r="AD97" s="42">
        <f t="shared" si="59"/>
        <v>0.05</v>
      </c>
      <c r="AG97" s="43">
        <v>1.4</v>
      </c>
      <c r="AH97" s="42">
        <v>2.1</v>
      </c>
      <c r="AI97" s="43">
        <v>1</v>
      </c>
      <c r="AJ97" s="43">
        <f t="shared" ref="AJ97:AX105" si="60">AJ96</f>
        <v>0.9</v>
      </c>
      <c r="AK97" s="43">
        <f t="shared" si="60"/>
        <v>0</v>
      </c>
      <c r="AL97" s="43">
        <f t="shared" si="60"/>
        <v>0.1</v>
      </c>
      <c r="AM97" s="43">
        <v>1.1000000000000001</v>
      </c>
      <c r="AN97" s="43">
        <f t="shared" si="60"/>
        <v>1.1000000000000001</v>
      </c>
      <c r="AO97" s="43">
        <f t="shared" si="60"/>
        <v>1</v>
      </c>
      <c r="AP97" s="43">
        <f t="shared" si="60"/>
        <v>1</v>
      </c>
      <c r="AQ97" s="43">
        <f t="shared" si="60"/>
        <v>0</v>
      </c>
      <c r="AR97" s="43">
        <f t="shared" si="60"/>
        <v>0</v>
      </c>
      <c r="AS97" s="43">
        <f t="shared" si="60"/>
        <v>0.82</v>
      </c>
      <c r="AT97" s="43">
        <f t="shared" si="60"/>
        <v>1.1000000000000001</v>
      </c>
      <c r="AU97" s="43">
        <f t="shared" si="60"/>
        <v>1</v>
      </c>
      <c r="AV97" s="43">
        <f t="shared" si="60"/>
        <v>0.1</v>
      </c>
      <c r="AW97" s="43">
        <f t="shared" si="60"/>
        <v>0</v>
      </c>
      <c r="AX97" s="43">
        <f t="shared" si="60"/>
        <v>0.9</v>
      </c>
      <c r="AY97" s="42">
        <f t="shared" si="53"/>
        <v>1.36</v>
      </c>
      <c r="AZ97" s="42">
        <f t="shared" si="54"/>
        <v>1.1000000000000001</v>
      </c>
      <c r="BA97" s="42">
        <f t="shared" si="55"/>
        <v>0.98199999999999998</v>
      </c>
      <c r="BB97" s="42">
        <f t="shared" ref="BB97:BD105" si="61">BB96</f>
        <v>0.5</v>
      </c>
      <c r="BC97" s="42">
        <f t="shared" si="61"/>
        <v>0.45</v>
      </c>
      <c r="BD97" s="42">
        <f t="shared" si="61"/>
        <v>0.05</v>
      </c>
    </row>
    <row r="98" spans="1:56" x14ac:dyDescent="0.25">
      <c r="A98" s="34">
        <v>83</v>
      </c>
      <c r="B98" s="33">
        <f t="shared" si="39"/>
        <v>154.6291507</v>
      </c>
      <c r="C98" s="40">
        <f t="shared" si="40"/>
        <v>157.04378727228172</v>
      </c>
      <c r="D98" s="41">
        <f t="shared" si="41"/>
        <v>0.53598562208969869</v>
      </c>
      <c r="E98" s="41">
        <f t="shared" si="42"/>
        <v>0.65610000000000013</v>
      </c>
      <c r="F98" s="41">
        <f t="shared" si="43"/>
        <v>1.2241</v>
      </c>
      <c r="G98" s="43">
        <f t="shared" ref="G98:V105" si="62">G97</f>
        <v>0.62</v>
      </c>
      <c r="H98" s="43">
        <f t="shared" si="62"/>
        <v>0.88</v>
      </c>
      <c r="I98" s="43">
        <f t="shared" si="62"/>
        <v>1</v>
      </c>
      <c r="J98" s="43">
        <f t="shared" si="62"/>
        <v>0.9</v>
      </c>
      <c r="K98" s="43">
        <f t="shared" si="62"/>
        <v>0</v>
      </c>
      <c r="L98" s="43">
        <f t="shared" si="62"/>
        <v>0.1</v>
      </c>
      <c r="M98" s="43">
        <f t="shared" si="62"/>
        <v>0.62</v>
      </c>
      <c r="N98" s="43">
        <f t="shared" si="62"/>
        <v>0.88</v>
      </c>
      <c r="O98" s="43">
        <f t="shared" si="62"/>
        <v>1</v>
      </c>
      <c r="P98" s="43">
        <f t="shared" si="62"/>
        <v>1</v>
      </c>
      <c r="Q98" s="43">
        <f t="shared" si="62"/>
        <v>0</v>
      </c>
      <c r="R98" s="43">
        <f t="shared" si="62"/>
        <v>0</v>
      </c>
      <c r="S98" s="43">
        <f t="shared" si="62"/>
        <v>0.62</v>
      </c>
      <c r="T98" s="43">
        <f t="shared" si="62"/>
        <v>0.88</v>
      </c>
      <c r="U98" s="43">
        <f t="shared" si="62"/>
        <v>1</v>
      </c>
      <c r="V98" s="43">
        <f t="shared" si="62"/>
        <v>0.1</v>
      </c>
      <c r="W98" s="43">
        <f t="shared" si="58"/>
        <v>0</v>
      </c>
      <c r="X98" s="43">
        <f t="shared" si="58"/>
        <v>0.9</v>
      </c>
      <c r="Y98" s="42">
        <f t="shared" si="48"/>
        <v>0.65800000000000003</v>
      </c>
      <c r="Z98" s="42">
        <f t="shared" si="49"/>
        <v>0.62</v>
      </c>
      <c r="AA98" s="42">
        <f t="shared" si="50"/>
        <v>0.96199999999999997</v>
      </c>
      <c r="AB98" s="42">
        <f t="shared" si="59"/>
        <v>0.5</v>
      </c>
      <c r="AC98" s="42">
        <f t="shared" si="59"/>
        <v>0.45</v>
      </c>
      <c r="AD98" s="42">
        <f t="shared" si="59"/>
        <v>0.05</v>
      </c>
      <c r="AG98" s="43">
        <v>1.4</v>
      </c>
      <c r="AH98" s="42">
        <v>2.1</v>
      </c>
      <c r="AI98" s="43">
        <v>1</v>
      </c>
      <c r="AJ98" s="43">
        <f t="shared" si="60"/>
        <v>0.9</v>
      </c>
      <c r="AK98" s="43">
        <f t="shared" si="60"/>
        <v>0</v>
      </c>
      <c r="AL98" s="43">
        <f t="shared" si="60"/>
        <v>0.1</v>
      </c>
      <c r="AM98" s="43">
        <v>1.1000000000000001</v>
      </c>
      <c r="AN98" s="43">
        <f t="shared" si="60"/>
        <v>1.1000000000000001</v>
      </c>
      <c r="AO98" s="43">
        <f t="shared" si="60"/>
        <v>1</v>
      </c>
      <c r="AP98" s="43">
        <f t="shared" si="60"/>
        <v>1</v>
      </c>
      <c r="AQ98" s="43">
        <f t="shared" si="60"/>
        <v>0</v>
      </c>
      <c r="AR98" s="43">
        <f t="shared" si="60"/>
        <v>0</v>
      </c>
      <c r="AS98" s="43">
        <f t="shared" si="60"/>
        <v>0.82</v>
      </c>
      <c r="AT98" s="43">
        <f t="shared" si="60"/>
        <v>1.1000000000000001</v>
      </c>
      <c r="AU98" s="43">
        <f t="shared" si="60"/>
        <v>1</v>
      </c>
      <c r="AV98" s="43">
        <f t="shared" si="60"/>
        <v>0.1</v>
      </c>
      <c r="AW98" s="43">
        <f t="shared" si="60"/>
        <v>0</v>
      </c>
      <c r="AX98" s="43">
        <f t="shared" si="60"/>
        <v>0.9</v>
      </c>
      <c r="AY98" s="42">
        <f t="shared" si="53"/>
        <v>1.36</v>
      </c>
      <c r="AZ98" s="42">
        <f t="shared" si="54"/>
        <v>1.1000000000000001</v>
      </c>
      <c r="BA98" s="42">
        <f t="shared" si="55"/>
        <v>0.98199999999999998</v>
      </c>
      <c r="BB98" s="42">
        <f t="shared" si="61"/>
        <v>0.5</v>
      </c>
      <c r="BC98" s="42">
        <f t="shared" si="61"/>
        <v>0.45</v>
      </c>
      <c r="BD98" s="42">
        <f t="shared" si="61"/>
        <v>0.05</v>
      </c>
    </row>
    <row r="99" spans="1:56" x14ac:dyDescent="0.25">
      <c r="A99" s="34">
        <v>84</v>
      </c>
      <c r="B99" s="33">
        <f t="shared" si="39"/>
        <v>155.21501120000005</v>
      </c>
      <c r="C99" s="40">
        <f t="shared" si="40"/>
        <v>157.04378727228172</v>
      </c>
      <c r="D99" s="41">
        <f t="shared" si="41"/>
        <v>0.53598562208969869</v>
      </c>
      <c r="E99" s="41">
        <f t="shared" si="42"/>
        <v>0.65610000000000013</v>
      </c>
      <c r="F99" s="41">
        <f t="shared" si="43"/>
        <v>1.2241</v>
      </c>
      <c r="G99" s="43">
        <f t="shared" si="62"/>
        <v>0.62</v>
      </c>
      <c r="H99" s="43">
        <f t="shared" si="62"/>
        <v>0.88</v>
      </c>
      <c r="I99" s="43">
        <f t="shared" si="62"/>
        <v>1</v>
      </c>
      <c r="J99" s="43">
        <f t="shared" si="62"/>
        <v>0.9</v>
      </c>
      <c r="K99" s="43">
        <f t="shared" si="62"/>
        <v>0</v>
      </c>
      <c r="L99" s="43">
        <f t="shared" si="62"/>
        <v>0.1</v>
      </c>
      <c r="M99" s="43">
        <f t="shared" si="62"/>
        <v>0.62</v>
      </c>
      <c r="N99" s="43">
        <f t="shared" si="62"/>
        <v>0.88</v>
      </c>
      <c r="O99" s="43">
        <f t="shared" si="62"/>
        <v>1</v>
      </c>
      <c r="P99" s="43">
        <f t="shared" si="62"/>
        <v>1</v>
      </c>
      <c r="Q99" s="43">
        <f t="shared" si="62"/>
        <v>0</v>
      </c>
      <c r="R99" s="43">
        <f t="shared" si="62"/>
        <v>0</v>
      </c>
      <c r="S99" s="43">
        <f t="shared" si="62"/>
        <v>0.62</v>
      </c>
      <c r="T99" s="43">
        <f t="shared" si="62"/>
        <v>0.88</v>
      </c>
      <c r="U99" s="43">
        <f t="shared" si="62"/>
        <v>1</v>
      </c>
      <c r="V99" s="43">
        <f t="shared" si="62"/>
        <v>0.1</v>
      </c>
      <c r="W99" s="43">
        <f t="shared" si="58"/>
        <v>0</v>
      </c>
      <c r="X99" s="43">
        <f t="shared" si="58"/>
        <v>0.9</v>
      </c>
      <c r="Y99" s="42">
        <f t="shared" si="48"/>
        <v>0.65800000000000003</v>
      </c>
      <c r="Z99" s="42">
        <f t="shared" si="49"/>
        <v>0.62</v>
      </c>
      <c r="AA99" s="42">
        <f t="shared" si="50"/>
        <v>0.96199999999999997</v>
      </c>
      <c r="AB99" s="42">
        <f t="shared" si="59"/>
        <v>0.5</v>
      </c>
      <c r="AC99" s="42">
        <f t="shared" si="59"/>
        <v>0.45</v>
      </c>
      <c r="AD99" s="42">
        <f t="shared" si="59"/>
        <v>0.05</v>
      </c>
      <c r="AG99" s="43">
        <v>1.4</v>
      </c>
      <c r="AH99" s="42">
        <v>2.1</v>
      </c>
      <c r="AI99" s="43">
        <v>1</v>
      </c>
      <c r="AJ99" s="43">
        <f t="shared" si="60"/>
        <v>0.9</v>
      </c>
      <c r="AK99" s="43">
        <f t="shared" si="60"/>
        <v>0</v>
      </c>
      <c r="AL99" s="43">
        <f t="shared" si="60"/>
        <v>0.1</v>
      </c>
      <c r="AM99" s="43">
        <v>1.1000000000000001</v>
      </c>
      <c r="AN99" s="43">
        <f t="shared" si="60"/>
        <v>1.1000000000000001</v>
      </c>
      <c r="AO99" s="43">
        <f t="shared" si="60"/>
        <v>1</v>
      </c>
      <c r="AP99" s="43">
        <f t="shared" si="60"/>
        <v>1</v>
      </c>
      <c r="AQ99" s="43">
        <f t="shared" si="60"/>
        <v>0</v>
      </c>
      <c r="AR99" s="43">
        <f t="shared" si="60"/>
        <v>0</v>
      </c>
      <c r="AS99" s="43">
        <f t="shared" si="60"/>
        <v>0.82</v>
      </c>
      <c r="AT99" s="43">
        <f t="shared" si="60"/>
        <v>1.1000000000000001</v>
      </c>
      <c r="AU99" s="43">
        <f t="shared" si="60"/>
        <v>1</v>
      </c>
      <c r="AV99" s="43">
        <f t="shared" si="60"/>
        <v>0.1</v>
      </c>
      <c r="AW99" s="43">
        <f t="shared" si="60"/>
        <v>0</v>
      </c>
      <c r="AX99" s="43">
        <f t="shared" si="60"/>
        <v>0.9</v>
      </c>
      <c r="AY99" s="42">
        <f t="shared" si="53"/>
        <v>1.36</v>
      </c>
      <c r="AZ99" s="42">
        <f t="shared" si="54"/>
        <v>1.1000000000000001</v>
      </c>
      <c r="BA99" s="42">
        <f t="shared" si="55"/>
        <v>0.98199999999999998</v>
      </c>
      <c r="BB99" s="42">
        <f t="shared" si="61"/>
        <v>0.5</v>
      </c>
      <c r="BC99" s="42">
        <f t="shared" si="61"/>
        <v>0.45</v>
      </c>
      <c r="BD99" s="42">
        <f t="shared" si="61"/>
        <v>0.05</v>
      </c>
    </row>
    <row r="100" spans="1:56" x14ac:dyDescent="0.25">
      <c r="A100" s="34">
        <v>85</v>
      </c>
      <c r="B100" s="33">
        <f t="shared" si="39"/>
        <v>155.95918750000004</v>
      </c>
      <c r="C100" s="40">
        <f t="shared" si="40"/>
        <v>157.04378727228172</v>
      </c>
      <c r="D100" s="41">
        <f t="shared" si="41"/>
        <v>0.53598562208969869</v>
      </c>
      <c r="E100" s="41">
        <f t="shared" si="42"/>
        <v>0.65610000000000013</v>
      </c>
      <c r="F100" s="41">
        <f t="shared" si="43"/>
        <v>1.2241</v>
      </c>
      <c r="G100" s="43">
        <f t="shared" si="62"/>
        <v>0.62</v>
      </c>
      <c r="H100" s="43">
        <f t="shared" si="62"/>
        <v>0.88</v>
      </c>
      <c r="I100" s="43">
        <f t="shared" si="62"/>
        <v>1</v>
      </c>
      <c r="J100" s="43">
        <f t="shared" si="62"/>
        <v>0.9</v>
      </c>
      <c r="K100" s="43">
        <f t="shared" si="62"/>
        <v>0</v>
      </c>
      <c r="L100" s="43">
        <f t="shared" si="62"/>
        <v>0.1</v>
      </c>
      <c r="M100" s="43">
        <f t="shared" si="62"/>
        <v>0.62</v>
      </c>
      <c r="N100" s="43">
        <f t="shared" si="62"/>
        <v>0.88</v>
      </c>
      <c r="O100" s="43">
        <f t="shared" si="62"/>
        <v>1</v>
      </c>
      <c r="P100" s="43">
        <f t="shared" si="62"/>
        <v>1</v>
      </c>
      <c r="Q100" s="43">
        <f t="shared" si="62"/>
        <v>0</v>
      </c>
      <c r="R100" s="43">
        <f t="shared" si="62"/>
        <v>0</v>
      </c>
      <c r="S100" s="43">
        <f t="shared" si="62"/>
        <v>0.62</v>
      </c>
      <c r="T100" s="43">
        <f t="shared" si="62"/>
        <v>0.88</v>
      </c>
      <c r="U100" s="43">
        <f t="shared" si="62"/>
        <v>1</v>
      </c>
      <c r="V100" s="43">
        <f t="shared" si="62"/>
        <v>0.1</v>
      </c>
      <c r="W100" s="43">
        <f t="shared" si="58"/>
        <v>0</v>
      </c>
      <c r="X100" s="43">
        <f t="shared" si="58"/>
        <v>0.9</v>
      </c>
      <c r="Y100" s="42">
        <f t="shared" si="48"/>
        <v>0.65800000000000003</v>
      </c>
      <c r="Z100" s="42">
        <f t="shared" si="49"/>
        <v>0.62</v>
      </c>
      <c r="AA100" s="42">
        <f t="shared" si="50"/>
        <v>0.96199999999999997</v>
      </c>
      <c r="AB100" s="42">
        <f t="shared" si="59"/>
        <v>0.5</v>
      </c>
      <c r="AC100" s="42">
        <f t="shared" si="59"/>
        <v>0.45</v>
      </c>
      <c r="AD100" s="42">
        <f t="shared" si="59"/>
        <v>0.05</v>
      </c>
      <c r="AG100" s="43">
        <v>1.4</v>
      </c>
      <c r="AH100" s="42">
        <v>2.1</v>
      </c>
      <c r="AI100" s="43">
        <v>1</v>
      </c>
      <c r="AJ100" s="43">
        <f t="shared" si="60"/>
        <v>0.9</v>
      </c>
      <c r="AK100" s="43">
        <f t="shared" si="60"/>
        <v>0</v>
      </c>
      <c r="AL100" s="43">
        <f t="shared" si="60"/>
        <v>0.1</v>
      </c>
      <c r="AM100" s="43">
        <v>1.1000000000000001</v>
      </c>
      <c r="AN100" s="43">
        <f t="shared" si="60"/>
        <v>1.1000000000000001</v>
      </c>
      <c r="AO100" s="43">
        <f t="shared" si="60"/>
        <v>1</v>
      </c>
      <c r="AP100" s="43">
        <f t="shared" si="60"/>
        <v>1</v>
      </c>
      <c r="AQ100" s="43">
        <f t="shared" si="60"/>
        <v>0</v>
      </c>
      <c r="AR100" s="43">
        <f t="shared" si="60"/>
        <v>0</v>
      </c>
      <c r="AS100" s="43">
        <f t="shared" si="60"/>
        <v>0.82</v>
      </c>
      <c r="AT100" s="43">
        <f t="shared" si="60"/>
        <v>1.1000000000000001</v>
      </c>
      <c r="AU100" s="43">
        <f t="shared" si="60"/>
        <v>1</v>
      </c>
      <c r="AV100" s="43">
        <f t="shared" si="60"/>
        <v>0.1</v>
      </c>
      <c r="AW100" s="43">
        <f t="shared" si="60"/>
        <v>0</v>
      </c>
      <c r="AX100" s="43">
        <f t="shared" si="60"/>
        <v>0.9</v>
      </c>
      <c r="AY100" s="42">
        <f t="shared" si="53"/>
        <v>1.36</v>
      </c>
      <c r="AZ100" s="42">
        <f t="shared" si="54"/>
        <v>1.1000000000000001</v>
      </c>
      <c r="BA100" s="42">
        <f t="shared" si="55"/>
        <v>0.98199999999999998</v>
      </c>
      <c r="BB100" s="42">
        <f t="shared" si="61"/>
        <v>0.5</v>
      </c>
      <c r="BC100" s="42">
        <f t="shared" si="61"/>
        <v>0.45</v>
      </c>
      <c r="BD100" s="42">
        <f t="shared" si="61"/>
        <v>0.05</v>
      </c>
    </row>
    <row r="101" spans="1:56" x14ac:dyDescent="0.25">
      <c r="A101" s="34">
        <v>86</v>
      </c>
      <c r="B101" s="33">
        <f t="shared" si="39"/>
        <v>156.86986720000004</v>
      </c>
      <c r="C101" s="40">
        <f t="shared" si="40"/>
        <v>157.04378727228172</v>
      </c>
      <c r="D101" s="41">
        <f t="shared" si="41"/>
        <v>0.53598562208969869</v>
      </c>
      <c r="E101" s="41">
        <f t="shared" si="42"/>
        <v>0.65610000000000013</v>
      </c>
      <c r="F101" s="41">
        <f t="shared" si="43"/>
        <v>1.2241</v>
      </c>
      <c r="G101" s="43">
        <f t="shared" si="62"/>
        <v>0.62</v>
      </c>
      <c r="H101" s="43">
        <f t="shared" si="62"/>
        <v>0.88</v>
      </c>
      <c r="I101" s="43">
        <f t="shared" si="62"/>
        <v>1</v>
      </c>
      <c r="J101" s="43">
        <f t="shared" si="62"/>
        <v>0.9</v>
      </c>
      <c r="K101" s="43">
        <f t="shared" si="62"/>
        <v>0</v>
      </c>
      <c r="L101" s="43">
        <f t="shared" si="62"/>
        <v>0.1</v>
      </c>
      <c r="M101" s="43">
        <f t="shared" si="62"/>
        <v>0.62</v>
      </c>
      <c r="N101" s="43">
        <f t="shared" si="62"/>
        <v>0.88</v>
      </c>
      <c r="O101" s="43">
        <f t="shared" si="62"/>
        <v>1</v>
      </c>
      <c r="P101" s="43">
        <f t="shared" si="62"/>
        <v>1</v>
      </c>
      <c r="Q101" s="43">
        <f t="shared" si="62"/>
        <v>0</v>
      </c>
      <c r="R101" s="43">
        <f t="shared" si="62"/>
        <v>0</v>
      </c>
      <c r="S101" s="43">
        <f t="shared" si="62"/>
        <v>0.62</v>
      </c>
      <c r="T101" s="43">
        <f t="shared" si="62"/>
        <v>0.88</v>
      </c>
      <c r="U101" s="43">
        <f t="shared" si="62"/>
        <v>1</v>
      </c>
      <c r="V101" s="43">
        <f t="shared" si="62"/>
        <v>0.1</v>
      </c>
      <c r="W101" s="43">
        <f t="shared" si="58"/>
        <v>0</v>
      </c>
      <c r="X101" s="43">
        <f t="shared" si="58"/>
        <v>0.9</v>
      </c>
      <c r="Y101" s="42">
        <f t="shared" si="48"/>
        <v>0.65800000000000003</v>
      </c>
      <c r="Z101" s="42">
        <f t="shared" si="49"/>
        <v>0.62</v>
      </c>
      <c r="AA101" s="42">
        <f t="shared" si="50"/>
        <v>0.96199999999999997</v>
      </c>
      <c r="AB101" s="42">
        <f t="shared" si="59"/>
        <v>0.5</v>
      </c>
      <c r="AC101" s="42">
        <f t="shared" si="59"/>
        <v>0.45</v>
      </c>
      <c r="AD101" s="42">
        <f t="shared" si="59"/>
        <v>0.05</v>
      </c>
      <c r="AG101" s="43">
        <v>1.4</v>
      </c>
      <c r="AH101" s="42">
        <v>2.1</v>
      </c>
      <c r="AI101" s="43">
        <v>1</v>
      </c>
      <c r="AJ101" s="43">
        <f t="shared" si="60"/>
        <v>0.9</v>
      </c>
      <c r="AK101" s="43">
        <f t="shared" si="60"/>
        <v>0</v>
      </c>
      <c r="AL101" s="43">
        <f t="shared" si="60"/>
        <v>0.1</v>
      </c>
      <c r="AM101" s="43">
        <v>1.1000000000000001</v>
      </c>
      <c r="AN101" s="43">
        <f t="shared" si="60"/>
        <v>1.1000000000000001</v>
      </c>
      <c r="AO101" s="43">
        <f t="shared" si="60"/>
        <v>1</v>
      </c>
      <c r="AP101" s="43">
        <f t="shared" si="60"/>
        <v>1</v>
      </c>
      <c r="AQ101" s="43">
        <f t="shared" si="60"/>
        <v>0</v>
      </c>
      <c r="AR101" s="43">
        <f t="shared" si="60"/>
        <v>0</v>
      </c>
      <c r="AS101" s="43">
        <f t="shared" si="60"/>
        <v>0.82</v>
      </c>
      <c r="AT101" s="43">
        <f t="shared" si="60"/>
        <v>1.1000000000000001</v>
      </c>
      <c r="AU101" s="43">
        <f t="shared" si="60"/>
        <v>1</v>
      </c>
      <c r="AV101" s="43">
        <f t="shared" si="60"/>
        <v>0.1</v>
      </c>
      <c r="AW101" s="43">
        <f t="shared" si="60"/>
        <v>0</v>
      </c>
      <c r="AX101" s="43">
        <f t="shared" si="60"/>
        <v>0.9</v>
      </c>
      <c r="AY101" s="42">
        <f t="shared" si="53"/>
        <v>1.36</v>
      </c>
      <c r="AZ101" s="42">
        <f t="shared" si="54"/>
        <v>1.1000000000000001</v>
      </c>
      <c r="BA101" s="42">
        <f t="shared" si="55"/>
        <v>0.98199999999999998</v>
      </c>
      <c r="BB101" s="42">
        <f t="shared" si="61"/>
        <v>0.5</v>
      </c>
      <c r="BC101" s="42">
        <f t="shared" si="61"/>
        <v>0.45</v>
      </c>
      <c r="BD101" s="42">
        <f t="shared" si="61"/>
        <v>0.05</v>
      </c>
    </row>
    <row r="102" spans="1:56" x14ac:dyDescent="0.25">
      <c r="A102" s="34">
        <v>87</v>
      </c>
      <c r="B102" s="33">
        <f t="shared" si="39"/>
        <v>157.95539870000002</v>
      </c>
      <c r="C102" s="40">
        <f t="shared" si="40"/>
        <v>157.04378727228172</v>
      </c>
      <c r="D102" s="41">
        <f t="shared" si="41"/>
        <v>0.53598562208969869</v>
      </c>
      <c r="E102" s="41">
        <f t="shared" si="42"/>
        <v>0.65610000000000013</v>
      </c>
      <c r="F102" s="41">
        <f t="shared" si="43"/>
        <v>1.2241</v>
      </c>
      <c r="G102" s="43">
        <f t="shared" si="62"/>
        <v>0.62</v>
      </c>
      <c r="H102" s="43">
        <f t="shared" si="62"/>
        <v>0.88</v>
      </c>
      <c r="I102" s="43">
        <f t="shared" si="62"/>
        <v>1</v>
      </c>
      <c r="J102" s="43">
        <f t="shared" si="62"/>
        <v>0.9</v>
      </c>
      <c r="K102" s="43">
        <f t="shared" si="62"/>
        <v>0</v>
      </c>
      <c r="L102" s="43">
        <f t="shared" si="62"/>
        <v>0.1</v>
      </c>
      <c r="M102" s="43">
        <f t="shared" si="62"/>
        <v>0.62</v>
      </c>
      <c r="N102" s="43">
        <f t="shared" si="62"/>
        <v>0.88</v>
      </c>
      <c r="O102" s="43">
        <f t="shared" si="62"/>
        <v>1</v>
      </c>
      <c r="P102" s="43">
        <f t="shared" si="62"/>
        <v>1</v>
      </c>
      <c r="Q102" s="43">
        <f t="shared" si="62"/>
        <v>0</v>
      </c>
      <c r="R102" s="43">
        <f t="shared" si="62"/>
        <v>0</v>
      </c>
      <c r="S102" s="43">
        <f t="shared" si="62"/>
        <v>0.62</v>
      </c>
      <c r="T102" s="43">
        <f t="shared" si="62"/>
        <v>0.88</v>
      </c>
      <c r="U102" s="43">
        <f t="shared" si="62"/>
        <v>1</v>
      </c>
      <c r="V102" s="43">
        <f t="shared" si="62"/>
        <v>0.1</v>
      </c>
      <c r="W102" s="43">
        <f t="shared" si="58"/>
        <v>0</v>
      </c>
      <c r="X102" s="43">
        <f t="shared" si="58"/>
        <v>0.9</v>
      </c>
      <c r="Y102" s="42">
        <f t="shared" si="48"/>
        <v>0.65800000000000003</v>
      </c>
      <c r="Z102" s="42">
        <f t="shared" si="49"/>
        <v>0.62</v>
      </c>
      <c r="AA102" s="42">
        <f t="shared" si="50"/>
        <v>0.96199999999999997</v>
      </c>
      <c r="AB102" s="42">
        <f t="shared" si="59"/>
        <v>0.5</v>
      </c>
      <c r="AC102" s="42">
        <f t="shared" si="59"/>
        <v>0.45</v>
      </c>
      <c r="AD102" s="42">
        <f t="shared" si="59"/>
        <v>0.05</v>
      </c>
      <c r="AG102" s="43">
        <v>1.4</v>
      </c>
      <c r="AH102" s="42">
        <v>2.1</v>
      </c>
      <c r="AI102" s="43">
        <v>1</v>
      </c>
      <c r="AJ102" s="43">
        <f t="shared" si="60"/>
        <v>0.9</v>
      </c>
      <c r="AK102" s="43">
        <f t="shared" si="60"/>
        <v>0</v>
      </c>
      <c r="AL102" s="43">
        <f t="shared" si="60"/>
        <v>0.1</v>
      </c>
      <c r="AM102" s="43">
        <v>1.1000000000000001</v>
      </c>
      <c r="AN102" s="43">
        <f t="shared" si="60"/>
        <v>1.1000000000000001</v>
      </c>
      <c r="AO102" s="43">
        <f t="shared" si="60"/>
        <v>1</v>
      </c>
      <c r="AP102" s="43">
        <f t="shared" si="60"/>
        <v>1</v>
      </c>
      <c r="AQ102" s="43">
        <f t="shared" si="60"/>
        <v>0</v>
      </c>
      <c r="AR102" s="43">
        <f t="shared" si="60"/>
        <v>0</v>
      </c>
      <c r="AS102" s="43">
        <f t="shared" si="60"/>
        <v>0.82</v>
      </c>
      <c r="AT102" s="43">
        <f t="shared" si="60"/>
        <v>1.1000000000000001</v>
      </c>
      <c r="AU102" s="43">
        <f t="shared" si="60"/>
        <v>1</v>
      </c>
      <c r="AV102" s="43">
        <f t="shared" si="60"/>
        <v>0.1</v>
      </c>
      <c r="AW102" s="43">
        <f t="shared" si="60"/>
        <v>0</v>
      </c>
      <c r="AX102" s="43">
        <f t="shared" si="60"/>
        <v>0.9</v>
      </c>
      <c r="AY102" s="42">
        <f t="shared" si="53"/>
        <v>1.36</v>
      </c>
      <c r="AZ102" s="42">
        <f t="shared" si="54"/>
        <v>1.1000000000000001</v>
      </c>
      <c r="BA102" s="42">
        <f t="shared" si="55"/>
        <v>0.98199999999999998</v>
      </c>
      <c r="BB102" s="42">
        <f t="shared" si="61"/>
        <v>0.5</v>
      </c>
      <c r="BC102" s="42">
        <f t="shared" si="61"/>
        <v>0.45</v>
      </c>
      <c r="BD102" s="42">
        <f t="shared" si="61"/>
        <v>0.05</v>
      </c>
    </row>
    <row r="103" spans="1:56" x14ac:dyDescent="0.25">
      <c r="A103" s="34">
        <v>88</v>
      </c>
      <c r="B103" s="33">
        <f t="shared" si="39"/>
        <v>159.22429120000004</v>
      </c>
      <c r="C103" s="40">
        <f t="shared" si="40"/>
        <v>157.04378727228172</v>
      </c>
      <c r="D103" s="41">
        <f t="shared" si="41"/>
        <v>0.53598562208969869</v>
      </c>
      <c r="E103" s="41">
        <f t="shared" si="42"/>
        <v>0.65610000000000013</v>
      </c>
      <c r="F103" s="41">
        <f t="shared" si="43"/>
        <v>1.2241</v>
      </c>
      <c r="G103" s="43">
        <f t="shared" si="62"/>
        <v>0.62</v>
      </c>
      <c r="H103" s="43">
        <f t="shared" si="62"/>
        <v>0.88</v>
      </c>
      <c r="I103" s="43">
        <f t="shared" si="62"/>
        <v>1</v>
      </c>
      <c r="J103" s="43">
        <f t="shared" si="62"/>
        <v>0.9</v>
      </c>
      <c r="K103" s="43">
        <f t="shared" si="62"/>
        <v>0</v>
      </c>
      <c r="L103" s="43">
        <f t="shared" si="62"/>
        <v>0.1</v>
      </c>
      <c r="M103" s="43">
        <f t="shared" si="62"/>
        <v>0.62</v>
      </c>
      <c r="N103" s="43">
        <f t="shared" si="62"/>
        <v>0.88</v>
      </c>
      <c r="O103" s="43">
        <f t="shared" si="62"/>
        <v>1</v>
      </c>
      <c r="P103" s="43">
        <f t="shared" si="62"/>
        <v>1</v>
      </c>
      <c r="Q103" s="43">
        <f t="shared" si="62"/>
        <v>0</v>
      </c>
      <c r="R103" s="43">
        <f t="shared" si="62"/>
        <v>0</v>
      </c>
      <c r="S103" s="43">
        <f t="shared" si="62"/>
        <v>0.62</v>
      </c>
      <c r="T103" s="43">
        <f t="shared" si="62"/>
        <v>0.88</v>
      </c>
      <c r="U103" s="43">
        <f t="shared" si="62"/>
        <v>1</v>
      </c>
      <c r="V103" s="43">
        <f t="shared" si="62"/>
        <v>0.1</v>
      </c>
      <c r="W103" s="43">
        <f t="shared" si="58"/>
        <v>0</v>
      </c>
      <c r="X103" s="43">
        <f t="shared" si="58"/>
        <v>0.9</v>
      </c>
      <c r="Y103" s="42">
        <f t="shared" si="48"/>
        <v>0.65800000000000003</v>
      </c>
      <c r="Z103" s="42">
        <f t="shared" si="49"/>
        <v>0.62</v>
      </c>
      <c r="AA103" s="42">
        <f t="shared" si="50"/>
        <v>0.96199999999999997</v>
      </c>
      <c r="AB103" s="42">
        <f t="shared" si="59"/>
        <v>0.5</v>
      </c>
      <c r="AC103" s="42">
        <f t="shared" si="59"/>
        <v>0.45</v>
      </c>
      <c r="AD103" s="42">
        <f t="shared" si="59"/>
        <v>0.05</v>
      </c>
      <c r="AG103" s="43">
        <v>1.4</v>
      </c>
      <c r="AH103" s="42">
        <v>2.1</v>
      </c>
      <c r="AI103" s="43">
        <v>1</v>
      </c>
      <c r="AJ103" s="43">
        <f t="shared" si="60"/>
        <v>0.9</v>
      </c>
      <c r="AK103" s="43">
        <f t="shared" si="60"/>
        <v>0</v>
      </c>
      <c r="AL103" s="43">
        <f t="shared" si="60"/>
        <v>0.1</v>
      </c>
      <c r="AM103" s="43">
        <v>1.1000000000000001</v>
      </c>
      <c r="AN103" s="43">
        <f t="shared" si="60"/>
        <v>1.1000000000000001</v>
      </c>
      <c r="AO103" s="43">
        <f t="shared" si="60"/>
        <v>1</v>
      </c>
      <c r="AP103" s="43">
        <f t="shared" si="60"/>
        <v>1</v>
      </c>
      <c r="AQ103" s="43">
        <f t="shared" si="60"/>
        <v>0</v>
      </c>
      <c r="AR103" s="43">
        <f t="shared" si="60"/>
        <v>0</v>
      </c>
      <c r="AS103" s="43">
        <f t="shared" si="60"/>
        <v>0.82</v>
      </c>
      <c r="AT103" s="43">
        <f t="shared" si="60"/>
        <v>1.1000000000000001</v>
      </c>
      <c r="AU103" s="43">
        <f t="shared" si="60"/>
        <v>1</v>
      </c>
      <c r="AV103" s="43">
        <f t="shared" si="60"/>
        <v>0.1</v>
      </c>
      <c r="AW103" s="43">
        <f t="shared" si="60"/>
        <v>0</v>
      </c>
      <c r="AX103" s="43">
        <f t="shared" si="60"/>
        <v>0.9</v>
      </c>
      <c r="AY103" s="42">
        <f t="shared" si="53"/>
        <v>1.36</v>
      </c>
      <c r="AZ103" s="42">
        <f t="shared" si="54"/>
        <v>1.1000000000000001</v>
      </c>
      <c r="BA103" s="42">
        <f t="shared" si="55"/>
        <v>0.98199999999999998</v>
      </c>
      <c r="BB103" s="42">
        <f t="shared" si="61"/>
        <v>0.5</v>
      </c>
      <c r="BC103" s="42">
        <f t="shared" si="61"/>
        <v>0.45</v>
      </c>
      <c r="BD103" s="42">
        <f t="shared" si="61"/>
        <v>0.05</v>
      </c>
    </row>
    <row r="104" spans="1:56" x14ac:dyDescent="0.25">
      <c r="A104" s="34">
        <v>89</v>
      </c>
      <c r="B104" s="33">
        <f t="shared" si="39"/>
        <v>160.68521470000005</v>
      </c>
      <c r="C104" s="40">
        <f t="shared" si="40"/>
        <v>157.04378727228172</v>
      </c>
      <c r="D104" s="41">
        <f t="shared" si="41"/>
        <v>0.53598562208969869</v>
      </c>
      <c r="E104" s="41">
        <f t="shared" si="42"/>
        <v>0.65610000000000013</v>
      </c>
      <c r="F104" s="41">
        <f t="shared" si="43"/>
        <v>1.2241</v>
      </c>
      <c r="G104" s="43">
        <f t="shared" si="62"/>
        <v>0.62</v>
      </c>
      <c r="H104" s="43">
        <f t="shared" si="62"/>
        <v>0.88</v>
      </c>
      <c r="I104" s="43">
        <f t="shared" si="62"/>
        <v>1</v>
      </c>
      <c r="J104" s="43">
        <f t="shared" si="62"/>
        <v>0.9</v>
      </c>
      <c r="K104" s="43">
        <f t="shared" si="62"/>
        <v>0</v>
      </c>
      <c r="L104" s="43">
        <f t="shared" si="62"/>
        <v>0.1</v>
      </c>
      <c r="M104" s="43">
        <f t="shared" si="62"/>
        <v>0.62</v>
      </c>
      <c r="N104" s="43">
        <f t="shared" si="62"/>
        <v>0.88</v>
      </c>
      <c r="O104" s="43">
        <f t="shared" si="62"/>
        <v>1</v>
      </c>
      <c r="P104" s="43">
        <f t="shared" si="62"/>
        <v>1</v>
      </c>
      <c r="Q104" s="43">
        <f t="shared" si="62"/>
        <v>0</v>
      </c>
      <c r="R104" s="43">
        <f t="shared" si="62"/>
        <v>0</v>
      </c>
      <c r="S104" s="43">
        <f t="shared" si="62"/>
        <v>0.62</v>
      </c>
      <c r="T104" s="43">
        <f t="shared" si="62"/>
        <v>0.88</v>
      </c>
      <c r="U104" s="43">
        <f t="shared" si="62"/>
        <v>1</v>
      </c>
      <c r="V104" s="43">
        <f t="shared" si="62"/>
        <v>0.1</v>
      </c>
      <c r="W104" s="43">
        <f t="shared" si="58"/>
        <v>0</v>
      </c>
      <c r="X104" s="43">
        <f t="shared" si="58"/>
        <v>0.9</v>
      </c>
      <c r="Y104" s="42">
        <f t="shared" si="48"/>
        <v>0.65800000000000003</v>
      </c>
      <c r="Z104" s="42">
        <f t="shared" si="49"/>
        <v>0.62</v>
      </c>
      <c r="AA104" s="42">
        <f t="shared" si="50"/>
        <v>0.96199999999999997</v>
      </c>
      <c r="AB104" s="42">
        <f t="shared" si="59"/>
        <v>0.5</v>
      </c>
      <c r="AC104" s="42">
        <f t="shared" si="59"/>
        <v>0.45</v>
      </c>
      <c r="AD104" s="42">
        <f t="shared" si="59"/>
        <v>0.05</v>
      </c>
      <c r="AG104" s="43">
        <v>1.4</v>
      </c>
      <c r="AH104" s="42">
        <v>2.1</v>
      </c>
      <c r="AI104" s="43">
        <v>1</v>
      </c>
      <c r="AJ104" s="43">
        <f t="shared" si="60"/>
        <v>0.9</v>
      </c>
      <c r="AK104" s="43">
        <f t="shared" si="60"/>
        <v>0</v>
      </c>
      <c r="AL104" s="43">
        <f t="shared" si="60"/>
        <v>0.1</v>
      </c>
      <c r="AM104" s="43">
        <v>1.1000000000000001</v>
      </c>
      <c r="AN104" s="43">
        <f t="shared" si="60"/>
        <v>1.1000000000000001</v>
      </c>
      <c r="AO104" s="43">
        <f t="shared" si="60"/>
        <v>1</v>
      </c>
      <c r="AP104" s="43">
        <f t="shared" si="60"/>
        <v>1</v>
      </c>
      <c r="AQ104" s="43">
        <f t="shared" si="60"/>
        <v>0</v>
      </c>
      <c r="AR104" s="43">
        <f t="shared" si="60"/>
        <v>0</v>
      </c>
      <c r="AS104" s="43">
        <f t="shared" si="60"/>
        <v>0.82</v>
      </c>
      <c r="AT104" s="43">
        <f t="shared" si="60"/>
        <v>1.1000000000000001</v>
      </c>
      <c r="AU104" s="43">
        <f t="shared" si="60"/>
        <v>1</v>
      </c>
      <c r="AV104" s="43">
        <f t="shared" si="60"/>
        <v>0.1</v>
      </c>
      <c r="AW104" s="43">
        <f t="shared" si="60"/>
        <v>0</v>
      </c>
      <c r="AX104" s="43">
        <f t="shared" si="60"/>
        <v>0.9</v>
      </c>
      <c r="AY104" s="42">
        <f t="shared" si="53"/>
        <v>1.36</v>
      </c>
      <c r="AZ104" s="42">
        <f t="shared" si="54"/>
        <v>1.1000000000000001</v>
      </c>
      <c r="BA104" s="42">
        <f t="shared" si="55"/>
        <v>0.98199999999999998</v>
      </c>
      <c r="BB104" s="42">
        <f t="shared" si="61"/>
        <v>0.5</v>
      </c>
      <c r="BC104" s="42">
        <f t="shared" si="61"/>
        <v>0.45</v>
      </c>
      <c r="BD104" s="42">
        <f t="shared" si="61"/>
        <v>0.05</v>
      </c>
    </row>
    <row r="105" spans="1:56" x14ac:dyDescent="0.25">
      <c r="A105" s="34">
        <v>90</v>
      </c>
      <c r="B105" s="33">
        <f t="shared" si="39"/>
        <v>162.34699999999995</v>
      </c>
      <c r="C105" s="40">
        <f t="shared" si="40"/>
        <v>157.04378727228172</v>
      </c>
      <c r="D105" s="41">
        <f t="shared" si="41"/>
        <v>0.53598562208969869</v>
      </c>
      <c r="E105" s="41">
        <f t="shared" si="42"/>
        <v>0.65610000000000013</v>
      </c>
      <c r="F105" s="41">
        <f t="shared" si="43"/>
        <v>1.2241</v>
      </c>
      <c r="G105" s="43">
        <f t="shared" si="62"/>
        <v>0.62</v>
      </c>
      <c r="H105" s="43">
        <f t="shared" si="62"/>
        <v>0.88</v>
      </c>
      <c r="I105" s="43">
        <f t="shared" si="62"/>
        <v>1</v>
      </c>
      <c r="J105" s="43">
        <f t="shared" si="62"/>
        <v>0.9</v>
      </c>
      <c r="K105" s="43">
        <f t="shared" si="62"/>
        <v>0</v>
      </c>
      <c r="L105" s="43">
        <f t="shared" si="62"/>
        <v>0.1</v>
      </c>
      <c r="M105" s="43">
        <f t="shared" si="62"/>
        <v>0.62</v>
      </c>
      <c r="N105" s="43">
        <f t="shared" si="62"/>
        <v>0.88</v>
      </c>
      <c r="O105" s="43">
        <f t="shared" si="62"/>
        <v>1</v>
      </c>
      <c r="P105" s="43">
        <f t="shared" si="62"/>
        <v>1</v>
      </c>
      <c r="Q105" s="43">
        <f t="shared" si="62"/>
        <v>0</v>
      </c>
      <c r="R105" s="43">
        <f t="shared" si="62"/>
        <v>0</v>
      </c>
      <c r="S105" s="43">
        <f t="shared" si="62"/>
        <v>0.62</v>
      </c>
      <c r="T105" s="43">
        <f t="shared" si="62"/>
        <v>0.88</v>
      </c>
      <c r="U105" s="43">
        <f t="shared" si="62"/>
        <v>1</v>
      </c>
      <c r="V105" s="43">
        <f t="shared" si="62"/>
        <v>0.1</v>
      </c>
      <c r="W105" s="43">
        <f t="shared" si="58"/>
        <v>0</v>
      </c>
      <c r="X105" s="43">
        <f t="shared" si="58"/>
        <v>0.9</v>
      </c>
      <c r="Y105" s="42">
        <f t="shared" si="48"/>
        <v>0.65800000000000003</v>
      </c>
      <c r="Z105" s="42">
        <f t="shared" si="49"/>
        <v>0.62</v>
      </c>
      <c r="AA105" s="42">
        <f t="shared" si="50"/>
        <v>0.96199999999999997</v>
      </c>
      <c r="AB105" s="42">
        <f t="shared" si="59"/>
        <v>0.5</v>
      </c>
      <c r="AC105" s="42">
        <f t="shared" si="59"/>
        <v>0.45</v>
      </c>
      <c r="AD105" s="42">
        <f t="shared" si="59"/>
        <v>0.05</v>
      </c>
      <c r="AG105" s="43">
        <v>1.4</v>
      </c>
      <c r="AH105" s="42">
        <v>2.1</v>
      </c>
      <c r="AI105" s="43">
        <v>1</v>
      </c>
      <c r="AJ105" s="43">
        <f t="shared" si="60"/>
        <v>0.9</v>
      </c>
      <c r="AK105" s="43">
        <f t="shared" si="60"/>
        <v>0</v>
      </c>
      <c r="AL105" s="43">
        <f t="shared" si="60"/>
        <v>0.1</v>
      </c>
      <c r="AM105" s="43">
        <v>1.1000000000000001</v>
      </c>
      <c r="AN105" s="43">
        <f t="shared" si="60"/>
        <v>1.1000000000000001</v>
      </c>
      <c r="AO105" s="43">
        <f t="shared" si="60"/>
        <v>1</v>
      </c>
      <c r="AP105" s="43">
        <f t="shared" si="60"/>
        <v>1</v>
      </c>
      <c r="AQ105" s="43">
        <f t="shared" si="60"/>
        <v>0</v>
      </c>
      <c r="AR105" s="43">
        <f t="shared" si="60"/>
        <v>0</v>
      </c>
      <c r="AS105" s="43">
        <f t="shared" si="60"/>
        <v>0.82</v>
      </c>
      <c r="AT105" s="43">
        <f t="shared" si="60"/>
        <v>1.1000000000000001</v>
      </c>
      <c r="AU105" s="43">
        <f t="shared" si="60"/>
        <v>1</v>
      </c>
      <c r="AV105" s="43">
        <f t="shared" si="60"/>
        <v>0.1</v>
      </c>
      <c r="AW105" s="43">
        <f t="shared" si="60"/>
        <v>0</v>
      </c>
      <c r="AX105" s="43">
        <f t="shared" si="60"/>
        <v>0.9</v>
      </c>
      <c r="AY105" s="42">
        <f t="shared" si="53"/>
        <v>1.36</v>
      </c>
      <c r="AZ105" s="42">
        <f t="shared" si="54"/>
        <v>1.1000000000000001</v>
      </c>
      <c r="BA105" s="42">
        <f t="shared" si="55"/>
        <v>0.98199999999999998</v>
      </c>
      <c r="BB105" s="42">
        <f t="shared" si="61"/>
        <v>0.5</v>
      </c>
      <c r="BC105" s="42">
        <f t="shared" si="61"/>
        <v>0.45</v>
      </c>
      <c r="BD105" s="42">
        <f t="shared" si="61"/>
        <v>0.05</v>
      </c>
    </row>
  </sheetData>
  <mergeCells count="30">
    <mergeCell ref="G1:AD1"/>
    <mergeCell ref="AG1:BD1"/>
    <mergeCell ref="G2:I2"/>
    <mergeCell ref="J2:L2"/>
    <mergeCell ref="M2:O2"/>
    <mergeCell ref="P2:R2"/>
    <mergeCell ref="S2:U2"/>
    <mergeCell ref="V2:X2"/>
    <mergeCell ref="AG2:AI2"/>
    <mergeCell ref="AJ2:AL2"/>
    <mergeCell ref="AM2:AO2"/>
    <mergeCell ref="AP2:AR2"/>
    <mergeCell ref="AS2:AU2"/>
    <mergeCell ref="AV2:AX2"/>
    <mergeCell ref="G3:I3"/>
    <mergeCell ref="J3:L3"/>
    <mergeCell ref="M3:O3"/>
    <mergeCell ref="P3:R3"/>
    <mergeCell ref="S3:U3"/>
    <mergeCell ref="V3:X3"/>
    <mergeCell ref="AS3:AU3"/>
    <mergeCell ref="AV3:AX3"/>
    <mergeCell ref="AY3:BA3"/>
    <mergeCell ref="BB3:BD3"/>
    <mergeCell ref="Y3:AA3"/>
    <mergeCell ref="AB3:AD3"/>
    <mergeCell ref="AG3:AI3"/>
    <mergeCell ref="AJ3:AL3"/>
    <mergeCell ref="AM3:AO3"/>
    <mergeCell ref="AP3:AR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62DF9-8DDE-4129-A296-8E9876897E41}">
  <sheetPr>
    <tabColor rgb="FFFFC000"/>
  </sheetPr>
  <dimension ref="A1:Y313"/>
  <sheetViews>
    <sheetView zoomScale="85" zoomScaleNormal="85" workbookViewId="0">
      <pane xSplit="7" ySplit="1" topLeftCell="H2" activePane="bottomRight" state="frozen"/>
      <selection activeCell="N45" sqref="N45"/>
      <selection pane="topRight" activeCell="N45" sqref="N45"/>
      <selection pane="bottomLeft" activeCell="N45" sqref="N45"/>
      <selection pane="bottomRight" activeCell="J22" sqref="J22"/>
    </sheetView>
  </sheetViews>
  <sheetFormatPr defaultColWidth="13.42578125" defaultRowHeight="12.75" x14ac:dyDescent="0.2"/>
  <cols>
    <col min="1" max="1" width="8" style="14" customWidth="1"/>
    <col min="2" max="2" width="10.42578125" style="14" customWidth="1"/>
    <col min="3" max="3" width="4" style="14" customWidth="1"/>
    <col min="4" max="5" width="10.42578125" style="14" customWidth="1"/>
    <col min="6" max="6" width="5.85546875" style="14" bestFit="1" customWidth="1"/>
    <col min="7" max="7" width="10.42578125" style="14" customWidth="1"/>
    <col min="8" max="8" width="13.42578125" style="28"/>
    <col min="9" max="9" width="13.42578125" style="14"/>
    <col min="10" max="10" width="13.42578125" style="19"/>
    <col min="11" max="11" width="13.42578125" style="28"/>
    <col min="12" max="12" width="13.42578125" style="14"/>
    <col min="13" max="13" width="13.42578125" style="29"/>
    <col min="14" max="14" width="13.42578125" style="28"/>
    <col min="15" max="15" width="13.42578125" style="21"/>
    <col min="16" max="16" width="13.42578125" style="14"/>
    <col min="17" max="17" width="13.42578125" style="19"/>
    <col min="18" max="18" width="13.42578125" style="18"/>
    <col min="19" max="19" width="10" style="32" customWidth="1"/>
    <col min="20" max="20" width="12.140625" style="32" customWidth="1"/>
    <col min="21" max="21" width="13.42578125" style="14"/>
    <col min="22" max="22" width="13.42578125" style="25"/>
    <col min="23" max="23" width="12.7109375" style="14" bestFit="1" customWidth="1"/>
    <col min="24" max="16384" width="13.42578125" style="14"/>
  </cols>
  <sheetData>
    <row r="1" spans="1:25" s="8" customFormat="1" ht="38.25" x14ac:dyDescent="0.2">
      <c r="A1" s="8" t="s">
        <v>39</v>
      </c>
      <c r="B1" s="8" t="s">
        <v>40</v>
      </c>
      <c r="D1" s="8" t="s">
        <v>41</v>
      </c>
      <c r="E1" s="8" t="s">
        <v>42</v>
      </c>
      <c r="F1" s="8" t="s">
        <v>32</v>
      </c>
      <c r="G1" s="8" t="s">
        <v>37</v>
      </c>
      <c r="H1" s="9" t="s">
        <v>43</v>
      </c>
      <c r="I1" s="8" t="s">
        <v>44</v>
      </c>
      <c r="J1" s="10" t="s">
        <v>45</v>
      </c>
      <c r="K1" s="9" t="s">
        <v>46</v>
      </c>
      <c r="L1" s="8" t="s">
        <v>47</v>
      </c>
      <c r="M1" s="11" t="s">
        <v>48</v>
      </c>
      <c r="N1" s="9" t="s">
        <v>49</v>
      </c>
      <c r="O1" s="12" t="s">
        <v>50</v>
      </c>
      <c r="P1" s="8" t="s">
        <v>51</v>
      </c>
      <c r="Q1" s="10" t="s">
        <v>52</v>
      </c>
      <c r="R1" s="13"/>
      <c r="S1" s="30" t="s">
        <v>33</v>
      </c>
      <c r="T1" s="30" t="s">
        <v>53</v>
      </c>
      <c r="V1" s="10" t="s">
        <v>38</v>
      </c>
      <c r="W1" s="10" t="s">
        <v>54</v>
      </c>
    </row>
    <row r="2" spans="1:25" x14ac:dyDescent="0.2">
      <c r="A2" s="14">
        <v>31</v>
      </c>
      <c r="B2" s="15">
        <v>29.425806451612907</v>
      </c>
      <c r="C2" s="15"/>
      <c r="E2" s="16">
        <f>DATE(F2,G2,1)</f>
        <v>43831</v>
      </c>
      <c r="F2" s="14">
        <v>2020</v>
      </c>
      <c r="G2" s="14">
        <v>1</v>
      </c>
      <c r="H2" s="17">
        <v>1943.5185265541029</v>
      </c>
      <c r="I2" s="18">
        <v>155673</v>
      </c>
      <c r="J2" s="19">
        <f>H2*1000/I2</f>
        <v>12.484621781260095</v>
      </c>
      <c r="K2" s="17">
        <v>1077.8300664424894</v>
      </c>
      <c r="L2" s="18">
        <v>15064</v>
      </c>
      <c r="M2" s="20">
        <f>K2*1000/L2</f>
        <v>71.550057517424946</v>
      </c>
      <c r="N2" s="17">
        <f>K2+H2</f>
        <v>3021.3485929965923</v>
      </c>
      <c r="O2" s="21">
        <v>0</v>
      </c>
      <c r="P2" s="18">
        <f>(J2*(I2*O2))+(M2*(L2*O2))</f>
        <v>0</v>
      </c>
      <c r="Q2" s="19">
        <f>N2-P2</f>
        <v>3021.3485929965923</v>
      </c>
      <c r="S2" s="31">
        <f>P2*VLOOKUP(B2,'Efficient Conversion'!$A$5:$B$105,2)*0.9/1000*0.75</f>
        <v>0</v>
      </c>
      <c r="T2" s="31">
        <f t="shared" ref="T2:T65" si="0">S2*VLOOKUP(G2,$V$2:$W$13,2,FALSE)</f>
        <v>0</v>
      </c>
      <c r="U2" s="22"/>
      <c r="V2" s="23">
        <v>1</v>
      </c>
      <c r="W2" s="24">
        <v>1.8083224640116928</v>
      </c>
      <c r="X2" s="15" t="s">
        <v>55</v>
      </c>
      <c r="Y2" s="15"/>
    </row>
    <row r="3" spans="1:25" x14ac:dyDescent="0.2">
      <c r="A3" s="14">
        <v>29</v>
      </c>
      <c r="B3" s="15">
        <v>32.599735449735448</v>
      </c>
      <c r="C3" s="15"/>
      <c r="E3" s="16">
        <f t="shared" ref="E3:E66" si="1">DATE(F3,G3,1)</f>
        <v>43862</v>
      </c>
      <c r="F3" s="14">
        <v>2020</v>
      </c>
      <c r="G3" s="14">
        <v>2</v>
      </c>
      <c r="H3" s="17">
        <v>1872.7308297157281</v>
      </c>
      <c r="I3" s="18">
        <v>155515</v>
      </c>
      <c r="J3" s="19">
        <f t="shared" ref="J3:J66" si="2">H3*1000/I3</f>
        <v>12.042123458931473</v>
      </c>
      <c r="K3" s="17">
        <v>1086.1509692668919</v>
      </c>
      <c r="L3" s="18">
        <v>14935</v>
      </c>
      <c r="M3" s="20">
        <f t="shared" ref="M3:M66" si="3">K3*1000/L3</f>
        <v>72.725207182249207</v>
      </c>
      <c r="N3" s="17">
        <f t="shared" ref="N3:N66" si="4">K3+H3</f>
        <v>2958.8817989826202</v>
      </c>
      <c r="O3" s="21">
        <v>0</v>
      </c>
      <c r="P3" s="18">
        <f t="shared" ref="P3:P27" si="5">(J3*(I3*O3))+(M3*(L3*O3))</f>
        <v>0</v>
      </c>
      <c r="Q3" s="19">
        <f t="shared" ref="Q3:Q66" si="6">N3-P3</f>
        <v>2958.8817989826202</v>
      </c>
      <c r="S3" s="31">
        <f>P3*VLOOKUP(B3,'Efficient Conversion'!$A$5:$B$105,2)*0.9/1000*0.75</f>
        <v>0</v>
      </c>
      <c r="T3" s="31">
        <f t="shared" si="0"/>
        <v>0</v>
      </c>
      <c r="U3" s="22"/>
      <c r="V3" s="23">
        <v>2</v>
      </c>
      <c r="W3" s="24">
        <v>1.9669678128422579</v>
      </c>
      <c r="X3" s="15"/>
      <c r="Y3" s="15"/>
    </row>
    <row r="4" spans="1:25" x14ac:dyDescent="0.2">
      <c r="A4" s="14">
        <v>31</v>
      </c>
      <c r="B4" s="15">
        <v>39.989247311828002</v>
      </c>
      <c r="C4" s="15"/>
      <c r="E4" s="16">
        <f t="shared" si="1"/>
        <v>43891</v>
      </c>
      <c r="F4" s="14">
        <v>2020</v>
      </c>
      <c r="G4" s="14">
        <v>3</v>
      </c>
      <c r="H4" s="17">
        <v>1320.3618254661569</v>
      </c>
      <c r="I4" s="18">
        <v>155696</v>
      </c>
      <c r="J4" s="19">
        <f t="shared" si="2"/>
        <v>8.4803837315419592</v>
      </c>
      <c r="K4" s="17">
        <v>750.91536056995403</v>
      </c>
      <c r="L4" s="18">
        <v>15017</v>
      </c>
      <c r="M4" s="20">
        <f t="shared" si="3"/>
        <v>50.004352438566563</v>
      </c>
      <c r="N4" s="17">
        <f t="shared" si="4"/>
        <v>2071.2771860361108</v>
      </c>
      <c r="O4" s="21">
        <v>0</v>
      </c>
      <c r="P4" s="18">
        <f t="shared" si="5"/>
        <v>0</v>
      </c>
      <c r="Q4" s="19">
        <f t="shared" si="6"/>
        <v>2071.2771860361108</v>
      </c>
      <c r="S4" s="31">
        <f>P4*VLOOKUP(B4,'Efficient Conversion'!$A$5:$B$105,2)*0.9/1000*0.75</f>
        <v>0</v>
      </c>
      <c r="T4" s="31">
        <f t="shared" si="0"/>
        <v>0</v>
      </c>
      <c r="U4" s="22"/>
      <c r="V4" s="23">
        <v>3</v>
      </c>
      <c r="W4" s="24">
        <v>2.4244930227284143</v>
      </c>
      <c r="X4" s="15"/>
      <c r="Y4" s="15"/>
    </row>
    <row r="5" spans="1:25" x14ac:dyDescent="0.2">
      <c r="A5" s="14">
        <v>30</v>
      </c>
      <c r="B5" s="15">
        <v>46.898888888888891</v>
      </c>
      <c r="C5" s="15"/>
      <c r="E5" s="16">
        <f t="shared" si="1"/>
        <v>43922</v>
      </c>
      <c r="F5" s="14">
        <v>2020</v>
      </c>
      <c r="G5" s="14">
        <v>4</v>
      </c>
      <c r="H5" s="17">
        <v>866.26549243927047</v>
      </c>
      <c r="I5" s="18">
        <v>155821</v>
      </c>
      <c r="J5" s="19">
        <f t="shared" si="2"/>
        <v>5.5593629384952639</v>
      </c>
      <c r="K5" s="17">
        <v>502.68908143043473</v>
      </c>
      <c r="L5" s="18">
        <v>15032</v>
      </c>
      <c r="M5" s="20">
        <f t="shared" si="3"/>
        <v>33.441264065356222</v>
      </c>
      <c r="N5" s="17">
        <f t="shared" si="4"/>
        <v>1368.9545738697052</v>
      </c>
      <c r="O5" s="21">
        <v>0</v>
      </c>
      <c r="P5" s="18">
        <f t="shared" si="5"/>
        <v>0</v>
      </c>
      <c r="Q5" s="19">
        <f t="shared" si="6"/>
        <v>1368.9545738697052</v>
      </c>
      <c r="S5" s="31">
        <f>P5*VLOOKUP(B5,'Efficient Conversion'!$A$5:$B$105,2)*0.9/1000*0.75</f>
        <v>0</v>
      </c>
      <c r="T5" s="31">
        <f t="shared" si="0"/>
        <v>0</v>
      </c>
      <c r="U5" s="22"/>
      <c r="V5" s="23">
        <v>4</v>
      </c>
      <c r="W5" s="24">
        <v>2.865335864887856</v>
      </c>
      <c r="X5" s="15"/>
      <c r="Y5" s="15"/>
    </row>
    <row r="6" spans="1:25" x14ac:dyDescent="0.2">
      <c r="A6" s="14">
        <v>31</v>
      </c>
      <c r="B6" s="15">
        <v>55.859139784946244</v>
      </c>
      <c r="C6" s="15"/>
      <c r="E6" s="16">
        <f t="shared" si="1"/>
        <v>43952</v>
      </c>
      <c r="F6" s="14">
        <v>2020</v>
      </c>
      <c r="G6" s="14">
        <v>5</v>
      </c>
      <c r="H6" s="17">
        <v>429.29382932186115</v>
      </c>
      <c r="I6" s="18">
        <v>155314</v>
      </c>
      <c r="J6" s="19">
        <f t="shared" si="2"/>
        <v>2.7640382021058061</v>
      </c>
      <c r="K6" s="17">
        <v>269.9995965361598</v>
      </c>
      <c r="L6" s="18">
        <v>14858</v>
      </c>
      <c r="M6" s="20">
        <f t="shared" si="3"/>
        <v>18.172001382161785</v>
      </c>
      <c r="N6" s="17">
        <f t="shared" si="4"/>
        <v>699.29342585802101</v>
      </c>
      <c r="O6" s="21">
        <v>0</v>
      </c>
      <c r="P6" s="18">
        <f t="shared" si="5"/>
        <v>0</v>
      </c>
      <c r="Q6" s="19">
        <f t="shared" si="6"/>
        <v>699.29342585802101</v>
      </c>
      <c r="S6" s="31">
        <f>P6*VLOOKUP(B6,'Efficient Conversion'!$A$5:$B$105,2)*0.9/1000*0.75</f>
        <v>0</v>
      </c>
      <c r="T6" s="31">
        <f t="shared" si="0"/>
        <v>0</v>
      </c>
      <c r="U6" s="22"/>
      <c r="V6" s="23">
        <v>5</v>
      </c>
      <c r="W6" s="24">
        <v>3.6648559863101169</v>
      </c>
      <c r="X6" s="15"/>
      <c r="Y6" s="15"/>
    </row>
    <row r="7" spans="1:25" x14ac:dyDescent="0.2">
      <c r="A7" s="14">
        <v>30</v>
      </c>
      <c r="B7" s="15">
        <v>62.166666666666679</v>
      </c>
      <c r="C7" s="15"/>
      <c r="E7" s="16">
        <f t="shared" si="1"/>
        <v>43983</v>
      </c>
      <c r="F7" s="14">
        <v>2020</v>
      </c>
      <c r="G7" s="14">
        <v>6</v>
      </c>
      <c r="H7" s="17">
        <v>253.66066396236459</v>
      </c>
      <c r="I7" s="18">
        <v>155433.50109999999</v>
      </c>
      <c r="J7" s="19">
        <f t="shared" si="2"/>
        <v>1.6319561881268376</v>
      </c>
      <c r="K7" s="17">
        <v>193.2730758190157</v>
      </c>
      <c r="L7" s="18">
        <v>14877</v>
      </c>
      <c r="M7" s="20">
        <f t="shared" si="3"/>
        <v>12.99140121119955</v>
      </c>
      <c r="N7" s="17">
        <f t="shared" si="4"/>
        <v>446.93373978138027</v>
      </c>
      <c r="O7" s="21">
        <v>0</v>
      </c>
      <c r="P7" s="18">
        <f t="shared" si="5"/>
        <v>0</v>
      </c>
      <c r="Q7" s="19">
        <f t="shared" si="6"/>
        <v>446.93373978138027</v>
      </c>
      <c r="S7" s="31">
        <f>P7*VLOOKUP(B7,'Efficient Conversion'!$A$5:$B$105,2)*0.9/1000*0.75</f>
        <v>0</v>
      </c>
      <c r="T7" s="31">
        <f t="shared" si="0"/>
        <v>0</v>
      </c>
      <c r="U7" s="22"/>
      <c r="V7" s="23">
        <v>6</v>
      </c>
      <c r="W7" s="24">
        <v>2.3401997605817884</v>
      </c>
      <c r="X7" s="15"/>
      <c r="Y7" s="15"/>
    </row>
    <row r="8" spans="1:25" x14ac:dyDescent="0.2">
      <c r="A8" s="14">
        <v>31</v>
      </c>
      <c r="B8" s="15">
        <v>70.889247311827987</v>
      </c>
      <c r="C8" s="15"/>
      <c r="E8" s="16">
        <f t="shared" si="1"/>
        <v>44013</v>
      </c>
      <c r="F8" s="14">
        <v>2020</v>
      </c>
      <c r="G8" s="14">
        <v>7</v>
      </c>
      <c r="H8" s="17">
        <v>224.65956586599322</v>
      </c>
      <c r="I8" s="18">
        <v>155600.03760000001</v>
      </c>
      <c r="J8" s="19">
        <f t="shared" si="2"/>
        <v>1.443827195231945</v>
      </c>
      <c r="K8" s="17">
        <v>175.5290399193768</v>
      </c>
      <c r="L8" s="18">
        <v>14854</v>
      </c>
      <c r="M8" s="20">
        <f t="shared" si="3"/>
        <v>11.816954350301387</v>
      </c>
      <c r="N8" s="17">
        <f t="shared" si="4"/>
        <v>400.18860578536999</v>
      </c>
      <c r="O8" s="21">
        <v>0</v>
      </c>
      <c r="P8" s="18">
        <f t="shared" si="5"/>
        <v>0</v>
      </c>
      <c r="Q8" s="19">
        <f t="shared" si="6"/>
        <v>400.18860578536999</v>
      </c>
      <c r="S8" s="31">
        <f>P8*VLOOKUP(B8,'Efficient Conversion'!$A$5:$B$105,2)*0.9/1000*0.75</f>
        <v>0</v>
      </c>
      <c r="T8" s="31">
        <f t="shared" si="0"/>
        <v>0</v>
      </c>
      <c r="U8" s="22"/>
      <c r="V8" s="23">
        <v>7</v>
      </c>
      <c r="W8" s="24">
        <v>1.7215876191298201</v>
      </c>
      <c r="X8" s="15"/>
      <c r="Y8" s="15"/>
    </row>
    <row r="9" spans="1:25" x14ac:dyDescent="0.2">
      <c r="A9" s="14">
        <v>31</v>
      </c>
      <c r="B9" s="15">
        <v>70.05591397849463</v>
      </c>
      <c r="C9" s="15"/>
      <c r="E9" s="16">
        <f t="shared" si="1"/>
        <v>44044</v>
      </c>
      <c r="F9" s="14">
        <v>2020</v>
      </c>
      <c r="G9" s="14">
        <v>8</v>
      </c>
      <c r="H9" s="17">
        <v>224.61359584331521</v>
      </c>
      <c r="I9" s="18">
        <v>155568.2015</v>
      </c>
      <c r="J9" s="19">
        <f t="shared" si="2"/>
        <v>1.4438271682617301</v>
      </c>
      <c r="K9" s="17">
        <v>176.76982033252671</v>
      </c>
      <c r="L9" s="18">
        <v>14959</v>
      </c>
      <c r="M9" s="20">
        <f t="shared" si="3"/>
        <v>11.816954364096977</v>
      </c>
      <c r="N9" s="17">
        <f t="shared" si="4"/>
        <v>401.38341617584194</v>
      </c>
      <c r="O9" s="21">
        <v>0</v>
      </c>
      <c r="P9" s="18">
        <f t="shared" si="5"/>
        <v>0</v>
      </c>
      <c r="Q9" s="19">
        <f t="shared" si="6"/>
        <v>401.38341617584194</v>
      </c>
      <c r="S9" s="31">
        <f>P9*VLOOKUP(B9,'Efficient Conversion'!$A$5:$B$105,2)*0.9/1000*0.75</f>
        <v>0</v>
      </c>
      <c r="T9" s="31">
        <f t="shared" si="0"/>
        <v>0</v>
      </c>
      <c r="U9" s="22"/>
      <c r="V9" s="23">
        <v>8</v>
      </c>
      <c r="W9" s="24">
        <v>1.7814068830417789</v>
      </c>
      <c r="X9" s="15"/>
      <c r="Y9" s="15"/>
    </row>
    <row r="10" spans="1:25" x14ac:dyDescent="0.2">
      <c r="A10" s="14">
        <v>30</v>
      </c>
      <c r="B10" s="15">
        <v>61.023524904214568</v>
      </c>
      <c r="C10" s="15"/>
      <c r="E10" s="16">
        <f t="shared" si="1"/>
        <v>44075</v>
      </c>
      <c r="F10" s="14">
        <v>2020</v>
      </c>
      <c r="G10" s="14">
        <v>9</v>
      </c>
      <c r="H10" s="17">
        <v>295.98553419113131</v>
      </c>
      <c r="I10" s="18">
        <v>155781.96660000001</v>
      </c>
      <c r="J10" s="19">
        <f t="shared" si="2"/>
        <v>1.8999987010764265</v>
      </c>
      <c r="K10" s="17">
        <v>229.75395083427438</v>
      </c>
      <c r="L10" s="18">
        <v>14958</v>
      </c>
      <c r="M10" s="20">
        <f t="shared" si="3"/>
        <v>15.359937881687015</v>
      </c>
      <c r="N10" s="17">
        <f t="shared" si="4"/>
        <v>525.73948502540566</v>
      </c>
      <c r="O10" s="21">
        <v>0</v>
      </c>
      <c r="P10" s="18">
        <f t="shared" si="5"/>
        <v>0</v>
      </c>
      <c r="Q10" s="19">
        <f t="shared" si="6"/>
        <v>525.73948502540566</v>
      </c>
      <c r="S10" s="31">
        <f>P10*VLOOKUP(B10,'Efficient Conversion'!$A$5:$B$105,2)*0.9/1000*0.75</f>
        <v>0</v>
      </c>
      <c r="T10" s="31">
        <f t="shared" si="0"/>
        <v>0</v>
      </c>
      <c r="U10" s="22"/>
      <c r="V10" s="23">
        <v>9</v>
      </c>
      <c r="W10" s="24">
        <v>3.7963502378276019</v>
      </c>
      <c r="X10" s="15"/>
      <c r="Y10" s="15"/>
    </row>
    <row r="11" spans="1:25" x14ac:dyDescent="0.2">
      <c r="A11" s="14">
        <v>31</v>
      </c>
      <c r="B11" s="15">
        <v>47.658100358422942</v>
      </c>
      <c r="C11" s="15"/>
      <c r="E11" s="16">
        <f t="shared" si="1"/>
        <v>44105</v>
      </c>
      <c r="F11" s="14">
        <v>2020</v>
      </c>
      <c r="G11" s="14">
        <v>10</v>
      </c>
      <c r="H11" s="17">
        <v>842.5239784717561</v>
      </c>
      <c r="I11" s="18">
        <v>156075.05189999999</v>
      </c>
      <c r="J11" s="19">
        <f t="shared" si="2"/>
        <v>5.3981976505224933</v>
      </c>
      <c r="K11" s="17">
        <v>485.0251102447512</v>
      </c>
      <c r="L11" s="18">
        <v>14955</v>
      </c>
      <c r="M11" s="20">
        <f t="shared" si="3"/>
        <v>32.432304262437391</v>
      </c>
      <c r="N11" s="17">
        <f t="shared" si="4"/>
        <v>1327.5490887165074</v>
      </c>
      <c r="O11" s="21">
        <v>0</v>
      </c>
      <c r="P11" s="18">
        <f t="shared" si="5"/>
        <v>0</v>
      </c>
      <c r="Q11" s="19">
        <f t="shared" si="6"/>
        <v>1327.5490887165074</v>
      </c>
      <c r="S11" s="31">
        <f>P11*VLOOKUP(B11,'Efficient Conversion'!$A$5:$B$105,2)*0.9/1000*0.75</f>
        <v>0</v>
      </c>
      <c r="T11" s="31">
        <f t="shared" si="0"/>
        <v>0</v>
      </c>
      <c r="U11" s="22"/>
      <c r="V11" s="23">
        <v>10</v>
      </c>
      <c r="W11" s="24">
        <v>2.8643609454437149</v>
      </c>
      <c r="X11" s="15"/>
      <c r="Y11" s="15"/>
    </row>
    <row r="12" spans="1:25" x14ac:dyDescent="0.2">
      <c r="A12" s="14">
        <v>30</v>
      </c>
      <c r="B12" s="15">
        <v>36.144444444444453</v>
      </c>
      <c r="C12" s="15"/>
      <c r="E12" s="16">
        <f t="shared" si="1"/>
        <v>44136</v>
      </c>
      <c r="F12" s="14">
        <v>2020</v>
      </c>
      <c r="G12" s="14">
        <v>11</v>
      </c>
      <c r="H12" s="17">
        <v>1472.603605985641</v>
      </c>
      <c r="I12" s="18">
        <v>156555.75049999999</v>
      </c>
      <c r="J12" s="19">
        <f t="shared" si="2"/>
        <v>9.4062568847360293</v>
      </c>
      <c r="K12" s="17">
        <v>838.93518519401562</v>
      </c>
      <c r="L12" s="18">
        <v>14974</v>
      </c>
      <c r="M12" s="20">
        <f t="shared" si="3"/>
        <v>56.02612429504579</v>
      </c>
      <c r="N12" s="17">
        <f t="shared" si="4"/>
        <v>2311.5387911796565</v>
      </c>
      <c r="O12" s="21">
        <v>0</v>
      </c>
      <c r="P12" s="18">
        <f t="shared" si="5"/>
        <v>0</v>
      </c>
      <c r="Q12" s="19">
        <f t="shared" si="6"/>
        <v>2311.5387911796565</v>
      </c>
      <c r="S12" s="31">
        <f>P12*VLOOKUP(B12,'Efficient Conversion'!$A$5:$B$105,2)*0.9/1000*0.75</f>
        <v>0</v>
      </c>
      <c r="T12" s="31">
        <f t="shared" si="0"/>
        <v>0</v>
      </c>
      <c r="U12" s="22"/>
      <c r="V12" s="23">
        <v>11</v>
      </c>
      <c r="W12" s="24">
        <v>1.9965095995096536</v>
      </c>
      <c r="X12" s="15"/>
      <c r="Y12" s="15"/>
    </row>
    <row r="13" spans="1:25" x14ac:dyDescent="0.2">
      <c r="A13" s="14">
        <v>31</v>
      </c>
      <c r="B13" s="15">
        <v>28.584946236559134</v>
      </c>
      <c r="C13" s="15"/>
      <c r="E13" s="16">
        <f t="shared" si="1"/>
        <v>44166</v>
      </c>
      <c r="F13" s="14">
        <v>2020</v>
      </c>
      <c r="G13" s="14">
        <v>12</v>
      </c>
      <c r="H13" s="17">
        <v>2088.0652413368189</v>
      </c>
      <c r="I13" s="18">
        <v>156921.4921</v>
      </c>
      <c r="J13" s="19">
        <f t="shared" si="2"/>
        <v>13.306432493046749</v>
      </c>
      <c r="K13" s="17">
        <v>1167.6057889461515</v>
      </c>
      <c r="L13" s="18">
        <v>15048</v>
      </c>
      <c r="M13" s="20">
        <f t="shared" si="3"/>
        <v>77.592091237782526</v>
      </c>
      <c r="N13" s="17">
        <f t="shared" si="4"/>
        <v>3255.6710302829706</v>
      </c>
      <c r="O13" s="21">
        <v>0</v>
      </c>
      <c r="P13" s="18">
        <f t="shared" si="5"/>
        <v>0</v>
      </c>
      <c r="Q13" s="19">
        <f t="shared" si="6"/>
        <v>3255.6710302829706</v>
      </c>
      <c r="S13" s="31">
        <f>P13*VLOOKUP(B13,'Efficient Conversion'!$A$5:$B$105,2)*0.9/1000*0.75</f>
        <v>0</v>
      </c>
      <c r="T13" s="31">
        <f t="shared" si="0"/>
        <v>0</v>
      </c>
      <c r="U13" s="22"/>
      <c r="V13" s="23">
        <v>12</v>
      </c>
      <c r="W13" s="24">
        <v>1.7957224989841207</v>
      </c>
      <c r="X13" s="15"/>
      <c r="Y13" s="15"/>
    </row>
    <row r="14" spans="1:25" x14ac:dyDescent="0.2">
      <c r="A14" s="14">
        <v>31</v>
      </c>
      <c r="B14" s="15">
        <v>29.425806451612907</v>
      </c>
      <c r="C14" s="15"/>
      <c r="E14" s="16">
        <f t="shared" si="1"/>
        <v>44197</v>
      </c>
      <c r="F14" s="14">
        <v>2021</v>
      </c>
      <c r="G14" s="14">
        <f>G2</f>
        <v>1</v>
      </c>
      <c r="H14" s="17">
        <v>1961.5181851387031</v>
      </c>
      <c r="I14" s="18">
        <v>157114.7457</v>
      </c>
      <c r="J14" s="19">
        <f t="shared" si="2"/>
        <v>12.484621837367765</v>
      </c>
      <c r="K14" s="17">
        <v>1077.4723775386806</v>
      </c>
      <c r="L14" s="18">
        <v>15059</v>
      </c>
      <c r="M14" s="20">
        <f t="shared" si="3"/>
        <v>71.550061593643704</v>
      </c>
      <c r="N14" s="17">
        <f t="shared" si="4"/>
        <v>3038.9905626773834</v>
      </c>
      <c r="O14" s="21">
        <v>0</v>
      </c>
      <c r="P14" s="18">
        <f t="shared" si="5"/>
        <v>0</v>
      </c>
      <c r="Q14" s="19">
        <f t="shared" si="6"/>
        <v>3038.9905626773834</v>
      </c>
      <c r="S14" s="31">
        <f>P14*VLOOKUP(B14,'Efficient Conversion'!$A$5:$B$105,2)*0.9/1000*0.75</f>
        <v>0</v>
      </c>
      <c r="T14" s="31">
        <f t="shared" si="0"/>
        <v>0</v>
      </c>
      <c r="U14" s="22"/>
      <c r="X14" s="15"/>
      <c r="Y14" s="15"/>
    </row>
    <row r="15" spans="1:25" x14ac:dyDescent="0.2">
      <c r="A15" s="14">
        <v>28</v>
      </c>
      <c r="B15" s="15">
        <v>32.599735449735448</v>
      </c>
      <c r="C15" s="15"/>
      <c r="E15" s="16">
        <f t="shared" si="1"/>
        <v>44228</v>
      </c>
      <c r="F15" s="14">
        <v>2021</v>
      </c>
      <c r="G15" s="14">
        <f t="shared" ref="G15:G78" si="7">G3</f>
        <v>2</v>
      </c>
      <c r="H15" s="17">
        <v>1782.683084964754</v>
      </c>
      <c r="I15" s="18">
        <v>157077.82509999999</v>
      </c>
      <c r="J15" s="19">
        <f t="shared" si="2"/>
        <v>11.349043595617967</v>
      </c>
      <c r="K15" s="17">
        <v>1034.0942006111143</v>
      </c>
      <c r="L15" s="18">
        <v>15071</v>
      </c>
      <c r="M15" s="20">
        <f t="shared" si="3"/>
        <v>68.614836481395685</v>
      </c>
      <c r="N15" s="17">
        <f t="shared" si="4"/>
        <v>2816.7772855758685</v>
      </c>
      <c r="O15" s="21">
        <v>0</v>
      </c>
      <c r="P15" s="18">
        <f t="shared" si="5"/>
        <v>0</v>
      </c>
      <c r="Q15" s="19">
        <f t="shared" si="6"/>
        <v>2816.7772855758685</v>
      </c>
      <c r="S15" s="31">
        <f>P15*VLOOKUP(B15,'Efficient Conversion'!$A$5:$B$105,2)*0.9/1000*0.75</f>
        <v>0</v>
      </c>
      <c r="T15" s="31">
        <f t="shared" si="0"/>
        <v>0</v>
      </c>
      <c r="U15" s="22"/>
      <c r="V15" s="23"/>
      <c r="W15" s="18"/>
      <c r="X15" s="15"/>
      <c r="Y15" s="15"/>
    </row>
    <row r="16" spans="1:25" x14ac:dyDescent="0.2">
      <c r="A16" s="14">
        <v>31</v>
      </c>
      <c r="B16" s="15">
        <v>39.989247311828002</v>
      </c>
      <c r="C16" s="15"/>
      <c r="E16" s="16">
        <f t="shared" si="1"/>
        <v>44256</v>
      </c>
      <c r="F16" s="14">
        <v>2021</v>
      </c>
      <c r="G16" s="14">
        <f t="shared" si="7"/>
        <v>3</v>
      </c>
      <c r="H16" s="17">
        <v>1332.060707569123</v>
      </c>
      <c r="I16" s="18">
        <v>157075.52299999999</v>
      </c>
      <c r="J16" s="19">
        <f t="shared" si="2"/>
        <v>8.4803837168769007</v>
      </c>
      <c r="K16" s="17">
        <v>753.71559190750111</v>
      </c>
      <c r="L16" s="18">
        <v>15073</v>
      </c>
      <c r="M16" s="20">
        <f t="shared" si="3"/>
        <v>50.004351615969021</v>
      </c>
      <c r="N16" s="17">
        <f t="shared" si="4"/>
        <v>2085.776299476624</v>
      </c>
      <c r="O16" s="21">
        <v>0</v>
      </c>
      <c r="P16" s="18">
        <f t="shared" si="5"/>
        <v>0</v>
      </c>
      <c r="Q16" s="19">
        <f t="shared" si="6"/>
        <v>2085.776299476624</v>
      </c>
      <c r="S16" s="31">
        <f>P16*VLOOKUP(B16,'Efficient Conversion'!$A$5:$B$105,2)*0.9/1000*0.75</f>
        <v>0</v>
      </c>
      <c r="T16" s="31">
        <f t="shared" si="0"/>
        <v>0</v>
      </c>
      <c r="U16" s="22"/>
      <c r="V16" s="23"/>
      <c r="W16" s="18"/>
      <c r="X16" s="15"/>
      <c r="Y16" s="15"/>
    </row>
    <row r="17" spans="1:25" x14ac:dyDescent="0.2">
      <c r="A17" s="14">
        <v>30</v>
      </c>
      <c r="B17" s="15">
        <v>46.898888888888891</v>
      </c>
      <c r="C17" s="15"/>
      <c r="E17" s="16">
        <f t="shared" si="1"/>
        <v>44287</v>
      </c>
      <c r="F17" s="14">
        <v>2021</v>
      </c>
      <c r="G17" s="14">
        <f t="shared" si="7"/>
        <v>4</v>
      </c>
      <c r="H17" s="17">
        <v>871.88270330429077</v>
      </c>
      <c r="I17" s="18">
        <v>156831.40289999999</v>
      </c>
      <c r="J17" s="19">
        <f t="shared" si="2"/>
        <v>5.5593630305037003</v>
      </c>
      <c r="K17" s="17">
        <v>503.05695533752413</v>
      </c>
      <c r="L17" s="18">
        <v>15043</v>
      </c>
      <c r="M17" s="20">
        <f t="shared" si="3"/>
        <v>33.441265395035842</v>
      </c>
      <c r="N17" s="17">
        <f t="shared" si="4"/>
        <v>1374.939658641815</v>
      </c>
      <c r="O17" s="21">
        <v>0</v>
      </c>
      <c r="P17" s="18">
        <f t="shared" si="5"/>
        <v>0</v>
      </c>
      <c r="Q17" s="19">
        <f t="shared" si="6"/>
        <v>1374.939658641815</v>
      </c>
      <c r="S17" s="31">
        <f>P17*VLOOKUP(B17,'Efficient Conversion'!$A$5:$B$105,2)*0.9/1000*0.75</f>
        <v>0</v>
      </c>
      <c r="T17" s="31">
        <f t="shared" si="0"/>
        <v>0</v>
      </c>
      <c r="U17" s="22"/>
      <c r="V17" s="23"/>
      <c r="W17" s="18"/>
      <c r="X17" s="15"/>
      <c r="Y17" s="15"/>
    </row>
    <row r="18" spans="1:25" x14ac:dyDescent="0.2">
      <c r="A18" s="14">
        <v>31</v>
      </c>
      <c r="B18" s="15">
        <v>55.859139784946244</v>
      </c>
      <c r="C18" s="15"/>
      <c r="E18" s="16">
        <f t="shared" si="1"/>
        <v>44317</v>
      </c>
      <c r="F18" s="14">
        <v>2021</v>
      </c>
      <c r="G18" s="14">
        <f t="shared" si="7"/>
        <v>5</v>
      </c>
      <c r="H18" s="17">
        <v>433.21087288856506</v>
      </c>
      <c r="I18" s="18">
        <v>156731.1335</v>
      </c>
      <c r="J18" s="19">
        <f t="shared" si="2"/>
        <v>2.7640384090539682</v>
      </c>
      <c r="K18" s="17">
        <v>272.99796581268271</v>
      </c>
      <c r="L18" s="18">
        <v>15023</v>
      </c>
      <c r="M18" s="20">
        <f t="shared" si="3"/>
        <v>18.172000653177307</v>
      </c>
      <c r="N18" s="17">
        <f t="shared" si="4"/>
        <v>706.20883870124771</v>
      </c>
      <c r="O18" s="21">
        <v>0</v>
      </c>
      <c r="P18" s="18">
        <f t="shared" si="5"/>
        <v>0</v>
      </c>
      <c r="Q18" s="19">
        <f t="shared" si="6"/>
        <v>706.20883870124771</v>
      </c>
      <c r="S18" s="31">
        <f>P18*VLOOKUP(B18,'Efficient Conversion'!$A$5:$B$105,2)*0.9/1000*0.75</f>
        <v>0</v>
      </c>
      <c r="T18" s="31">
        <f t="shared" si="0"/>
        <v>0</v>
      </c>
      <c r="U18" s="22"/>
      <c r="V18" s="23"/>
      <c r="W18" s="18"/>
      <c r="X18" s="15"/>
      <c r="Y18" s="15"/>
    </row>
    <row r="19" spans="1:25" x14ac:dyDescent="0.2">
      <c r="A19" s="14">
        <v>30</v>
      </c>
      <c r="B19" s="15">
        <v>62.166666666666679</v>
      </c>
      <c r="C19" s="15"/>
      <c r="E19" s="16">
        <f t="shared" si="1"/>
        <v>44348</v>
      </c>
      <c r="F19" s="14">
        <v>2021</v>
      </c>
      <c r="G19" s="14">
        <f t="shared" si="7"/>
        <v>6</v>
      </c>
      <c r="H19" s="17">
        <v>255.50943911075561</v>
      </c>
      <c r="I19" s="18">
        <v>156566.37820000001</v>
      </c>
      <c r="J19" s="19">
        <f t="shared" si="2"/>
        <v>1.6319559923929798</v>
      </c>
      <c r="K19" s="17">
        <v>195.1697963476179</v>
      </c>
      <c r="L19" s="18">
        <v>15023</v>
      </c>
      <c r="M19" s="20">
        <f t="shared" si="3"/>
        <v>12.991399610438521</v>
      </c>
      <c r="N19" s="17">
        <f t="shared" si="4"/>
        <v>450.67923545837351</v>
      </c>
      <c r="O19" s="21">
        <v>0</v>
      </c>
      <c r="P19" s="18">
        <f t="shared" si="5"/>
        <v>0</v>
      </c>
      <c r="Q19" s="19">
        <f t="shared" si="6"/>
        <v>450.67923545837351</v>
      </c>
      <c r="S19" s="31">
        <f>P19*VLOOKUP(B19,'Efficient Conversion'!$A$5:$B$105,2)*0.9/1000*0.75</f>
        <v>0</v>
      </c>
      <c r="T19" s="31">
        <f t="shared" si="0"/>
        <v>0</v>
      </c>
      <c r="U19" s="22"/>
      <c r="V19" s="23"/>
      <c r="W19" s="18"/>
      <c r="X19" s="15"/>
      <c r="Y19" s="15"/>
    </row>
    <row r="20" spans="1:25" x14ac:dyDescent="0.2">
      <c r="A20" s="14">
        <v>31</v>
      </c>
      <c r="B20" s="15">
        <v>70.889247311827987</v>
      </c>
      <c r="C20" s="15"/>
      <c r="E20" s="16">
        <f t="shared" si="1"/>
        <v>44378</v>
      </c>
      <c r="F20" s="14">
        <v>2021</v>
      </c>
      <c r="G20" s="14">
        <f t="shared" si="7"/>
        <v>7</v>
      </c>
      <c r="H20" s="17">
        <v>226.22721034288449</v>
      </c>
      <c r="I20" s="18">
        <v>156685.81210000001</v>
      </c>
      <c r="J20" s="19">
        <f t="shared" si="2"/>
        <v>1.4438270275454281</v>
      </c>
      <c r="K20" s="17">
        <v>177.3015992045398</v>
      </c>
      <c r="L20" s="18">
        <v>15004</v>
      </c>
      <c r="M20" s="20">
        <f t="shared" si="3"/>
        <v>11.816955425522513</v>
      </c>
      <c r="N20" s="17">
        <f t="shared" si="4"/>
        <v>403.52880954742432</v>
      </c>
      <c r="O20" s="21">
        <v>0</v>
      </c>
      <c r="P20" s="18">
        <f t="shared" si="5"/>
        <v>0</v>
      </c>
      <c r="Q20" s="19">
        <f t="shared" si="6"/>
        <v>403.52880954742432</v>
      </c>
      <c r="S20" s="31">
        <f>P20*VLOOKUP(B20,'Efficient Conversion'!$A$5:$B$105,2)*0.9/1000*0.75</f>
        <v>0</v>
      </c>
      <c r="T20" s="31">
        <f t="shared" si="0"/>
        <v>0</v>
      </c>
      <c r="U20" s="22"/>
      <c r="V20" s="23"/>
      <c r="W20" s="18"/>
      <c r="X20" s="15"/>
      <c r="Y20" s="15"/>
    </row>
    <row r="21" spans="1:25" x14ac:dyDescent="0.2">
      <c r="A21" s="14">
        <v>31</v>
      </c>
      <c r="B21" s="15">
        <v>70.05591397849463</v>
      </c>
      <c r="C21" s="15"/>
      <c r="E21" s="16">
        <f t="shared" si="1"/>
        <v>44409</v>
      </c>
      <c r="F21" s="14">
        <v>2021</v>
      </c>
      <c r="G21" s="14">
        <f t="shared" si="7"/>
        <v>8</v>
      </c>
      <c r="H21" s="17">
        <v>226.4577256441116</v>
      </c>
      <c r="I21" s="18">
        <v>156845.46</v>
      </c>
      <c r="J21" s="19">
        <f t="shared" si="2"/>
        <v>1.4438270998989171</v>
      </c>
      <c r="K21" s="17">
        <v>177.33705186843832</v>
      </c>
      <c r="L21" s="18">
        <v>15007</v>
      </c>
      <c r="M21" s="20">
        <f t="shared" si="3"/>
        <v>11.816955545308078</v>
      </c>
      <c r="N21" s="17">
        <f t="shared" si="4"/>
        <v>403.7947775125499</v>
      </c>
      <c r="O21" s="21">
        <v>0</v>
      </c>
      <c r="P21" s="18">
        <f t="shared" si="5"/>
        <v>0</v>
      </c>
      <c r="Q21" s="19">
        <f t="shared" si="6"/>
        <v>403.7947775125499</v>
      </c>
      <c r="S21" s="31">
        <f>P21*VLOOKUP(B21,'Efficient Conversion'!$A$5:$B$105,2)*0.9/1000*0.75</f>
        <v>0</v>
      </c>
      <c r="T21" s="31">
        <f t="shared" si="0"/>
        <v>0</v>
      </c>
      <c r="U21" s="22"/>
      <c r="V21" s="23"/>
      <c r="W21" s="18"/>
      <c r="X21" s="15"/>
      <c r="Y21" s="15"/>
    </row>
    <row r="22" spans="1:25" x14ac:dyDescent="0.2">
      <c r="A22" s="14">
        <v>30</v>
      </c>
      <c r="B22" s="15">
        <v>61.023524904214568</v>
      </c>
      <c r="C22" s="15"/>
      <c r="E22" s="16">
        <f t="shared" si="1"/>
        <v>44440</v>
      </c>
      <c r="F22" s="14">
        <v>2021</v>
      </c>
      <c r="G22" s="14">
        <f t="shared" si="7"/>
        <v>9</v>
      </c>
      <c r="H22" s="17">
        <v>298.42898011207598</v>
      </c>
      <c r="I22" s="18">
        <v>157068.00409999999</v>
      </c>
      <c r="J22" s="19">
        <f t="shared" si="2"/>
        <v>1.8999985504500085</v>
      </c>
      <c r="K22" s="17">
        <v>230.5219548940654</v>
      </c>
      <c r="L22" s="18">
        <v>15008</v>
      </c>
      <c r="M22" s="20">
        <f t="shared" si="3"/>
        <v>15.359938359146149</v>
      </c>
      <c r="N22" s="17">
        <f t="shared" si="4"/>
        <v>528.95093500614144</v>
      </c>
      <c r="O22" s="21">
        <v>0</v>
      </c>
      <c r="P22" s="18">
        <f t="shared" si="5"/>
        <v>0</v>
      </c>
      <c r="Q22" s="19">
        <f t="shared" si="6"/>
        <v>528.95093500614144</v>
      </c>
      <c r="S22" s="31">
        <f>P22*VLOOKUP(B22,'Efficient Conversion'!$A$5:$B$105,2)*0.9/1000*0.75</f>
        <v>0</v>
      </c>
      <c r="T22" s="31">
        <f t="shared" si="0"/>
        <v>0</v>
      </c>
      <c r="U22" s="22"/>
      <c r="V22" s="23"/>
      <c r="W22" s="18"/>
      <c r="X22" s="15"/>
      <c r="Y22" s="15"/>
    </row>
    <row r="23" spans="1:25" x14ac:dyDescent="0.2">
      <c r="A23" s="14">
        <v>31</v>
      </c>
      <c r="B23" s="15">
        <v>47.658100358422942</v>
      </c>
      <c r="C23" s="15"/>
      <c r="E23" s="16">
        <f t="shared" si="1"/>
        <v>44470</v>
      </c>
      <c r="F23" s="14">
        <v>2021</v>
      </c>
      <c r="G23" s="14">
        <f t="shared" si="7"/>
        <v>10</v>
      </c>
      <c r="H23" s="17">
        <v>850.06268525123562</v>
      </c>
      <c r="I23" s="18">
        <v>157471.53520000001</v>
      </c>
      <c r="J23" s="19">
        <f t="shared" si="2"/>
        <v>5.3981990089294278</v>
      </c>
      <c r="K23" s="17">
        <v>486.67913305759464</v>
      </c>
      <c r="L23" s="18">
        <v>15006</v>
      </c>
      <c r="M23" s="20">
        <f t="shared" si="3"/>
        <v>32.432302616126528</v>
      </c>
      <c r="N23" s="17">
        <f t="shared" si="4"/>
        <v>1336.7418183088303</v>
      </c>
      <c r="O23" s="21">
        <v>0</v>
      </c>
      <c r="P23" s="18">
        <f t="shared" si="5"/>
        <v>0</v>
      </c>
      <c r="Q23" s="19">
        <f t="shared" si="6"/>
        <v>1336.7418183088303</v>
      </c>
      <c r="S23" s="31">
        <f>P23*VLOOKUP(B23,'Efficient Conversion'!$A$5:$B$105,2)*0.9/1000*0.75</f>
        <v>0</v>
      </c>
      <c r="T23" s="31">
        <f t="shared" si="0"/>
        <v>0</v>
      </c>
      <c r="U23" s="22"/>
      <c r="V23" s="23"/>
      <c r="W23" s="18"/>
      <c r="X23" s="15"/>
      <c r="Y23" s="15"/>
    </row>
    <row r="24" spans="1:25" x14ac:dyDescent="0.2">
      <c r="A24" s="14">
        <v>30</v>
      </c>
      <c r="B24" s="15">
        <v>36.144444444444453</v>
      </c>
      <c r="C24" s="15"/>
      <c r="E24" s="16">
        <f t="shared" si="1"/>
        <v>44501</v>
      </c>
      <c r="F24" s="14">
        <v>2021</v>
      </c>
      <c r="G24" s="14">
        <f t="shared" si="7"/>
        <v>11</v>
      </c>
      <c r="H24" s="17">
        <v>1486.481858968735</v>
      </c>
      <c r="I24" s="18">
        <v>158031.17009999999</v>
      </c>
      <c r="J24" s="19">
        <f t="shared" si="2"/>
        <v>9.4062573733277386</v>
      </c>
      <c r="K24" s="17">
        <v>841.90456473827385</v>
      </c>
      <c r="L24" s="18">
        <v>15027</v>
      </c>
      <c r="M24" s="20">
        <f t="shared" si="3"/>
        <v>56.026123959424623</v>
      </c>
      <c r="N24" s="17">
        <f t="shared" si="4"/>
        <v>2328.3864237070088</v>
      </c>
      <c r="O24" s="21">
        <v>0</v>
      </c>
      <c r="P24" s="18">
        <f t="shared" si="5"/>
        <v>0</v>
      </c>
      <c r="Q24" s="19">
        <f t="shared" si="6"/>
        <v>2328.3864237070088</v>
      </c>
      <c r="S24" s="31">
        <f>P24*VLOOKUP(B24,'Efficient Conversion'!$A$5:$B$105,2)*0.9/1000*0.75</f>
        <v>0</v>
      </c>
      <c r="T24" s="31">
        <f t="shared" si="0"/>
        <v>0</v>
      </c>
      <c r="U24" s="22"/>
      <c r="V24" s="23"/>
      <c r="W24" s="18"/>
      <c r="X24" s="15"/>
      <c r="Y24" s="15"/>
    </row>
    <row r="25" spans="1:25" x14ac:dyDescent="0.2">
      <c r="A25" s="14">
        <v>31</v>
      </c>
      <c r="B25" s="15">
        <v>28.584946236559134</v>
      </c>
      <c r="C25" s="15"/>
      <c r="E25" s="16">
        <f t="shared" si="1"/>
        <v>44531</v>
      </c>
      <c r="F25" s="14">
        <v>2021</v>
      </c>
      <c r="G25" s="14">
        <f t="shared" si="7"/>
        <v>12</v>
      </c>
      <c r="H25" s="17">
        <v>2108.3115758895829</v>
      </c>
      <c r="I25" s="18">
        <v>158443.0324</v>
      </c>
      <c r="J25" s="19">
        <f t="shared" si="2"/>
        <v>13.30643287971799</v>
      </c>
      <c r="K25" s="17">
        <v>1171.8733129501343</v>
      </c>
      <c r="L25" s="18">
        <v>15103</v>
      </c>
      <c r="M25" s="20">
        <f t="shared" si="3"/>
        <v>77.592088522156814</v>
      </c>
      <c r="N25" s="17">
        <f t="shared" si="4"/>
        <v>3280.1848888397171</v>
      </c>
      <c r="O25" s="21">
        <v>0</v>
      </c>
      <c r="P25" s="18">
        <f t="shared" si="5"/>
        <v>0</v>
      </c>
      <c r="Q25" s="19">
        <f t="shared" si="6"/>
        <v>3280.1848888397171</v>
      </c>
      <c r="S25" s="31">
        <f>P25*VLOOKUP(B25,'Efficient Conversion'!$A$5:$B$105,2)*0.9/1000*0.75</f>
        <v>0</v>
      </c>
      <c r="T25" s="31">
        <f t="shared" si="0"/>
        <v>0</v>
      </c>
      <c r="U25" s="22"/>
      <c r="V25" s="23"/>
      <c r="W25" s="18"/>
      <c r="X25" s="15"/>
      <c r="Y25" s="15"/>
    </row>
    <row r="26" spans="1:25" x14ac:dyDescent="0.2">
      <c r="A26" s="14">
        <v>31</v>
      </c>
      <c r="B26" s="15">
        <v>29.425806451612907</v>
      </c>
      <c r="C26" s="15"/>
      <c r="E26" s="16">
        <f t="shared" si="1"/>
        <v>44562</v>
      </c>
      <c r="F26" s="14">
        <v>2022</v>
      </c>
      <c r="G26" s="14">
        <f t="shared" si="7"/>
        <v>1</v>
      </c>
      <c r="H26" s="17">
        <v>1981.844423294066</v>
      </c>
      <c r="I26" s="18">
        <v>158742.84289999999</v>
      </c>
      <c r="J26" s="19">
        <f t="shared" si="2"/>
        <v>12.484622217220391</v>
      </c>
      <c r="K26" s="17">
        <v>1081.5506892204289</v>
      </c>
      <c r="L26" s="18">
        <v>15116</v>
      </c>
      <c r="M26" s="20">
        <f t="shared" si="3"/>
        <v>71.550058826437478</v>
      </c>
      <c r="N26" s="17">
        <f t="shared" si="4"/>
        <v>3063.3951125144949</v>
      </c>
      <c r="O26" s="21">
        <v>0</v>
      </c>
      <c r="P26" s="18">
        <f t="shared" si="5"/>
        <v>0</v>
      </c>
      <c r="Q26" s="19">
        <f t="shared" si="6"/>
        <v>3063.3951125144949</v>
      </c>
      <c r="S26" s="31">
        <f>P26*VLOOKUP(B26,'Efficient Conversion'!$A$5:$B$105,2)*0.9/1000*0.75</f>
        <v>0</v>
      </c>
      <c r="T26" s="31">
        <f t="shared" si="0"/>
        <v>0</v>
      </c>
      <c r="U26" s="22"/>
      <c r="V26" s="23"/>
      <c r="W26" s="18"/>
      <c r="X26" s="15"/>
      <c r="Y26" s="15"/>
    </row>
    <row r="27" spans="1:25" x14ac:dyDescent="0.2">
      <c r="A27" s="14">
        <v>28</v>
      </c>
      <c r="B27" s="15">
        <v>32.599735449735448</v>
      </c>
      <c r="C27" s="15"/>
      <c r="E27" s="16">
        <f t="shared" si="1"/>
        <v>44593</v>
      </c>
      <c r="F27" s="14">
        <v>2022</v>
      </c>
      <c r="G27" s="14">
        <f t="shared" si="7"/>
        <v>2</v>
      </c>
      <c r="H27" s="17">
        <v>1801.5779018402079</v>
      </c>
      <c r="I27" s="18">
        <v>158742.7035</v>
      </c>
      <c r="J27" s="19">
        <f>H27*1000/I27</f>
        <v>11.349043843392826</v>
      </c>
      <c r="K27" s="17">
        <v>1038.0738892555239</v>
      </c>
      <c r="L27" s="18">
        <v>15129</v>
      </c>
      <c r="M27" s="20">
        <f t="shared" si="3"/>
        <v>68.614838340638769</v>
      </c>
      <c r="N27" s="17">
        <f t="shared" si="4"/>
        <v>2839.6517910957318</v>
      </c>
      <c r="O27" s="21">
        <v>0</v>
      </c>
      <c r="P27" s="18">
        <f t="shared" si="5"/>
        <v>0</v>
      </c>
      <c r="Q27" s="19">
        <f t="shared" si="6"/>
        <v>2839.6517910957318</v>
      </c>
      <c r="S27" s="31">
        <f>P27*VLOOKUP(B27,'Efficient Conversion'!$A$5:$B$105,2)*0.9/1000*0.75</f>
        <v>0</v>
      </c>
      <c r="T27" s="31">
        <f t="shared" si="0"/>
        <v>0</v>
      </c>
      <c r="U27" s="22"/>
      <c r="V27" s="23"/>
      <c r="W27" s="18"/>
      <c r="X27" s="15"/>
      <c r="Y27" s="15"/>
    </row>
    <row r="28" spans="1:25" x14ac:dyDescent="0.2">
      <c r="A28" s="14">
        <v>31</v>
      </c>
      <c r="B28" s="15">
        <v>39.989247311828002</v>
      </c>
      <c r="C28" s="15"/>
      <c r="D28" s="14">
        <v>1</v>
      </c>
      <c r="E28" s="16">
        <f t="shared" si="1"/>
        <v>44621</v>
      </c>
      <c r="F28" s="14">
        <v>2022</v>
      </c>
      <c r="G28" s="14">
        <f t="shared" si="7"/>
        <v>3</v>
      </c>
      <c r="H28" s="17">
        <v>1346.1828157901759</v>
      </c>
      <c r="I28" s="18">
        <v>158740.7905</v>
      </c>
      <c r="J28" s="19">
        <f>H28*1000/I28</f>
        <v>8.4803837221043441</v>
      </c>
      <c r="K28" s="17">
        <v>756.66588008403869</v>
      </c>
      <c r="L28" s="18">
        <v>15132</v>
      </c>
      <c r="M28" s="20">
        <f>K28*1000/L28</f>
        <v>50.004353693103269</v>
      </c>
      <c r="N28" s="17">
        <f>K28+H28</f>
        <v>2102.8486958742146</v>
      </c>
      <c r="O28" s="21">
        <v>5.0000000000000001E-3</v>
      </c>
      <c r="P28" s="18">
        <f>((J28*(I28*O28))+(M28*(L28*O28)))/1000</f>
        <v>10.514243479371073</v>
      </c>
      <c r="Q28" s="19">
        <f t="shared" si="6"/>
        <v>2092.3344523948435</v>
      </c>
      <c r="S28" s="31">
        <f>P28*VLOOKUP(B28,'Efficient Conversion'!$A$5:$B$105,2)*0.9/1000*0.75</f>
        <v>1.3482903002343474</v>
      </c>
      <c r="T28" s="31">
        <f t="shared" si="0"/>
        <v>3.2689204255305739</v>
      </c>
      <c r="U28" s="22"/>
      <c r="V28" s="23"/>
      <c r="W28" s="18"/>
      <c r="X28" s="15"/>
      <c r="Y28" s="15"/>
    </row>
    <row r="29" spans="1:25" x14ac:dyDescent="0.2">
      <c r="A29" s="14">
        <v>30</v>
      </c>
      <c r="B29" s="15">
        <v>46.898888888888891</v>
      </c>
      <c r="C29" s="15"/>
      <c r="D29" s="14">
        <v>2</v>
      </c>
      <c r="E29" s="16">
        <f t="shared" si="1"/>
        <v>44652</v>
      </c>
      <c r="F29" s="14">
        <v>2022</v>
      </c>
      <c r="G29" s="14">
        <f t="shared" si="7"/>
        <v>4</v>
      </c>
      <c r="H29" s="17">
        <v>882.20940828323342</v>
      </c>
      <c r="I29" s="18">
        <v>158688.94099999999</v>
      </c>
      <c r="J29" s="19">
        <f t="shared" si="2"/>
        <v>5.5593628813946996</v>
      </c>
      <c r="K29" s="17">
        <v>505.09687185287487</v>
      </c>
      <c r="L29" s="18">
        <v>15104</v>
      </c>
      <c r="M29" s="20">
        <f t="shared" si="3"/>
        <v>33.441265350428687</v>
      </c>
      <c r="N29" s="17">
        <f t="shared" si="4"/>
        <v>1387.3062801361084</v>
      </c>
      <c r="O29" s="21">
        <f>((O$57/O$28)^(1/29))*O28</f>
        <v>5.5246528094008976E-3</v>
      </c>
      <c r="P29" s="18">
        <f t="shared" ref="P29:P92" si="8">((J29*(I29*O29))+(M29*(L29*O29)))/1000</f>
        <v>7.6643855380534598</v>
      </c>
      <c r="Q29" s="19">
        <f t="shared" si="6"/>
        <v>1379.6418945980549</v>
      </c>
      <c r="S29" s="31">
        <f>P29*VLOOKUP(B29,'Efficient Conversion'!$A$5:$B$105,2)*0.9/1000*0.75</f>
        <v>0.95252381628718408</v>
      </c>
      <c r="T29" s="31">
        <f t="shared" si="0"/>
        <v>2.7293006529675199</v>
      </c>
      <c r="U29" s="22"/>
      <c r="V29" s="23"/>
      <c r="W29" s="18"/>
      <c r="X29" s="15"/>
      <c r="Y29" s="15"/>
    </row>
    <row r="30" spans="1:25" x14ac:dyDescent="0.2">
      <c r="A30" s="14">
        <v>31</v>
      </c>
      <c r="B30" s="15">
        <v>55.859139784946244</v>
      </c>
      <c r="C30" s="15"/>
      <c r="D30" s="14">
        <v>3</v>
      </c>
      <c r="E30" s="16">
        <f t="shared" si="1"/>
        <v>44682</v>
      </c>
      <c r="F30" s="14">
        <v>2022</v>
      </c>
      <c r="G30" s="14">
        <f t="shared" si="7"/>
        <v>5</v>
      </c>
      <c r="H30" s="17">
        <v>438.53687298297871</v>
      </c>
      <c r="I30" s="18">
        <v>158658.0337</v>
      </c>
      <c r="J30" s="19">
        <f t="shared" si="2"/>
        <v>2.7640382447458678</v>
      </c>
      <c r="K30" s="17">
        <v>274.16097468137718</v>
      </c>
      <c r="L30" s="18">
        <v>15087</v>
      </c>
      <c r="M30" s="20">
        <f t="shared" si="3"/>
        <v>18.172000707985497</v>
      </c>
      <c r="N30" s="17">
        <f t="shared" si="4"/>
        <v>712.69784766435589</v>
      </c>
      <c r="O30" s="21">
        <f t="shared" ref="O30:O56" si="9">((O$57/O$28)^(1/29))*O29</f>
        <v>6.1043577328842458E-3</v>
      </c>
      <c r="P30" s="18">
        <f t="shared" si="8"/>
        <v>4.35056261759987</v>
      </c>
      <c r="Q30" s="19">
        <f t="shared" si="6"/>
        <v>708.34728504675604</v>
      </c>
      <c r="S30" s="31">
        <f>P30*VLOOKUP(B30,'Efficient Conversion'!$A$5:$B$105,2)*0.9/1000*0.75</f>
        <v>0.51191091495082075</v>
      </c>
      <c r="T30" s="31">
        <f t="shared" si="0"/>
        <v>1.8760797811150045</v>
      </c>
      <c r="U30" s="22"/>
      <c r="V30" s="23"/>
      <c r="W30" s="18"/>
      <c r="X30" s="15"/>
      <c r="Y30" s="15"/>
    </row>
    <row r="31" spans="1:25" x14ac:dyDescent="0.2">
      <c r="A31" s="14">
        <v>30</v>
      </c>
      <c r="B31" s="15">
        <v>62.166666666666679</v>
      </c>
      <c r="C31" s="15"/>
      <c r="D31" s="14">
        <v>4</v>
      </c>
      <c r="E31" s="16">
        <f t="shared" si="1"/>
        <v>44713</v>
      </c>
      <c r="F31" s="14">
        <v>2022</v>
      </c>
      <c r="G31" s="14">
        <f t="shared" si="7"/>
        <v>6</v>
      </c>
      <c r="H31" s="17">
        <v>258.66025686264061</v>
      </c>
      <c r="I31" s="18">
        <v>158497.07250000001</v>
      </c>
      <c r="J31" s="19">
        <f t="shared" si="2"/>
        <v>1.6319560530850852</v>
      </c>
      <c r="K31" s="17">
        <v>196.0272395610811</v>
      </c>
      <c r="L31" s="18">
        <v>15089</v>
      </c>
      <c r="M31" s="20">
        <f t="shared" si="3"/>
        <v>12.991400328787932</v>
      </c>
      <c r="N31" s="17">
        <f t="shared" si="4"/>
        <v>454.68749642372171</v>
      </c>
      <c r="O31" s="21">
        <f t="shared" si="9"/>
        <v>6.7448914197134084E-3</v>
      </c>
      <c r="P31" s="18">
        <f t="shared" si="8"/>
        <v>3.0668177932793315</v>
      </c>
      <c r="Q31" s="19">
        <f t="shared" si="6"/>
        <v>451.6206786304424</v>
      </c>
      <c r="S31" s="31">
        <f>P31*VLOOKUP(B31,'Efficient Conversion'!$A$5:$B$105,2)*0.9/1000*0.75</f>
        <v>0.34385522847807487</v>
      </c>
      <c r="T31" s="31">
        <f t="shared" si="0"/>
        <v>0.80468992335918699</v>
      </c>
      <c r="U31" s="22"/>
      <c r="V31" s="23"/>
      <c r="W31" s="18"/>
      <c r="X31" s="15"/>
      <c r="Y31" s="15"/>
    </row>
    <row r="32" spans="1:25" x14ac:dyDescent="0.2">
      <c r="A32" s="14">
        <v>31</v>
      </c>
      <c r="B32" s="15">
        <v>70.889247311827987</v>
      </c>
      <c r="C32" s="15"/>
      <c r="D32" s="14">
        <v>5</v>
      </c>
      <c r="E32" s="16">
        <f t="shared" si="1"/>
        <v>44743</v>
      </c>
      <c r="F32" s="14">
        <v>2022</v>
      </c>
      <c r="G32" s="14">
        <f t="shared" si="7"/>
        <v>7</v>
      </c>
      <c r="H32" s="17">
        <v>229.08962076902401</v>
      </c>
      <c r="I32" s="18">
        <v>158668.31770000001</v>
      </c>
      <c r="J32" s="19">
        <f t="shared" si="2"/>
        <v>1.4438271237120703</v>
      </c>
      <c r="K32" s="17">
        <v>178.08151623606699</v>
      </c>
      <c r="L32" s="18">
        <v>15070</v>
      </c>
      <c r="M32" s="20">
        <f t="shared" si="3"/>
        <v>11.81695529104625</v>
      </c>
      <c r="N32" s="17">
        <f t="shared" si="4"/>
        <v>407.171137005091</v>
      </c>
      <c r="O32" s="21">
        <f t="shared" si="9"/>
        <v>7.4526366662047375E-3</v>
      </c>
      <c r="P32" s="18">
        <f t="shared" si="8"/>
        <v>3.0344985450644133</v>
      </c>
      <c r="Q32" s="19">
        <f t="shared" si="6"/>
        <v>404.13663846002657</v>
      </c>
      <c r="S32" s="31">
        <f>P32*VLOOKUP(B32,'Efficient Conversion'!$A$5:$B$105,2)*0.9/1000*0.75</f>
        <v>0.32360264210638678</v>
      </c>
      <c r="T32" s="31">
        <f t="shared" si="0"/>
        <v>0.55711030216805368</v>
      </c>
      <c r="U32" s="22"/>
      <c r="V32" s="23"/>
      <c r="W32" s="18"/>
      <c r="X32" s="15"/>
      <c r="Y32" s="15"/>
    </row>
    <row r="33" spans="1:25" x14ac:dyDescent="0.2">
      <c r="A33" s="14">
        <v>31</v>
      </c>
      <c r="B33" s="15">
        <v>70.05591397849463</v>
      </c>
      <c r="C33" s="15"/>
      <c r="D33" s="14">
        <v>6</v>
      </c>
      <c r="E33" s="16">
        <f t="shared" si="1"/>
        <v>44774</v>
      </c>
      <c r="F33" s="14">
        <v>2022</v>
      </c>
      <c r="G33" s="14">
        <f t="shared" si="7"/>
        <v>8</v>
      </c>
      <c r="H33" s="17">
        <v>229.3145484924313</v>
      </c>
      <c r="I33" s="18">
        <v>158824.11069999999</v>
      </c>
      <c r="J33" s="19">
        <f t="shared" si="2"/>
        <v>1.4438270580061954</v>
      </c>
      <c r="K33" s="17">
        <v>178.12876489758449</v>
      </c>
      <c r="L33" s="18">
        <v>15074</v>
      </c>
      <c r="M33" s="20">
        <f t="shared" si="3"/>
        <v>11.81695402000693</v>
      </c>
      <c r="N33" s="17">
        <f t="shared" si="4"/>
        <v>407.44331339001576</v>
      </c>
      <c r="O33" s="21">
        <f t="shared" si="9"/>
        <v>8.2346460190784281E-3</v>
      </c>
      <c r="P33" s="18">
        <f t="shared" si="8"/>
        <v>3.3551514586072178</v>
      </c>
      <c r="Q33" s="19">
        <f t="shared" si="6"/>
        <v>404.08816193140854</v>
      </c>
      <c r="S33" s="31">
        <f>P33*VLOOKUP(B33,'Efficient Conversion'!$A$5:$B$105,2)*0.9/1000*0.75</f>
        <v>0.35779746160641052</v>
      </c>
      <c r="T33" s="31">
        <f t="shared" si="0"/>
        <v>0.6373828608405363</v>
      </c>
      <c r="U33" s="22"/>
      <c r="V33" s="23"/>
      <c r="W33" s="18"/>
      <c r="X33" s="15"/>
      <c r="Y33" s="15"/>
    </row>
    <row r="34" spans="1:25" x14ac:dyDescent="0.2">
      <c r="A34" s="14">
        <v>30</v>
      </c>
      <c r="B34" s="15">
        <v>61.023524904214568</v>
      </c>
      <c r="C34" s="15"/>
      <c r="D34" s="14">
        <v>7</v>
      </c>
      <c r="E34" s="16">
        <f t="shared" si="1"/>
        <v>44805</v>
      </c>
      <c r="F34" s="14">
        <v>2022</v>
      </c>
      <c r="G34" s="14">
        <f t="shared" si="7"/>
        <v>9</v>
      </c>
      <c r="H34" s="17">
        <v>302.2208172082897</v>
      </c>
      <c r="I34" s="18">
        <v>159063.70850000001</v>
      </c>
      <c r="J34" s="19">
        <f t="shared" si="2"/>
        <v>1.8999985606917349</v>
      </c>
      <c r="K34" s="17">
        <v>231.53569400310471</v>
      </c>
      <c r="L34" s="18">
        <v>15074</v>
      </c>
      <c r="M34" s="20">
        <f t="shared" si="3"/>
        <v>15.359937243140818</v>
      </c>
      <c r="N34" s="17">
        <f t="shared" si="4"/>
        <v>533.75651121139435</v>
      </c>
      <c r="O34" s="21">
        <f t="shared" si="9"/>
        <v>9.0987120527447098E-3</v>
      </c>
      <c r="P34" s="18">
        <f t="shared" si="8"/>
        <v>4.8564968017900814</v>
      </c>
      <c r="Q34" s="19">
        <f t="shared" si="6"/>
        <v>528.9000144096043</v>
      </c>
      <c r="S34" s="31">
        <f>P34*VLOOKUP(B34,'Efficient Conversion'!$A$5:$B$105,2)*0.9/1000*0.75</f>
        <v>0.54828955744810326</v>
      </c>
      <c r="T34" s="31">
        <f t="shared" si="0"/>
        <v>2.0814991918164973</v>
      </c>
      <c r="U34" s="22"/>
      <c r="V34" s="23"/>
      <c r="W34" s="18"/>
      <c r="X34" s="15"/>
      <c r="Y34" s="15"/>
    </row>
    <row r="35" spans="1:25" x14ac:dyDescent="0.2">
      <c r="A35" s="14">
        <v>31</v>
      </c>
      <c r="B35" s="15">
        <v>47.658100358422942</v>
      </c>
      <c r="C35" s="15"/>
      <c r="D35" s="14">
        <v>8</v>
      </c>
      <c r="E35" s="16">
        <f t="shared" si="1"/>
        <v>44835</v>
      </c>
      <c r="F35" s="14">
        <v>2022</v>
      </c>
      <c r="G35" s="14">
        <f t="shared" si="7"/>
        <v>10</v>
      </c>
      <c r="H35" s="17">
        <v>860.93783378601097</v>
      </c>
      <c r="I35" s="18">
        <v>159486.12710000001</v>
      </c>
      <c r="J35" s="19">
        <f t="shared" si="2"/>
        <v>5.3981988868924695</v>
      </c>
      <c r="K35" s="17">
        <v>488.85215020179811</v>
      </c>
      <c r="L35" s="18">
        <v>15073</v>
      </c>
      <c r="M35" s="20">
        <f t="shared" si="3"/>
        <v>32.432306123651436</v>
      </c>
      <c r="N35" s="17">
        <f t="shared" si="4"/>
        <v>1349.7899839878091</v>
      </c>
      <c r="O35" s="21">
        <f t="shared" si="9"/>
        <v>1.0053445020825173E-2</v>
      </c>
      <c r="P35" s="18">
        <f t="shared" si="8"/>
        <v>13.570039393681929</v>
      </c>
      <c r="Q35" s="19">
        <f t="shared" si="6"/>
        <v>1336.2199445941271</v>
      </c>
      <c r="S35" s="31">
        <f>P35*VLOOKUP(B35,'Efficient Conversion'!$A$5:$B$105,2)*0.9/1000*0.75</f>
        <v>1.6774469489772112</v>
      </c>
      <c r="T35" s="31">
        <f t="shared" si="0"/>
        <v>4.8048135287040399</v>
      </c>
      <c r="U35" s="22"/>
      <c r="V35" s="23"/>
      <c r="W35" s="18"/>
      <c r="X35" s="15"/>
      <c r="Y35" s="15"/>
    </row>
    <row r="36" spans="1:25" x14ac:dyDescent="0.2">
      <c r="A36" s="14">
        <v>30</v>
      </c>
      <c r="B36" s="15">
        <v>36.144444444444453</v>
      </c>
      <c r="C36" s="15"/>
      <c r="D36" s="14">
        <v>9</v>
      </c>
      <c r="E36" s="16">
        <f t="shared" si="1"/>
        <v>44866</v>
      </c>
      <c r="F36" s="14">
        <v>2022</v>
      </c>
      <c r="G36" s="14">
        <f t="shared" si="7"/>
        <v>11</v>
      </c>
      <c r="H36" s="17">
        <v>1505.5278310775761</v>
      </c>
      <c r="I36" s="18">
        <v>160055.99340000001</v>
      </c>
      <c r="J36" s="19">
        <f t="shared" si="2"/>
        <v>9.406257142243172</v>
      </c>
      <c r="K36" s="17">
        <v>845.60231602191948</v>
      </c>
      <c r="L36" s="18">
        <v>15093</v>
      </c>
      <c r="M36" s="20">
        <f t="shared" si="3"/>
        <v>56.026125755112929</v>
      </c>
      <c r="N36" s="17">
        <f t="shared" si="4"/>
        <v>2351.1301470994958</v>
      </c>
      <c r="O36" s="21">
        <f t="shared" si="9"/>
        <v>1.110835865569185E-2</v>
      </c>
      <c r="P36" s="18">
        <f t="shared" si="8"/>
        <v>26.117196920190732</v>
      </c>
      <c r="Q36" s="19">
        <f t="shared" si="6"/>
        <v>2325.0129501793053</v>
      </c>
      <c r="S36" s="31">
        <f>P36*VLOOKUP(B36,'Efficient Conversion'!$A$5:$B$105,2)*0.9/1000*0.75</f>
        <v>3.3822823412220702</v>
      </c>
      <c r="T36" s="31">
        <f t="shared" si="0"/>
        <v>6.7527591625018486</v>
      </c>
      <c r="U36" s="22"/>
      <c r="V36" s="23"/>
      <c r="W36" s="18"/>
      <c r="X36" s="15"/>
      <c r="Y36" s="15"/>
    </row>
    <row r="37" spans="1:25" x14ac:dyDescent="0.2">
      <c r="A37" s="14">
        <v>31</v>
      </c>
      <c r="B37" s="15">
        <v>28.584946236559134</v>
      </c>
      <c r="C37" s="15"/>
      <c r="D37" s="14">
        <v>10</v>
      </c>
      <c r="E37" s="16">
        <f t="shared" si="1"/>
        <v>44896</v>
      </c>
      <c r="F37" s="14">
        <v>2022</v>
      </c>
      <c r="G37" s="14">
        <f t="shared" si="7"/>
        <v>12</v>
      </c>
      <c r="H37" s="17">
        <v>2135.6333298683148</v>
      </c>
      <c r="I37" s="18">
        <v>160496.31210000001</v>
      </c>
      <c r="J37" s="19">
        <f t="shared" si="2"/>
        <v>13.306432415329715</v>
      </c>
      <c r="K37" s="17">
        <v>1177.0720210075388</v>
      </c>
      <c r="L37" s="18">
        <v>15170</v>
      </c>
      <c r="M37" s="20">
        <f t="shared" si="3"/>
        <v>77.592091035434322</v>
      </c>
      <c r="N37" s="17">
        <f t="shared" si="4"/>
        <v>3312.7053508758536</v>
      </c>
      <c r="O37" s="21">
        <f t="shared" si="9"/>
        <v>1.2273964971000152E-2</v>
      </c>
      <c r="P37" s="18">
        <f t="shared" si="8"/>
        <v>40.660029435894991</v>
      </c>
      <c r="Q37" s="19">
        <f t="shared" si="6"/>
        <v>3272.0453214399586</v>
      </c>
      <c r="S37" s="31">
        <f>P37*VLOOKUP(B37,'Efficient Conversion'!$A$5:$B$105,2)*0.9/1000*0.75</f>
        <v>5.3482150104106276</v>
      </c>
      <c r="T37" s="31">
        <f t="shared" si="0"/>
        <v>9.6039100235989583</v>
      </c>
      <c r="U37" s="22"/>
      <c r="V37" s="23"/>
      <c r="W37" s="18"/>
      <c r="X37" s="15"/>
      <c r="Y37" s="15"/>
    </row>
    <row r="38" spans="1:25" x14ac:dyDescent="0.2">
      <c r="A38" s="14">
        <v>31</v>
      </c>
      <c r="B38" s="15">
        <v>29.425806451612907</v>
      </c>
      <c r="C38" s="15"/>
      <c r="D38" s="14">
        <v>11</v>
      </c>
      <c r="E38" s="16">
        <f t="shared" si="1"/>
        <v>44927</v>
      </c>
      <c r="F38" s="14">
        <v>2023</v>
      </c>
      <c r="G38" s="14">
        <f t="shared" si="7"/>
        <v>1</v>
      </c>
      <c r="H38" s="17">
        <v>2007.3791232109061</v>
      </c>
      <c r="I38" s="18">
        <v>160788.14079999999</v>
      </c>
      <c r="J38" s="19">
        <f t="shared" si="2"/>
        <v>12.484621771376974</v>
      </c>
      <c r="K38" s="17">
        <v>1086.3444924354549</v>
      </c>
      <c r="L38" s="18">
        <v>15183</v>
      </c>
      <c r="M38" s="20">
        <f t="shared" si="3"/>
        <v>71.550055485441277</v>
      </c>
      <c r="N38" s="17">
        <f t="shared" si="4"/>
        <v>3093.7236156463609</v>
      </c>
      <c r="O38" s="21">
        <f t="shared" si="9"/>
        <v>1.3561879011904839E-2</v>
      </c>
      <c r="P38" s="18">
        <f t="shared" si="8"/>
        <v>41.95670537166874</v>
      </c>
      <c r="Q38" s="19">
        <f t="shared" si="6"/>
        <v>3051.7669102746922</v>
      </c>
      <c r="S38" s="31">
        <f>P38*VLOOKUP(B38,'Efficient Conversion'!$A$5:$B$105,2)*0.9/1000*0.75</f>
        <v>5.5126102621762874</v>
      </c>
      <c r="T38" s="31">
        <f t="shared" si="0"/>
        <v>9.9685769724347679</v>
      </c>
      <c r="U38" s="22"/>
      <c r="V38" s="23"/>
      <c r="W38" s="18"/>
      <c r="X38" s="15"/>
      <c r="Y38" s="15"/>
    </row>
    <row r="39" spans="1:25" x14ac:dyDescent="0.2">
      <c r="A39" s="14">
        <v>28</v>
      </c>
      <c r="B39" s="15">
        <v>32.599735449735448</v>
      </c>
      <c r="C39" s="15"/>
      <c r="D39" s="14">
        <v>12</v>
      </c>
      <c r="E39" s="16">
        <f t="shared" si="1"/>
        <v>44958</v>
      </c>
      <c r="F39" s="14">
        <v>2023</v>
      </c>
      <c r="G39" s="14">
        <f t="shared" si="7"/>
        <v>2</v>
      </c>
      <c r="H39" s="17">
        <v>1824.6944241523711</v>
      </c>
      <c r="I39" s="18">
        <v>160779.56520000001</v>
      </c>
      <c r="J39" s="19">
        <f t="shared" si="2"/>
        <v>11.349044400527903</v>
      </c>
      <c r="K39" s="17">
        <v>1042.7396643161767</v>
      </c>
      <c r="L39" s="18">
        <v>15197</v>
      </c>
      <c r="M39" s="20">
        <f t="shared" si="3"/>
        <v>68.614836106874819</v>
      </c>
      <c r="N39" s="17">
        <f t="shared" si="4"/>
        <v>2867.434088468548</v>
      </c>
      <c r="O39" s="21">
        <f t="shared" si="9"/>
        <v>1.4984934596775027E-2</v>
      </c>
      <c r="P39" s="18">
        <f t="shared" si="8"/>
        <v>42.968312276264406</v>
      </c>
      <c r="Q39" s="19">
        <f t="shared" si="6"/>
        <v>2824.4657761922836</v>
      </c>
      <c r="S39" s="31">
        <f>P39*VLOOKUP(B39,'Efficient Conversion'!$A$5:$B$105,2)*0.9/1000*0.75</f>
        <v>5.6187958252901895</v>
      </c>
      <c r="T39" s="31">
        <f t="shared" si="0"/>
        <v>11.051990535278254</v>
      </c>
      <c r="U39" s="22"/>
      <c r="V39" s="23"/>
      <c r="W39" s="18"/>
      <c r="X39" s="15"/>
      <c r="Y39" s="15"/>
    </row>
    <row r="40" spans="1:25" x14ac:dyDescent="0.2">
      <c r="A40" s="14">
        <v>31</v>
      </c>
      <c r="B40" s="15">
        <v>39.989247311828002</v>
      </c>
      <c r="C40" s="15"/>
      <c r="D40" s="14">
        <v>13</v>
      </c>
      <c r="E40" s="16">
        <f t="shared" si="1"/>
        <v>44986</v>
      </c>
      <c r="F40" s="14">
        <v>2023</v>
      </c>
      <c r="G40" s="14">
        <f t="shared" si="7"/>
        <v>3</v>
      </c>
      <c r="H40" s="17">
        <v>1363.8346202373509</v>
      </c>
      <c r="I40" s="18">
        <v>160822.26610000001</v>
      </c>
      <c r="J40" s="19">
        <f t="shared" si="2"/>
        <v>8.4803842982122415</v>
      </c>
      <c r="K40" s="17">
        <v>760.06619727611542</v>
      </c>
      <c r="L40" s="18">
        <v>15200</v>
      </c>
      <c r="M40" s="20">
        <f t="shared" si="3"/>
        <v>50.004355083954962</v>
      </c>
      <c r="N40" s="17">
        <f t="shared" si="4"/>
        <v>2123.9008175134663</v>
      </c>
      <c r="O40" s="21">
        <f t="shared" si="9"/>
        <v>1.655731220375237E-2</v>
      </c>
      <c r="P40" s="18">
        <f t="shared" si="8"/>
        <v>35.166088925375355</v>
      </c>
      <c r="Q40" s="19">
        <f t="shared" si="6"/>
        <v>2088.734728588091</v>
      </c>
      <c r="S40" s="31">
        <f>P40*VLOOKUP(B40,'Efficient Conversion'!$A$5:$B$105,2)*0.9/1000*0.75</f>
        <v>4.5095109969907456</v>
      </c>
      <c r="T40" s="31">
        <f t="shared" si="0"/>
        <v>10.933277948121118</v>
      </c>
      <c r="U40" s="22"/>
      <c r="V40" s="23"/>
      <c r="W40" s="18"/>
      <c r="X40" s="15"/>
      <c r="Y40" s="15"/>
    </row>
    <row r="41" spans="1:25" x14ac:dyDescent="0.2">
      <c r="A41" s="14">
        <v>30</v>
      </c>
      <c r="B41" s="15">
        <v>46.898888888888891</v>
      </c>
      <c r="C41" s="15"/>
      <c r="D41" s="14">
        <v>14</v>
      </c>
      <c r="E41" s="16">
        <f t="shared" si="1"/>
        <v>45017</v>
      </c>
      <c r="F41" s="14">
        <v>2023</v>
      </c>
      <c r="G41" s="14">
        <f t="shared" si="7"/>
        <v>4</v>
      </c>
      <c r="H41" s="17">
        <v>893.90576362609784</v>
      </c>
      <c r="I41" s="18">
        <v>160792.8316</v>
      </c>
      <c r="J41" s="19">
        <f t="shared" si="2"/>
        <v>5.5593632796382559</v>
      </c>
      <c r="K41" s="17">
        <v>507.37085580825789</v>
      </c>
      <c r="L41" s="18">
        <v>15172</v>
      </c>
      <c r="M41" s="20">
        <f t="shared" si="3"/>
        <v>33.441263894559576</v>
      </c>
      <c r="N41" s="17">
        <f t="shared" si="4"/>
        <v>1401.2766194343558</v>
      </c>
      <c r="O41" s="21">
        <f t="shared" si="9"/>
        <v>1.829468027651766E-2</v>
      </c>
      <c r="P41" s="18">
        <f t="shared" si="8"/>
        <v>25.63590773151105</v>
      </c>
      <c r="Q41" s="19">
        <f t="shared" si="6"/>
        <v>1375.6407117028448</v>
      </c>
      <c r="S41" s="31">
        <f>P41*VLOOKUP(B41,'Efficient Conversion'!$A$5:$B$105,2)*0.9/1000*0.75</f>
        <v>3.1860104825320059</v>
      </c>
      <c r="T41" s="31">
        <f t="shared" si="0"/>
        <v>9.12899010150762</v>
      </c>
      <c r="U41" s="22"/>
      <c r="V41" s="23"/>
      <c r="W41" s="18"/>
      <c r="X41" s="15"/>
      <c r="Y41" s="15"/>
    </row>
    <row r="42" spans="1:25" x14ac:dyDescent="0.2">
      <c r="A42" s="14">
        <v>31</v>
      </c>
      <c r="B42" s="15">
        <v>55.859139784946244</v>
      </c>
      <c r="C42" s="15"/>
      <c r="D42" s="14">
        <v>15</v>
      </c>
      <c r="E42" s="16">
        <f t="shared" si="1"/>
        <v>45047</v>
      </c>
      <c r="F42" s="14">
        <v>2023</v>
      </c>
      <c r="G42" s="14">
        <f t="shared" si="7"/>
        <v>5</v>
      </c>
      <c r="H42" s="17">
        <v>444.32848608493805</v>
      </c>
      <c r="I42" s="18">
        <v>160753.38250000001</v>
      </c>
      <c r="J42" s="19">
        <f t="shared" si="2"/>
        <v>2.7640381755882371</v>
      </c>
      <c r="K42" s="17">
        <v>275.396688580513</v>
      </c>
      <c r="L42" s="18">
        <v>15155</v>
      </c>
      <c r="M42" s="20">
        <f t="shared" si="3"/>
        <v>18.172001885880107</v>
      </c>
      <c r="N42" s="17">
        <f t="shared" si="4"/>
        <v>719.72517466545105</v>
      </c>
      <c r="O42" s="21">
        <f t="shared" si="9"/>
        <v>2.0214351357350894E-2</v>
      </c>
      <c r="P42" s="18">
        <f t="shared" si="8"/>
        <v>14.54877756141817</v>
      </c>
      <c r="Q42" s="19">
        <f t="shared" si="6"/>
        <v>705.17639710403284</v>
      </c>
      <c r="S42" s="31">
        <f>P42*VLOOKUP(B42,'Efficient Conversion'!$A$5:$B$105,2)*0.9/1000*0.75</f>
        <v>1.7118884814466364</v>
      </c>
      <c r="T42" s="31">
        <f t="shared" si="0"/>
        <v>6.2738247491250405</v>
      </c>
      <c r="U42" s="22"/>
      <c r="V42" s="23"/>
      <c r="W42" s="18"/>
      <c r="X42" s="15"/>
      <c r="Y42" s="15"/>
    </row>
    <row r="43" spans="1:25" x14ac:dyDescent="0.2">
      <c r="A43" s="14">
        <v>30</v>
      </c>
      <c r="B43" s="15">
        <v>62.166666666666679</v>
      </c>
      <c r="C43" s="15"/>
      <c r="D43" s="14">
        <v>16</v>
      </c>
      <c r="E43" s="16">
        <f t="shared" si="1"/>
        <v>45078</v>
      </c>
      <c r="F43" s="14">
        <v>2023</v>
      </c>
      <c r="G43" s="14">
        <f t="shared" si="7"/>
        <v>6</v>
      </c>
      <c r="H43" s="17">
        <v>262.1102517843243</v>
      </c>
      <c r="I43" s="18">
        <v>160611.08379999999</v>
      </c>
      <c r="J43" s="19">
        <f t="shared" si="2"/>
        <v>1.631956186228813</v>
      </c>
      <c r="K43" s="17">
        <v>196.93666398525249</v>
      </c>
      <c r="L43" s="18">
        <v>15159</v>
      </c>
      <c r="M43" s="20">
        <f t="shared" si="3"/>
        <v>12.991402070403884</v>
      </c>
      <c r="N43" s="17">
        <f t="shared" si="4"/>
        <v>459.0469157695768</v>
      </c>
      <c r="O43" s="21">
        <f t="shared" si="9"/>
        <v>2.2335454603321092E-2</v>
      </c>
      <c r="P43" s="18">
        <f t="shared" si="8"/>
        <v>10.253021547965941</v>
      </c>
      <c r="Q43" s="19">
        <f t="shared" si="6"/>
        <v>448.79389422161086</v>
      </c>
      <c r="S43" s="31">
        <f>P43*VLOOKUP(B43,'Efficient Conversion'!$A$5:$B$105,2)*0.9/1000*0.75</f>
        <v>1.1495808700120387</v>
      </c>
      <c r="T43" s="31">
        <f t="shared" si="0"/>
        <v>2.6902488767715771</v>
      </c>
      <c r="U43" s="22"/>
      <c r="V43" s="23"/>
      <c r="W43" s="18"/>
      <c r="X43" s="15"/>
      <c r="Y43" s="15"/>
    </row>
    <row r="44" spans="1:25" x14ac:dyDescent="0.2">
      <c r="A44" s="14">
        <v>31</v>
      </c>
      <c r="B44" s="15">
        <v>70.889247311827987</v>
      </c>
      <c r="C44" s="15"/>
      <c r="D44" s="14">
        <v>17</v>
      </c>
      <c r="E44" s="16">
        <f t="shared" si="1"/>
        <v>45108</v>
      </c>
      <c r="F44" s="14">
        <v>2023</v>
      </c>
      <c r="G44" s="14">
        <f t="shared" si="7"/>
        <v>7</v>
      </c>
      <c r="H44" s="17">
        <v>232.16674274206161</v>
      </c>
      <c r="I44" s="18">
        <v>160799.5472</v>
      </c>
      <c r="J44" s="19">
        <f t="shared" si="2"/>
        <v>1.4438270927050323</v>
      </c>
      <c r="K44" s="17">
        <v>178.8968933224678</v>
      </c>
      <c r="L44" s="18">
        <v>15139</v>
      </c>
      <c r="M44" s="20">
        <f t="shared" si="3"/>
        <v>11.816955764744554</v>
      </c>
      <c r="N44" s="17">
        <f t="shared" si="4"/>
        <v>411.06363606452942</v>
      </c>
      <c r="O44" s="21">
        <f t="shared" si="9"/>
        <v>2.4679126404696817E-2</v>
      </c>
      <c r="P44" s="18">
        <f t="shared" si="8"/>
        <v>10.144691434810811</v>
      </c>
      <c r="Q44" s="19">
        <f t="shared" si="6"/>
        <v>400.91894462971862</v>
      </c>
      <c r="S44" s="31">
        <f>P44*VLOOKUP(B44,'Efficient Conversion'!$A$5:$B$105,2)*0.9/1000*0.75</f>
        <v>1.0818423218552327</v>
      </c>
      <c r="T44" s="31">
        <f t="shared" si="0"/>
        <v>1.8624863471566264</v>
      </c>
      <c r="U44" s="22"/>
      <c r="V44" s="23"/>
      <c r="W44" s="18"/>
      <c r="X44" s="15"/>
      <c r="Y44" s="15"/>
    </row>
    <row r="45" spans="1:25" x14ac:dyDescent="0.2">
      <c r="A45" s="14">
        <v>31</v>
      </c>
      <c r="B45" s="15">
        <v>70.05591397849463</v>
      </c>
      <c r="C45" s="15"/>
      <c r="D45" s="14">
        <v>18</v>
      </c>
      <c r="E45" s="16">
        <f t="shared" si="1"/>
        <v>45139</v>
      </c>
      <c r="F45" s="14">
        <v>2023</v>
      </c>
      <c r="G45" s="14">
        <f t="shared" si="7"/>
        <v>8</v>
      </c>
      <c r="H45" s="17">
        <v>232.4117831587794</v>
      </c>
      <c r="I45" s="18">
        <v>160969.26939999999</v>
      </c>
      <c r="J45" s="19">
        <f t="shared" si="2"/>
        <v>1.443827036210549</v>
      </c>
      <c r="K45" s="17">
        <v>178.9559564590451</v>
      </c>
      <c r="L45" s="18">
        <v>15144</v>
      </c>
      <c r="M45" s="20">
        <f t="shared" si="3"/>
        <v>11.816954335647457</v>
      </c>
      <c r="N45" s="17">
        <f t="shared" si="4"/>
        <v>411.3677396178245</v>
      </c>
      <c r="O45" s="21">
        <f t="shared" si="9"/>
        <v>2.7268721005053627E-2</v>
      </c>
      <c r="P45" s="18">
        <f t="shared" si="8"/>
        <v>11.217472122118</v>
      </c>
      <c r="Q45" s="19">
        <f t="shared" si="6"/>
        <v>400.15026749570649</v>
      </c>
      <c r="S45" s="31">
        <f>P45*VLOOKUP(B45,'Efficient Conversion'!$A$5:$B$105,2)*0.9/1000*0.75</f>
        <v>1.1962449685060133</v>
      </c>
      <c r="T45" s="31">
        <f t="shared" si="0"/>
        <v>2.1309990207007079</v>
      </c>
      <c r="U45" s="22"/>
      <c r="V45" s="23"/>
      <c r="W45" s="18"/>
      <c r="X45" s="15"/>
      <c r="Y45" s="15"/>
    </row>
    <row r="46" spans="1:25" x14ac:dyDescent="0.2">
      <c r="A46" s="14">
        <v>30</v>
      </c>
      <c r="B46" s="15">
        <v>61.023524904214568</v>
      </c>
      <c r="C46" s="15"/>
      <c r="D46" s="14">
        <v>19</v>
      </c>
      <c r="E46" s="16">
        <f t="shared" si="1"/>
        <v>45170</v>
      </c>
      <c r="F46" s="14">
        <v>2023</v>
      </c>
      <c r="G46" s="14">
        <f t="shared" si="7"/>
        <v>9</v>
      </c>
      <c r="H46" s="17">
        <v>306.3325488567354</v>
      </c>
      <c r="I46" s="18">
        <v>161227.76860000001</v>
      </c>
      <c r="J46" s="19">
        <f t="shared" si="2"/>
        <v>1.8999986882950346</v>
      </c>
      <c r="K46" s="17">
        <v>232.61090934276621</v>
      </c>
      <c r="L46" s="18">
        <v>15144</v>
      </c>
      <c r="M46" s="20">
        <f t="shared" si="3"/>
        <v>15.359938546141457</v>
      </c>
      <c r="N46" s="17">
        <f t="shared" si="4"/>
        <v>538.94345819950161</v>
      </c>
      <c r="O46" s="21">
        <f t="shared" si="9"/>
        <v>3.0130043221867756E-2</v>
      </c>
      <c r="P46" s="18">
        <f t="shared" si="8"/>
        <v>16.238389689693861</v>
      </c>
      <c r="Q46" s="19">
        <f t="shared" si="6"/>
        <v>522.70506850980769</v>
      </c>
      <c r="S46" s="31">
        <f>P46*VLOOKUP(B46,'Efficient Conversion'!$A$5:$B$105,2)*0.9/1000*0.75</f>
        <v>1.8332843323093224</v>
      </c>
      <c r="T46" s="31">
        <f t="shared" si="0"/>
        <v>6.9597894109681127</v>
      </c>
      <c r="U46" s="22"/>
      <c r="V46" s="23"/>
      <c r="W46" s="18"/>
      <c r="X46" s="15"/>
      <c r="Y46" s="15"/>
    </row>
    <row r="47" spans="1:25" x14ac:dyDescent="0.2">
      <c r="A47" s="14">
        <v>31</v>
      </c>
      <c r="B47" s="15">
        <v>47.658100358422942</v>
      </c>
      <c r="C47" s="15"/>
      <c r="D47" s="14">
        <v>20</v>
      </c>
      <c r="E47" s="16">
        <f t="shared" si="1"/>
        <v>45200</v>
      </c>
      <c r="F47" s="14">
        <v>2023</v>
      </c>
      <c r="G47" s="14">
        <f t="shared" si="7"/>
        <v>10</v>
      </c>
      <c r="H47" s="17">
        <v>872.72373533248935</v>
      </c>
      <c r="I47" s="18">
        <v>161669.42430000001</v>
      </c>
      <c r="J47" s="19">
        <f t="shared" si="2"/>
        <v>5.3981990664668267</v>
      </c>
      <c r="K47" s="17">
        <v>491.12239563465107</v>
      </c>
      <c r="L47" s="18">
        <v>15143</v>
      </c>
      <c r="M47" s="20">
        <f t="shared" si="3"/>
        <v>32.432305067334809</v>
      </c>
      <c r="N47" s="17">
        <f t="shared" si="4"/>
        <v>1363.8461309671404</v>
      </c>
      <c r="O47" s="21">
        <f t="shared" si="9"/>
        <v>3.3291605586612434E-2</v>
      </c>
      <c r="P47" s="18">
        <f t="shared" si="8"/>
        <v>45.404627472985403</v>
      </c>
      <c r="Q47" s="19">
        <f t="shared" si="6"/>
        <v>1318.4415034941551</v>
      </c>
      <c r="S47" s="31">
        <f>P47*VLOOKUP(B47,'Efficient Conversion'!$A$5:$B$105,2)*0.9/1000*0.75</f>
        <v>5.6126479529210016</v>
      </c>
      <c r="T47" s="31">
        <f t="shared" si="0"/>
        <v>16.07664959687153</v>
      </c>
      <c r="U47" s="22"/>
      <c r="V47" s="23"/>
      <c r="W47" s="18"/>
      <c r="X47" s="15"/>
      <c r="Y47" s="15"/>
    </row>
    <row r="48" spans="1:25" x14ac:dyDescent="0.2">
      <c r="A48" s="14">
        <v>30</v>
      </c>
      <c r="B48" s="15">
        <v>36.144444444444453</v>
      </c>
      <c r="C48" s="15"/>
      <c r="D48" s="14">
        <v>21</v>
      </c>
      <c r="E48" s="16">
        <f t="shared" si="1"/>
        <v>45231</v>
      </c>
      <c r="F48" s="14">
        <v>2023</v>
      </c>
      <c r="G48" s="14">
        <f t="shared" si="7"/>
        <v>11</v>
      </c>
      <c r="H48" s="17">
        <v>1526.28750872612</v>
      </c>
      <c r="I48" s="18">
        <v>162262.9975</v>
      </c>
      <c r="J48" s="19">
        <f t="shared" si="2"/>
        <v>9.4062573244779362</v>
      </c>
      <c r="K48" s="17">
        <v>849.63617670536109</v>
      </c>
      <c r="L48" s="18">
        <v>15165</v>
      </c>
      <c r="M48" s="20">
        <f t="shared" si="3"/>
        <v>56.026124411827304</v>
      </c>
      <c r="N48" s="17">
        <f t="shared" si="4"/>
        <v>2375.9236854314813</v>
      </c>
      <c r="O48" s="21">
        <f t="shared" si="9"/>
        <v>3.6784912466709001E-2</v>
      </c>
      <c r="P48" s="18">
        <f t="shared" si="8"/>
        <v>87.398144796177689</v>
      </c>
      <c r="Q48" s="19">
        <f t="shared" si="6"/>
        <v>2288.5255406353035</v>
      </c>
      <c r="S48" s="31">
        <f>P48*VLOOKUP(B48,'Efficient Conversion'!$A$5:$B$105,2)*0.9/1000*0.75</f>
        <v>11.318412259286303</v>
      </c>
      <c r="T48" s="31">
        <f t="shared" si="0"/>
        <v>22.597318726872849</v>
      </c>
      <c r="U48" s="22"/>
      <c r="V48" s="23"/>
      <c r="W48" s="18"/>
      <c r="X48" s="15"/>
      <c r="Y48" s="15"/>
    </row>
    <row r="49" spans="1:25" x14ac:dyDescent="0.2">
      <c r="A49" s="14">
        <v>31</v>
      </c>
      <c r="B49" s="15">
        <v>28.584946236559134</v>
      </c>
      <c r="C49" s="15"/>
      <c r="D49" s="14">
        <v>22</v>
      </c>
      <c r="E49" s="16">
        <f t="shared" si="1"/>
        <v>45261</v>
      </c>
      <c r="F49" s="14">
        <v>2023</v>
      </c>
      <c r="G49" s="14">
        <f t="shared" si="7"/>
        <v>12</v>
      </c>
      <c r="H49" s="17">
        <v>2165.1239080429059</v>
      </c>
      <c r="I49" s="18">
        <v>162712.58319999999</v>
      </c>
      <c r="J49" s="19">
        <f t="shared" si="2"/>
        <v>13.306431902575227</v>
      </c>
      <c r="K49" s="17">
        <v>1182.5810475349424</v>
      </c>
      <c r="L49" s="18">
        <v>15241</v>
      </c>
      <c r="M49" s="20">
        <f t="shared" si="3"/>
        <v>77.59209025227625</v>
      </c>
      <c r="N49" s="17">
        <f t="shared" si="4"/>
        <v>3347.7049555778485</v>
      </c>
      <c r="O49" s="21">
        <f t="shared" si="9"/>
        <v>4.0644774000553996E-2</v>
      </c>
      <c r="P49" s="18">
        <f t="shared" si="8"/>
        <v>136.06671133999629</v>
      </c>
      <c r="Q49" s="19">
        <f t="shared" si="6"/>
        <v>3211.6382442378522</v>
      </c>
      <c r="S49" s="31">
        <f>P49*VLOOKUP(B49,'Efficient Conversion'!$A$5:$B$105,2)*0.9/1000*0.75</f>
        <v>17.897528312248255</v>
      </c>
      <c r="T49" s="31">
        <f t="shared" si="0"/>
        <v>32.138994266509492</v>
      </c>
      <c r="U49" s="22"/>
      <c r="V49" s="23"/>
      <c r="W49" s="18"/>
      <c r="X49" s="15"/>
      <c r="Y49" s="15"/>
    </row>
    <row r="50" spans="1:25" x14ac:dyDescent="0.2">
      <c r="A50" s="14">
        <f>A2</f>
        <v>31</v>
      </c>
      <c r="B50" s="15">
        <v>29.425806451612907</v>
      </c>
      <c r="C50" s="15"/>
      <c r="D50" s="14">
        <v>23</v>
      </c>
      <c r="E50" s="16">
        <f t="shared" si="1"/>
        <v>45292</v>
      </c>
      <c r="F50" s="14">
        <v>2024</v>
      </c>
      <c r="G50" s="14">
        <f t="shared" si="7"/>
        <v>1</v>
      </c>
      <c r="H50" s="17">
        <v>2035.145875453954</v>
      </c>
      <c r="I50" s="18">
        <v>163012.21739999999</v>
      </c>
      <c r="J50" s="19">
        <f t="shared" si="2"/>
        <v>12.48462175359596</v>
      </c>
      <c r="K50" s="17">
        <v>1091.4961180686944</v>
      </c>
      <c r="L50" s="18">
        <v>15255</v>
      </c>
      <c r="M50" s="20">
        <f t="shared" si="3"/>
        <v>71.550056903880332</v>
      </c>
      <c r="N50" s="17">
        <f t="shared" si="4"/>
        <v>3126.6419935226486</v>
      </c>
      <c r="O50" s="21">
        <f t="shared" si="9"/>
        <v>4.4909652973925039E-2</v>
      </c>
      <c r="P50" s="18">
        <f t="shared" si="8"/>
        <v>140.41640690280332</v>
      </c>
      <c r="Q50" s="19">
        <f t="shared" si="6"/>
        <v>2986.2255866198452</v>
      </c>
      <c r="S50" s="31">
        <f>P50*VLOOKUP(B50,'Efficient Conversion'!$A$5:$B$105,2)*0.9/1000*0.75</f>
        <v>18.449039761663446</v>
      </c>
      <c r="T50" s="31">
        <f t="shared" si="0"/>
        <v>33.361813040460937</v>
      </c>
      <c r="U50" s="22"/>
      <c r="V50" s="23"/>
      <c r="W50" s="18"/>
      <c r="X50" s="15"/>
      <c r="Y50" s="15"/>
    </row>
    <row r="51" spans="1:25" x14ac:dyDescent="0.2">
      <c r="A51" s="14">
        <f t="shared" ref="A51:A114" si="10">A3</f>
        <v>29</v>
      </c>
      <c r="B51" s="15">
        <v>32.599735449735448</v>
      </c>
      <c r="C51" s="15"/>
      <c r="D51" s="14">
        <v>24</v>
      </c>
      <c r="E51" s="16">
        <f t="shared" si="1"/>
        <v>45323</v>
      </c>
      <c r="F51" s="14">
        <v>2024</v>
      </c>
      <c r="G51" s="14">
        <f t="shared" si="7"/>
        <v>2</v>
      </c>
      <c r="H51" s="17">
        <v>1963.2365145683311</v>
      </c>
      <c r="I51" s="18">
        <v>163030.75719999999</v>
      </c>
      <c r="J51" s="19">
        <f t="shared" si="2"/>
        <v>12.042123512681147</v>
      </c>
      <c r="K51" s="17">
        <v>1110.4412376880646</v>
      </c>
      <c r="L51" s="18">
        <v>15269</v>
      </c>
      <c r="M51" s="20">
        <f t="shared" si="3"/>
        <v>72.725210405924727</v>
      </c>
      <c r="N51" s="17">
        <f t="shared" si="4"/>
        <v>3073.6777522563957</v>
      </c>
      <c r="O51" s="21">
        <f t="shared" si="9"/>
        <v>4.9622048094322864E-2</v>
      </c>
      <c r="P51" s="18">
        <f t="shared" si="8"/>
        <v>152.52218524891705</v>
      </c>
      <c r="Q51" s="19">
        <f t="shared" si="6"/>
        <v>2921.1555670074786</v>
      </c>
      <c r="S51" s="31">
        <f>P51*VLOOKUP(B51,'Efficient Conversion'!$A$5:$B$105,2)*0.9/1000*0.75</f>
        <v>19.944721408435484</v>
      </c>
      <c r="T51" s="31">
        <f t="shared" si="0"/>
        <v>39.230625046498503</v>
      </c>
      <c r="U51" s="22"/>
      <c r="V51" s="23"/>
      <c r="W51" s="18"/>
      <c r="X51" s="15"/>
      <c r="Y51" s="15"/>
    </row>
    <row r="52" spans="1:25" x14ac:dyDescent="0.2">
      <c r="A52" s="14">
        <f t="shared" si="10"/>
        <v>31</v>
      </c>
      <c r="B52" s="15">
        <v>39.989247311828002</v>
      </c>
      <c r="C52" s="15"/>
      <c r="D52" s="14">
        <v>25</v>
      </c>
      <c r="E52" s="16">
        <f t="shared" si="1"/>
        <v>45352</v>
      </c>
      <c r="F52" s="14">
        <v>2024</v>
      </c>
      <c r="G52" s="14">
        <f t="shared" si="7"/>
        <v>3</v>
      </c>
      <c r="H52" s="17">
        <v>1383.1201958656311</v>
      </c>
      <c r="I52" s="18">
        <v>163096.41450000001</v>
      </c>
      <c r="J52" s="19">
        <f t="shared" si="2"/>
        <v>8.4803838276017469</v>
      </c>
      <c r="K52" s="17">
        <v>763.71654319763138</v>
      </c>
      <c r="L52" s="18">
        <v>15273</v>
      </c>
      <c r="M52" s="20">
        <f t="shared" si="3"/>
        <v>50.004356917280909</v>
      </c>
      <c r="N52" s="17">
        <f t="shared" si="4"/>
        <v>2146.8367390632625</v>
      </c>
      <c r="O52" s="21">
        <f t="shared" si="9"/>
        <v>5.482891748250545E-2</v>
      </c>
      <c r="P52" s="18">
        <f t="shared" si="8"/>
        <v>117.7087344145107</v>
      </c>
      <c r="Q52" s="19">
        <f t="shared" si="6"/>
        <v>2029.1280046487518</v>
      </c>
      <c r="S52" s="31">
        <f>P52*VLOOKUP(B52,'Efficient Conversion'!$A$5:$B$105,2)*0.9/1000*0.75</f>
        <v>15.094337997339107</v>
      </c>
      <c r="T52" s="31">
        <f t="shared" si="0"/>
        <v>36.596117157253047</v>
      </c>
      <c r="U52" s="22"/>
      <c r="V52" s="23"/>
      <c r="W52" s="18"/>
      <c r="X52" s="15"/>
      <c r="Y52" s="15"/>
    </row>
    <row r="53" spans="1:25" x14ac:dyDescent="0.2">
      <c r="A53" s="14">
        <f t="shared" si="10"/>
        <v>30</v>
      </c>
      <c r="B53" s="15">
        <v>46.898888888888891</v>
      </c>
      <c r="C53" s="15"/>
      <c r="D53" s="14">
        <v>26</v>
      </c>
      <c r="E53" s="16">
        <f t="shared" si="1"/>
        <v>45383</v>
      </c>
      <c r="F53" s="14">
        <v>2024</v>
      </c>
      <c r="G53" s="14">
        <f t="shared" si="7"/>
        <v>4</v>
      </c>
      <c r="H53" s="17">
        <v>906.60946369171108</v>
      </c>
      <c r="I53" s="18">
        <v>163077.95759999999</v>
      </c>
      <c r="J53" s="19">
        <f t="shared" si="2"/>
        <v>5.5593623873770612</v>
      </c>
      <c r="K53" s="17">
        <v>509.81208801269599</v>
      </c>
      <c r="L53" s="18">
        <v>15245</v>
      </c>
      <c r="M53" s="20">
        <f t="shared" si="3"/>
        <v>33.441265202538276</v>
      </c>
      <c r="N53" s="17">
        <f t="shared" si="4"/>
        <v>1416.4215517044072</v>
      </c>
      <c r="O53" s="21">
        <f t="shared" si="9"/>
        <v>6.0582146601226738E-2</v>
      </c>
      <c r="P53" s="18">
        <f t="shared" si="8"/>
        <v>85.80985809449345</v>
      </c>
      <c r="Q53" s="19">
        <f t="shared" si="6"/>
        <v>1330.6116936099138</v>
      </c>
      <c r="S53" s="31">
        <f>P53*VLOOKUP(B53,'Efficient Conversion'!$A$5:$B$105,2)*0.9/1000*0.75</f>
        <v>10.664381782650675</v>
      </c>
      <c r="T53" s="31">
        <f t="shared" si="0"/>
        <v>30.557035598685669</v>
      </c>
      <c r="U53" s="22"/>
      <c r="V53" s="23"/>
      <c r="W53" s="18"/>
      <c r="X53" s="15"/>
      <c r="Y53" s="15"/>
    </row>
    <row r="54" spans="1:25" x14ac:dyDescent="0.2">
      <c r="A54" s="14">
        <f t="shared" si="10"/>
        <v>31</v>
      </c>
      <c r="B54" s="15">
        <v>55.859139784946244</v>
      </c>
      <c r="C54" s="15"/>
      <c r="D54" s="14">
        <v>27</v>
      </c>
      <c r="E54" s="16">
        <f t="shared" si="1"/>
        <v>45413</v>
      </c>
      <c r="F54" s="14">
        <v>2024</v>
      </c>
      <c r="G54" s="14">
        <f t="shared" si="7"/>
        <v>5</v>
      </c>
      <c r="H54" s="17">
        <v>450.69467365741662</v>
      </c>
      <c r="I54" s="18">
        <v>163056.59</v>
      </c>
      <c r="J54" s="19">
        <f t="shared" si="2"/>
        <v>2.7640383848172996</v>
      </c>
      <c r="K54" s="17">
        <v>276.74138057231858</v>
      </c>
      <c r="L54" s="18">
        <v>15229</v>
      </c>
      <c r="M54" s="20">
        <f t="shared" si="3"/>
        <v>18.171999512267291</v>
      </c>
      <c r="N54" s="17">
        <f t="shared" si="4"/>
        <v>727.43605422973519</v>
      </c>
      <c r="O54" s="21">
        <f t="shared" si="9"/>
        <v>6.693906528400087E-2</v>
      </c>
      <c r="P54" s="18">
        <f t="shared" si="8"/>
        <v>48.693889524020243</v>
      </c>
      <c r="Q54" s="19">
        <f t="shared" si="6"/>
        <v>678.74216470571491</v>
      </c>
      <c r="S54" s="31">
        <f>P54*VLOOKUP(B54,'Efficient Conversion'!$A$5:$B$105,2)*0.9/1000*0.75</f>
        <v>5.7295884991783304</v>
      </c>
      <c r="T54" s="31">
        <f t="shared" si="0"/>
        <v>20.998116710307301</v>
      </c>
      <c r="U54" s="22"/>
      <c r="V54" s="23"/>
      <c r="W54" s="18"/>
      <c r="X54" s="15"/>
      <c r="Y54" s="15"/>
    </row>
    <row r="55" spans="1:25" x14ac:dyDescent="0.2">
      <c r="A55" s="14">
        <f t="shared" si="10"/>
        <v>30</v>
      </c>
      <c r="B55" s="15">
        <v>62.166666666666679</v>
      </c>
      <c r="C55" s="15"/>
      <c r="D55" s="14">
        <v>28</v>
      </c>
      <c r="E55" s="16">
        <f t="shared" si="1"/>
        <v>45444</v>
      </c>
      <c r="F55" s="14">
        <v>2024</v>
      </c>
      <c r="G55" s="14">
        <f t="shared" si="7"/>
        <v>6</v>
      </c>
      <c r="H55" s="17">
        <v>265.8981174230579</v>
      </c>
      <c r="I55" s="18">
        <v>162932.16899999999</v>
      </c>
      <c r="J55" s="19">
        <f t="shared" si="2"/>
        <v>1.6319559179443435</v>
      </c>
      <c r="K55" s="17">
        <v>197.88502335548381</v>
      </c>
      <c r="L55" s="18">
        <v>15232</v>
      </c>
      <c r="M55" s="20">
        <f t="shared" si="3"/>
        <v>12.991401218190902</v>
      </c>
      <c r="N55" s="17">
        <f t="shared" si="4"/>
        <v>463.78314077854168</v>
      </c>
      <c r="O55" s="21">
        <f t="shared" si="9"/>
        <v>7.3963019015985093E-2</v>
      </c>
      <c r="P55" s="18">
        <f t="shared" si="8"/>
        <v>34.302801260696569</v>
      </c>
      <c r="Q55" s="19">
        <f t="shared" si="6"/>
        <v>429.4803395178451</v>
      </c>
      <c r="S55" s="31">
        <f>P55*VLOOKUP(B55,'Efficient Conversion'!$A$5:$B$105,2)*0.9/1000*0.75</f>
        <v>3.8460705395615555</v>
      </c>
      <c r="T55" s="31">
        <f t="shared" si="0"/>
        <v>9.0005733558626222</v>
      </c>
      <c r="U55" s="22"/>
      <c r="V55" s="23"/>
      <c r="W55" s="18"/>
      <c r="X55" s="15"/>
      <c r="Y55" s="15"/>
    </row>
    <row r="56" spans="1:25" x14ac:dyDescent="0.2">
      <c r="A56" s="14">
        <f t="shared" si="10"/>
        <v>31</v>
      </c>
      <c r="B56" s="15">
        <v>70.889247311827987</v>
      </c>
      <c r="C56" s="15"/>
      <c r="D56" s="14">
        <v>29</v>
      </c>
      <c r="E56" s="16">
        <f t="shared" si="1"/>
        <v>45474</v>
      </c>
      <c r="F56" s="14">
        <v>2024</v>
      </c>
      <c r="G56" s="14">
        <f t="shared" si="7"/>
        <v>7</v>
      </c>
      <c r="H56" s="17">
        <v>235.49362981319422</v>
      </c>
      <c r="I56" s="18">
        <v>163103.7647</v>
      </c>
      <c r="J56" s="19">
        <f t="shared" si="2"/>
        <v>1.44382706460726</v>
      </c>
      <c r="K56" s="17">
        <v>179.75953108072309</v>
      </c>
      <c r="L56" s="18">
        <v>15212</v>
      </c>
      <c r="M56" s="20">
        <f t="shared" si="3"/>
        <v>11.816955763918163</v>
      </c>
      <c r="N56" s="17">
        <f t="shared" si="4"/>
        <v>415.25316089391731</v>
      </c>
      <c r="O56" s="21">
        <f t="shared" si="9"/>
        <v>8.172400015968681E-2</v>
      </c>
      <c r="P56" s="18">
        <f t="shared" si="8"/>
        <v>33.936149387204956</v>
      </c>
      <c r="Q56" s="19">
        <f t="shared" si="6"/>
        <v>381.31701150671233</v>
      </c>
      <c r="S56" s="31">
        <f>P56*VLOOKUP(B56,'Efficient Conversion'!$A$5:$B$105,2)*0.9/1000*0.75</f>
        <v>3.6189925424345368</v>
      </c>
      <c r="T56" s="31">
        <f t="shared" si="0"/>
        <v>6.2304127547784489</v>
      </c>
      <c r="U56" s="22"/>
      <c r="V56" s="23"/>
      <c r="W56" s="18"/>
      <c r="X56" s="15"/>
      <c r="Y56" s="15"/>
    </row>
    <row r="57" spans="1:25" x14ac:dyDescent="0.2">
      <c r="A57" s="14">
        <f t="shared" si="10"/>
        <v>31</v>
      </c>
      <c r="B57" s="15">
        <v>70.05591397849463</v>
      </c>
      <c r="C57" s="15"/>
      <c r="D57" s="14">
        <v>30</v>
      </c>
      <c r="E57" s="16">
        <f t="shared" si="1"/>
        <v>45505</v>
      </c>
      <c r="F57" s="14">
        <v>2024</v>
      </c>
      <c r="G57" s="14">
        <f t="shared" si="7"/>
        <v>8</v>
      </c>
      <c r="H57" s="17">
        <v>235.71685391664491</v>
      </c>
      <c r="I57" s="18">
        <v>163258.375</v>
      </c>
      <c r="J57" s="19">
        <f t="shared" si="2"/>
        <v>1.4438270252086296</v>
      </c>
      <c r="K57" s="17">
        <v>179.81859698891651</v>
      </c>
      <c r="L57" s="18">
        <v>15217</v>
      </c>
      <c r="M57" s="20">
        <f t="shared" si="3"/>
        <v>11.816954523816555</v>
      </c>
      <c r="N57" s="17">
        <f t="shared" si="4"/>
        <v>415.53545090556145</v>
      </c>
      <c r="O57" s="21">
        <f t="shared" ref="O57:O88" si="11">0.25*LN(D57)-0.76</f>
        <v>9.0299345415538856E-2</v>
      </c>
      <c r="P57" s="18">
        <f t="shared" si="8"/>
        <v>37.522579213722977</v>
      </c>
      <c r="Q57" s="19">
        <f t="shared" si="6"/>
        <v>378.01287169183848</v>
      </c>
      <c r="S57" s="31">
        <f>P57*VLOOKUP(B57,'Efficient Conversion'!$A$5:$B$105,2)*0.9/1000*0.75</f>
        <v>4.001453812510956</v>
      </c>
      <c r="T57" s="31">
        <f t="shared" si="0"/>
        <v>7.1282173637807844</v>
      </c>
      <c r="U57" s="22"/>
      <c r="V57" s="23"/>
      <c r="W57" s="18"/>
      <c r="X57" s="15"/>
      <c r="Y57" s="15"/>
    </row>
    <row r="58" spans="1:25" x14ac:dyDescent="0.2">
      <c r="A58" s="14">
        <f t="shared" si="10"/>
        <v>30</v>
      </c>
      <c r="B58" s="15">
        <v>61.023524904214568</v>
      </c>
      <c r="C58" s="15"/>
      <c r="D58" s="14">
        <v>31</v>
      </c>
      <c r="E58" s="16">
        <f t="shared" si="1"/>
        <v>45536</v>
      </c>
      <c r="F58" s="14">
        <v>2024</v>
      </c>
      <c r="G58" s="14">
        <f t="shared" si="7"/>
        <v>9</v>
      </c>
      <c r="H58" s="17">
        <v>310.65727293491341</v>
      </c>
      <c r="I58" s="18">
        <v>163503.94750000001</v>
      </c>
      <c r="J58" s="19">
        <f t="shared" si="2"/>
        <v>1.8999986097272261</v>
      </c>
      <c r="K58" s="17">
        <v>233.73218536376999</v>
      </c>
      <c r="L58" s="18">
        <v>15217</v>
      </c>
      <c r="M58" s="20">
        <f t="shared" si="3"/>
        <v>15.359938579468357</v>
      </c>
      <c r="N58" s="17">
        <f t="shared" si="4"/>
        <v>544.38945829868339</v>
      </c>
      <c r="O58" s="21">
        <f t="shared" si="11"/>
        <v>9.8496801121286559E-2</v>
      </c>
      <c r="P58" s="18">
        <f t="shared" si="8"/>
        <v>53.620620206570337</v>
      </c>
      <c r="Q58" s="19">
        <f t="shared" si="6"/>
        <v>490.76883809211307</v>
      </c>
      <c r="S58" s="31">
        <f>P58*VLOOKUP(B58,'Efficient Conversion'!$A$5:$B$105,2)*0.9/1000*0.75</f>
        <v>6.053669408845634</v>
      </c>
      <c r="T58" s="31">
        <f t="shared" si="0"/>
        <v>22.9818493000008</v>
      </c>
      <c r="U58" s="22"/>
      <c r="V58" s="23"/>
      <c r="W58" s="18"/>
      <c r="X58" s="15"/>
      <c r="Y58" s="15"/>
    </row>
    <row r="59" spans="1:25" x14ac:dyDescent="0.2">
      <c r="A59" s="14">
        <f t="shared" si="10"/>
        <v>31</v>
      </c>
      <c r="B59" s="15">
        <v>47.658100358422942</v>
      </c>
      <c r="C59" s="15"/>
      <c r="D59" s="14">
        <v>32</v>
      </c>
      <c r="E59" s="16">
        <f t="shared" si="1"/>
        <v>45566</v>
      </c>
      <c r="F59" s="14">
        <v>2024</v>
      </c>
      <c r="G59" s="14">
        <f t="shared" si="7"/>
        <v>10</v>
      </c>
      <c r="H59" s="17">
        <v>884.95121073722817</v>
      </c>
      <c r="I59" s="18">
        <v>163934.57139999999</v>
      </c>
      <c r="J59" s="19">
        <f t="shared" si="2"/>
        <v>5.3981976051771854</v>
      </c>
      <c r="K59" s="17">
        <v>493.48992478847498</v>
      </c>
      <c r="L59" s="18">
        <v>15216</v>
      </c>
      <c r="M59" s="20">
        <f t="shared" si="3"/>
        <v>32.432303153816704</v>
      </c>
      <c r="N59" s="17">
        <f t="shared" si="4"/>
        <v>1378.4411355257032</v>
      </c>
      <c r="O59" s="21">
        <f t="shared" si="11"/>
        <v>0.10643397569993163</v>
      </c>
      <c r="P59" s="18">
        <f t="shared" si="8"/>
        <v>146.71297032232886</v>
      </c>
      <c r="Q59" s="19">
        <f t="shared" si="6"/>
        <v>1231.7281652033744</v>
      </c>
      <c r="S59" s="31">
        <f>P59*VLOOKUP(B59,'Efficient Conversion'!$A$5:$B$105,2)*0.9/1000*0.75</f>
        <v>18.135778187730082</v>
      </c>
      <c r="T59" s="31">
        <f t="shared" si="0"/>
        <v>51.947414756164044</v>
      </c>
      <c r="U59" s="22"/>
      <c r="V59" s="23"/>
      <c r="W59" s="18"/>
      <c r="X59" s="15"/>
      <c r="Y59" s="15"/>
    </row>
    <row r="60" spans="1:25" x14ac:dyDescent="0.2">
      <c r="A60" s="14">
        <f t="shared" si="10"/>
        <v>30</v>
      </c>
      <c r="B60" s="15">
        <v>36.144444444444453</v>
      </c>
      <c r="C60" s="15"/>
      <c r="D60" s="14">
        <v>33</v>
      </c>
      <c r="E60" s="16">
        <f t="shared" si="1"/>
        <v>45597</v>
      </c>
      <c r="F60" s="14">
        <v>2024</v>
      </c>
      <c r="G60" s="14">
        <f t="shared" si="7"/>
        <v>11</v>
      </c>
      <c r="H60" s="17">
        <v>1547.4246139526372</v>
      </c>
      <c r="I60" s="18">
        <v>164510.141</v>
      </c>
      <c r="J60" s="19">
        <f t="shared" si="2"/>
        <v>9.4062566875596882</v>
      </c>
      <c r="K60" s="17">
        <v>853.67009031772625</v>
      </c>
      <c r="L60" s="18">
        <v>15237</v>
      </c>
      <c r="M60" s="20">
        <f t="shared" si="3"/>
        <v>56.02612655494692</v>
      </c>
      <c r="N60" s="17">
        <f t="shared" si="4"/>
        <v>2401.0947042703633</v>
      </c>
      <c r="O60" s="21">
        <f t="shared" si="11"/>
        <v>0.11412689036662005</v>
      </c>
      <c r="P60" s="18">
        <f t="shared" si="8"/>
        <v>274.02947207413575</v>
      </c>
      <c r="Q60" s="19">
        <f t="shared" si="6"/>
        <v>2127.0652321962275</v>
      </c>
      <c r="S60" s="31">
        <f>P60*VLOOKUP(B60,'Efficient Conversion'!$A$5:$B$105,2)*0.9/1000*0.75</f>
        <v>35.487921893112066</v>
      </c>
      <c r="T60" s="31">
        <f t="shared" si="0"/>
        <v>70.851976726247031</v>
      </c>
      <c r="U60" s="22"/>
      <c r="V60" s="23"/>
      <c r="W60" s="18"/>
      <c r="X60" s="15"/>
      <c r="Y60" s="15"/>
    </row>
    <row r="61" spans="1:25" x14ac:dyDescent="0.2">
      <c r="A61" s="14">
        <f t="shared" si="10"/>
        <v>31</v>
      </c>
      <c r="B61" s="15">
        <v>28.584946236559134</v>
      </c>
      <c r="C61" s="15"/>
      <c r="D61" s="14">
        <v>34</v>
      </c>
      <c r="E61" s="16">
        <f t="shared" si="1"/>
        <v>45627</v>
      </c>
      <c r="F61" s="14">
        <v>2024</v>
      </c>
      <c r="G61" s="14">
        <f t="shared" si="7"/>
        <v>12</v>
      </c>
      <c r="H61" s="17">
        <v>2194.7730693817148</v>
      </c>
      <c r="I61" s="18">
        <v>164940.75760000001</v>
      </c>
      <c r="J61" s="19">
        <f t="shared" si="2"/>
        <v>13.30643257201648</v>
      </c>
      <c r="K61" s="17">
        <v>1188.1678121089935</v>
      </c>
      <c r="L61" s="18">
        <v>15313</v>
      </c>
      <c r="M61" s="20">
        <f t="shared" si="3"/>
        <v>77.592099007966667</v>
      </c>
      <c r="N61" s="17">
        <f t="shared" si="4"/>
        <v>3382.9408814907083</v>
      </c>
      <c r="O61" s="21">
        <f t="shared" si="11"/>
        <v>0.12159013115404038</v>
      </c>
      <c r="P61" s="18">
        <f t="shared" si="8"/>
        <v>411.33222546682032</v>
      </c>
      <c r="Q61" s="19">
        <f t="shared" si="6"/>
        <v>2971.6086560238882</v>
      </c>
      <c r="S61" s="31">
        <f>P61*VLOOKUP(B61,'Efficient Conversion'!$A$5:$B$105,2)*0.9/1000*0.75</f>
        <v>54.104564434111651</v>
      </c>
      <c r="T61" s="31">
        <f t="shared" si="0"/>
        <v>97.156783652070359</v>
      </c>
      <c r="U61" s="22"/>
      <c r="V61" s="23"/>
      <c r="W61" s="18"/>
      <c r="X61" s="15"/>
      <c r="Y61" s="15"/>
    </row>
    <row r="62" spans="1:25" x14ac:dyDescent="0.2">
      <c r="A62" s="14">
        <f t="shared" si="10"/>
        <v>31</v>
      </c>
      <c r="B62" s="15">
        <v>29.425806451612907</v>
      </c>
      <c r="C62" s="15"/>
      <c r="D62" s="14">
        <v>35</v>
      </c>
      <c r="E62" s="16">
        <f t="shared" si="1"/>
        <v>45658</v>
      </c>
      <c r="F62" s="14">
        <v>2025</v>
      </c>
      <c r="G62" s="14">
        <f t="shared" si="7"/>
        <v>1</v>
      </c>
      <c r="H62" s="17">
        <v>2062.8134503364572</v>
      </c>
      <c r="I62" s="18">
        <v>165228.34179999999</v>
      </c>
      <c r="J62" s="19">
        <f t="shared" si="2"/>
        <v>12.484622358755992</v>
      </c>
      <c r="K62" s="17">
        <v>1096.6477584838867</v>
      </c>
      <c r="L62" s="18">
        <v>15327</v>
      </c>
      <c r="M62" s="20">
        <f t="shared" si="3"/>
        <v>71.550059273431643</v>
      </c>
      <c r="N62" s="17">
        <f t="shared" si="4"/>
        <v>3159.4612088203439</v>
      </c>
      <c r="O62" s="21">
        <f t="shared" si="11"/>
        <v>0.12883701537235337</v>
      </c>
      <c r="P62" s="18">
        <f t="shared" si="8"/>
        <v>407.05555232914082</v>
      </c>
      <c r="Q62" s="19">
        <f t="shared" si="6"/>
        <v>2752.405656491203</v>
      </c>
      <c r="S62" s="31">
        <f>P62*VLOOKUP(B62,'Efficient Conversion'!$A$5:$B$105,2)*0.9/1000*0.75</f>
        <v>53.482240685196366</v>
      </c>
      <c r="T62" s="31">
        <f t="shared" si="0"/>
        <v>96.713137256720699</v>
      </c>
      <c r="U62" s="22"/>
      <c r="V62" s="23"/>
      <c r="W62" s="18"/>
      <c r="X62" s="15"/>
      <c r="Y62" s="15"/>
    </row>
    <row r="63" spans="1:25" x14ac:dyDescent="0.2">
      <c r="A63" s="14">
        <f t="shared" si="10"/>
        <v>28</v>
      </c>
      <c r="B63" s="15">
        <v>32.599735449735448</v>
      </c>
      <c r="C63" s="15"/>
      <c r="D63" s="14">
        <v>36</v>
      </c>
      <c r="E63" s="16">
        <f t="shared" si="1"/>
        <v>45689</v>
      </c>
      <c r="F63" s="14">
        <v>2025</v>
      </c>
      <c r="G63" s="14">
        <f t="shared" si="7"/>
        <v>2</v>
      </c>
      <c r="H63" s="17">
        <v>1875.24735975266</v>
      </c>
      <c r="I63" s="18">
        <v>165233.94080000001</v>
      </c>
      <c r="J63" s="19">
        <f t="shared" si="2"/>
        <v>11.349044576879448</v>
      </c>
      <c r="K63" s="17">
        <v>1052.6201972961421</v>
      </c>
      <c r="L63" s="18">
        <v>15341</v>
      </c>
      <c r="M63" s="20">
        <f t="shared" si="3"/>
        <v>68.614835883980319</v>
      </c>
      <c r="N63" s="17">
        <f t="shared" si="4"/>
        <v>2927.8675570488022</v>
      </c>
      <c r="O63" s="21">
        <f t="shared" si="11"/>
        <v>0.13587973461402747</v>
      </c>
      <c r="P63" s="18">
        <f t="shared" si="8"/>
        <v>397.83786663681212</v>
      </c>
      <c r="Q63" s="19">
        <f t="shared" si="6"/>
        <v>2530.02969041199</v>
      </c>
      <c r="S63" s="31">
        <f>P63*VLOOKUP(B63,'Efficient Conversion'!$A$5:$B$105,2)*0.9/1000*0.75</f>
        <v>52.023680377041195</v>
      </c>
      <c r="T63" s="31">
        <f t="shared" si="0"/>
        <v>102.32890480723341</v>
      </c>
      <c r="U63" s="22"/>
      <c r="V63" s="23"/>
      <c r="W63" s="18"/>
      <c r="X63" s="15"/>
      <c r="Y63" s="15"/>
    </row>
    <row r="64" spans="1:25" x14ac:dyDescent="0.2">
      <c r="A64" s="14">
        <f t="shared" si="10"/>
        <v>31</v>
      </c>
      <c r="B64" s="15">
        <v>39.989247311828002</v>
      </c>
      <c r="C64" s="15"/>
      <c r="D64" s="14">
        <v>37</v>
      </c>
      <c r="E64" s="16">
        <f t="shared" si="1"/>
        <v>45717</v>
      </c>
      <c r="F64" s="14">
        <v>2025</v>
      </c>
      <c r="G64" s="14">
        <f t="shared" si="7"/>
        <v>3</v>
      </c>
      <c r="H64" s="17">
        <v>1401.6679258346562</v>
      </c>
      <c r="I64" s="18">
        <v>165283.5416</v>
      </c>
      <c r="J64" s="19">
        <f t="shared" si="2"/>
        <v>8.4803841463344849</v>
      </c>
      <c r="K64" s="17">
        <v>767.26680076122238</v>
      </c>
      <c r="L64" s="18">
        <v>15344</v>
      </c>
      <c r="M64" s="20">
        <f t="shared" si="3"/>
        <v>50.004353542832533</v>
      </c>
      <c r="N64" s="17">
        <f t="shared" si="4"/>
        <v>2168.9347265958786</v>
      </c>
      <c r="O64" s="21">
        <f t="shared" si="11"/>
        <v>0.14272947816105608</v>
      </c>
      <c r="P64" s="18">
        <f t="shared" si="8"/>
        <v>309.57092169242259</v>
      </c>
      <c r="Q64" s="19">
        <f t="shared" si="6"/>
        <v>1859.363804903456</v>
      </c>
      <c r="S64" s="31">
        <f>P64*VLOOKUP(B64,'Efficient Conversion'!$A$5:$B$105,2)*0.9/1000*0.75</f>
        <v>39.697717840700712</v>
      </c>
      <c r="T64" s="31">
        <f t="shared" si="0"/>
        <v>96.246839923020161</v>
      </c>
      <c r="U64" s="22"/>
      <c r="V64" s="23"/>
      <c r="W64" s="18"/>
      <c r="X64" s="15"/>
      <c r="Y64" s="15"/>
    </row>
    <row r="65" spans="1:25" x14ac:dyDescent="0.2">
      <c r="A65" s="14">
        <f t="shared" si="10"/>
        <v>30</v>
      </c>
      <c r="B65" s="15">
        <v>46.898888888888891</v>
      </c>
      <c r="C65" s="15"/>
      <c r="D65" s="14">
        <v>38</v>
      </c>
      <c r="E65" s="16">
        <f t="shared" si="1"/>
        <v>45748</v>
      </c>
      <c r="F65" s="14">
        <v>2025</v>
      </c>
      <c r="G65" s="14">
        <f t="shared" si="7"/>
        <v>4</v>
      </c>
      <c r="H65" s="17">
        <v>918.69099140167259</v>
      </c>
      <c r="I65" s="18">
        <v>165251.12770000001</v>
      </c>
      <c r="J65" s="19">
        <f t="shared" si="2"/>
        <v>5.5593629174469621</v>
      </c>
      <c r="K65" s="17">
        <v>512.15294122695877</v>
      </c>
      <c r="L65" s="18">
        <v>15315</v>
      </c>
      <c r="M65" s="20">
        <f t="shared" si="3"/>
        <v>33.441262894349251</v>
      </c>
      <c r="N65" s="17">
        <f t="shared" si="4"/>
        <v>1430.8439326286314</v>
      </c>
      <c r="O65" s="21">
        <f t="shared" si="11"/>
        <v>0.14939653993159641</v>
      </c>
      <c r="P65" s="18">
        <f t="shared" si="8"/>
        <v>213.76313271683577</v>
      </c>
      <c r="Q65" s="19">
        <f t="shared" si="6"/>
        <v>1217.0807999117956</v>
      </c>
      <c r="S65" s="31">
        <f>P65*VLOOKUP(B65,'Efficient Conversion'!$A$5:$B$105,2)*0.9/1000*0.75</f>
        <v>26.566314278686015</v>
      </c>
      <c r="T65" s="31">
        <f t="shared" si="0"/>
        <v>76.121413100601387</v>
      </c>
      <c r="U65" s="22"/>
      <c r="V65" s="23"/>
      <c r="W65" s="18"/>
      <c r="X65" s="15"/>
      <c r="Y65" s="15"/>
    </row>
    <row r="66" spans="1:25" x14ac:dyDescent="0.2">
      <c r="A66" s="14">
        <f t="shared" si="10"/>
        <v>31</v>
      </c>
      <c r="B66" s="15">
        <v>55.859139784946244</v>
      </c>
      <c r="C66" s="15"/>
      <c r="D66" s="14">
        <v>39</v>
      </c>
      <c r="E66" s="16">
        <f t="shared" si="1"/>
        <v>45778</v>
      </c>
      <c r="F66" s="14">
        <v>2025</v>
      </c>
      <c r="G66" s="14">
        <f t="shared" si="7"/>
        <v>5</v>
      </c>
      <c r="H66" s="17">
        <v>456.6598379611969</v>
      </c>
      <c r="I66" s="18">
        <v>165214.73639999999</v>
      </c>
      <c r="J66" s="19">
        <f t="shared" si="2"/>
        <v>2.7640381718467393</v>
      </c>
      <c r="K66" s="17">
        <v>278.0134543776515</v>
      </c>
      <c r="L66" s="18">
        <v>15299</v>
      </c>
      <c r="M66" s="20">
        <f t="shared" si="3"/>
        <v>18.172001724142198</v>
      </c>
      <c r="N66" s="17">
        <f t="shared" si="4"/>
        <v>734.67329233884834</v>
      </c>
      <c r="O66" s="21">
        <f t="shared" si="11"/>
        <v>0.15589041153241157</v>
      </c>
      <c r="P66" s="18">
        <f t="shared" si="8"/>
        <v>114.52852188457479</v>
      </c>
      <c r="Q66" s="19">
        <f t="shared" si="6"/>
        <v>620.14477045427361</v>
      </c>
      <c r="S66" s="31">
        <f>P66*VLOOKUP(B66,'Efficient Conversion'!$A$5:$B$105,2)*0.9/1000*0.75</f>
        <v>13.476050244334154</v>
      </c>
      <c r="T66" s="31">
        <f t="shared" ref="T66:T129" si="12">S66*VLOOKUP(G66,$V$2:$W$13,2,FALSE)</f>
        <v>49.387783409763934</v>
      </c>
      <c r="U66" s="22"/>
      <c r="V66" s="23"/>
      <c r="W66" s="18"/>
      <c r="X66" s="15"/>
      <c r="Y66" s="15"/>
    </row>
    <row r="67" spans="1:25" x14ac:dyDescent="0.2">
      <c r="A67" s="14">
        <f t="shared" si="10"/>
        <v>30</v>
      </c>
      <c r="B67" s="15">
        <v>62.166666666666679</v>
      </c>
      <c r="C67" s="15"/>
      <c r="D67" s="14">
        <v>40</v>
      </c>
      <c r="E67" s="16">
        <f t="shared" ref="E67:E130" si="13">DATE(F67,G67,1)</f>
        <v>45809</v>
      </c>
      <c r="F67" s="14">
        <v>2025</v>
      </c>
      <c r="G67" s="14">
        <f t="shared" si="7"/>
        <v>6</v>
      </c>
      <c r="H67" s="17">
        <v>269.39402997493687</v>
      </c>
      <c r="I67" s="18">
        <v>165074.3198</v>
      </c>
      <c r="J67" s="19">
        <f t="shared" ref="J67:J130" si="14">H67*1000/I67</f>
        <v>1.6319560201812617</v>
      </c>
      <c r="K67" s="17">
        <v>198.79440844058971</v>
      </c>
      <c r="L67" s="18">
        <v>15302</v>
      </c>
      <c r="M67" s="20">
        <f t="shared" ref="M67:M130" si="15">K67*1000/L67</f>
        <v>12.991400368617809</v>
      </c>
      <c r="N67" s="17">
        <f t="shared" ref="N67:N130" si="16">K67+H67</f>
        <v>468.18843841552655</v>
      </c>
      <c r="O67" s="21">
        <f t="shared" si="11"/>
        <v>0.16221986352848405</v>
      </c>
      <c r="P67" s="18">
        <f t="shared" si="8"/>
        <v>75.949464585380781</v>
      </c>
      <c r="Q67" s="19">
        <f t="shared" ref="Q67:Q130" si="17">N67-P67</f>
        <v>392.23897383014577</v>
      </c>
      <c r="S67" s="31">
        <f>P67*VLOOKUP(B67,'Efficient Conversion'!$A$5:$B$105,2)*0.9/1000*0.75</f>
        <v>8.5155435562633404</v>
      </c>
      <c r="T67" s="31">
        <f t="shared" si="12"/>
        <v>19.928072991591261</v>
      </c>
      <c r="U67" s="22"/>
      <c r="V67" s="23"/>
      <c r="W67" s="18"/>
      <c r="X67" s="15"/>
      <c r="Y67" s="15"/>
    </row>
    <row r="68" spans="1:25" x14ac:dyDescent="0.2">
      <c r="A68" s="14">
        <f t="shared" si="10"/>
        <v>31</v>
      </c>
      <c r="B68" s="15">
        <v>70.889247311827987</v>
      </c>
      <c r="C68" s="15"/>
      <c r="D68" s="14">
        <v>41</v>
      </c>
      <c r="E68" s="16">
        <f t="shared" si="13"/>
        <v>45839</v>
      </c>
      <c r="F68" s="14">
        <v>2025</v>
      </c>
      <c r="G68" s="14">
        <f t="shared" si="7"/>
        <v>7</v>
      </c>
      <c r="H68" s="17">
        <v>238.58941215276701</v>
      </c>
      <c r="I68" s="18">
        <v>165247.92660000001</v>
      </c>
      <c r="J68" s="19">
        <f t="shared" si="14"/>
        <v>1.4438269638946684</v>
      </c>
      <c r="K68" s="17">
        <v>180.5866967737679</v>
      </c>
      <c r="L68" s="18">
        <v>15282</v>
      </c>
      <c r="M68" s="20">
        <f t="shared" si="15"/>
        <v>11.81695437598272</v>
      </c>
      <c r="N68" s="17">
        <f t="shared" si="16"/>
        <v>419.17610892653488</v>
      </c>
      <c r="O68" s="21">
        <f t="shared" si="11"/>
        <v>0.16839301667607698</v>
      </c>
      <c r="P68" s="18">
        <f t="shared" si="8"/>
        <v>70.586329500679057</v>
      </c>
      <c r="Q68" s="19">
        <f t="shared" si="17"/>
        <v>348.5897794258558</v>
      </c>
      <c r="S68" s="31">
        <f>P68*VLOOKUP(B68,'Efficient Conversion'!$A$5:$B$105,2)*0.9/1000*0.75</f>
        <v>7.5274126462060558</v>
      </c>
      <c r="T68" s="31">
        <f t="shared" si="12"/>
        <v>12.959100415789582</v>
      </c>
      <c r="U68" s="22"/>
      <c r="V68" s="23"/>
      <c r="W68" s="18"/>
      <c r="X68" s="15"/>
      <c r="Y68" s="15"/>
    </row>
    <row r="69" spans="1:25" x14ac:dyDescent="0.2">
      <c r="A69" s="14">
        <f t="shared" si="10"/>
        <v>31</v>
      </c>
      <c r="B69" s="15">
        <v>70.05591397849463</v>
      </c>
      <c r="C69" s="15"/>
      <c r="D69" s="14">
        <v>42</v>
      </c>
      <c r="E69" s="16">
        <f t="shared" si="13"/>
        <v>45870</v>
      </c>
      <c r="F69" s="14">
        <v>2025</v>
      </c>
      <c r="G69" s="14">
        <f t="shared" si="7"/>
        <v>8</v>
      </c>
      <c r="H69" s="17">
        <v>238.81694889068621</v>
      </c>
      <c r="I69" s="18">
        <v>165405.51550000001</v>
      </c>
      <c r="J69" s="19">
        <f t="shared" si="14"/>
        <v>1.4438269979617833</v>
      </c>
      <c r="K69" s="17">
        <v>180.63396668434129</v>
      </c>
      <c r="L69" s="18">
        <v>15286</v>
      </c>
      <c r="M69" s="20">
        <f t="shared" si="15"/>
        <v>11.816954512909936</v>
      </c>
      <c r="N69" s="17">
        <f t="shared" si="16"/>
        <v>419.45091557502747</v>
      </c>
      <c r="O69" s="21">
        <f t="shared" si="11"/>
        <v>0.17441740457084209</v>
      </c>
      <c r="P69" s="18">
        <f t="shared" si="8"/>
        <v>73.159540039459714</v>
      </c>
      <c r="Q69" s="19">
        <f t="shared" si="17"/>
        <v>346.29137553556774</v>
      </c>
      <c r="S69" s="31">
        <f>P69*VLOOKUP(B69,'Efficient Conversion'!$A$5:$B$105,2)*0.9/1000*0.75</f>
        <v>7.8018229702445332</v>
      </c>
      <c r="T69" s="31">
        <f t="shared" si="12"/>
        <v>13.898221139467067</v>
      </c>
      <c r="U69" s="22"/>
      <c r="V69" s="23"/>
      <c r="W69" s="18"/>
      <c r="X69" s="15"/>
      <c r="Y69" s="15"/>
    </row>
    <row r="70" spans="1:25" x14ac:dyDescent="0.2">
      <c r="A70" s="14">
        <f t="shared" si="10"/>
        <v>30</v>
      </c>
      <c r="B70" s="15">
        <v>61.023524904214568</v>
      </c>
      <c r="C70" s="15"/>
      <c r="D70" s="14">
        <v>43</v>
      </c>
      <c r="E70" s="16">
        <f t="shared" si="13"/>
        <v>45901</v>
      </c>
      <c r="F70" s="14">
        <v>2025</v>
      </c>
      <c r="G70" s="14">
        <f t="shared" si="7"/>
        <v>9</v>
      </c>
      <c r="H70" s="17">
        <v>314.74639713764202</v>
      </c>
      <c r="I70" s="18">
        <v>165656.1146</v>
      </c>
      <c r="J70" s="19">
        <f t="shared" si="14"/>
        <v>1.8999986683114081</v>
      </c>
      <c r="K70" s="17">
        <v>234.80735778808599</v>
      </c>
      <c r="L70" s="18">
        <v>15287</v>
      </c>
      <c r="M70" s="20">
        <f t="shared" si="15"/>
        <v>15.359937056851312</v>
      </c>
      <c r="N70" s="17">
        <f t="shared" si="16"/>
        <v>549.55375492572807</v>
      </c>
      <c r="O70" s="21">
        <f t="shared" si="11"/>
        <v>0.18030002892339059</v>
      </c>
      <c r="P70" s="18">
        <f t="shared" si="8"/>
        <v>99.084557908066671</v>
      </c>
      <c r="Q70" s="19">
        <f t="shared" si="17"/>
        <v>450.46919701766137</v>
      </c>
      <c r="S70" s="31">
        <f>P70*VLOOKUP(B70,'Efficient Conversion'!$A$5:$B$105,2)*0.9/1000*0.75</f>
        <v>11.186464363639681</v>
      </c>
      <c r="T70" s="31">
        <f t="shared" si="12"/>
        <v>42.467736647353497</v>
      </c>
      <c r="U70" s="22"/>
      <c r="V70" s="23"/>
      <c r="W70" s="18"/>
      <c r="X70" s="15"/>
      <c r="Y70" s="15"/>
    </row>
    <row r="71" spans="1:25" x14ac:dyDescent="0.2">
      <c r="A71" s="14">
        <f t="shared" si="10"/>
        <v>31</v>
      </c>
      <c r="B71" s="15">
        <v>47.658100358422942</v>
      </c>
      <c r="C71" s="15"/>
      <c r="D71" s="14">
        <v>44</v>
      </c>
      <c r="E71" s="16">
        <f t="shared" si="13"/>
        <v>45931</v>
      </c>
      <c r="F71" s="14">
        <v>2025</v>
      </c>
      <c r="G71" s="14">
        <f t="shared" si="7"/>
        <v>10</v>
      </c>
      <c r="H71" s="17">
        <v>896.57446646690414</v>
      </c>
      <c r="I71" s="18">
        <v>166087.71160000001</v>
      </c>
      <c r="J71" s="19">
        <f t="shared" si="14"/>
        <v>5.3981986856811153</v>
      </c>
      <c r="K71" s="17">
        <v>495.76019978523215</v>
      </c>
      <c r="L71" s="18">
        <v>15286</v>
      </c>
      <c r="M71" s="20">
        <f t="shared" si="15"/>
        <v>32.432304055032851</v>
      </c>
      <c r="N71" s="17">
        <f t="shared" si="16"/>
        <v>1392.3346662521362</v>
      </c>
      <c r="O71" s="21">
        <f t="shared" si="11"/>
        <v>0.18604740847956525</v>
      </c>
      <c r="P71" s="18">
        <f t="shared" si="8"/>
        <v>259.04025639247038</v>
      </c>
      <c r="Q71" s="19">
        <f t="shared" si="17"/>
        <v>1133.2944098596658</v>
      </c>
      <c r="S71" s="31">
        <f>P71*VLOOKUP(B71,'Efficient Conversion'!$A$5:$B$105,2)*0.9/1000*0.75</f>
        <v>32.021004150521108</v>
      </c>
      <c r="T71" s="31">
        <f t="shared" si="12"/>
        <v>91.71971372264376</v>
      </c>
      <c r="U71" s="22"/>
      <c r="V71" s="23"/>
      <c r="W71" s="18"/>
      <c r="X71" s="15"/>
      <c r="Y71" s="15"/>
    </row>
    <row r="72" spans="1:25" x14ac:dyDescent="0.2">
      <c r="A72" s="14">
        <f t="shared" si="10"/>
        <v>30</v>
      </c>
      <c r="B72" s="15">
        <v>36.144444444444453</v>
      </c>
      <c r="C72" s="15"/>
      <c r="D72" s="14">
        <v>45</v>
      </c>
      <c r="E72" s="16">
        <f t="shared" si="13"/>
        <v>45962</v>
      </c>
      <c r="F72" s="14">
        <v>2025</v>
      </c>
      <c r="G72" s="14">
        <f t="shared" si="7"/>
        <v>11</v>
      </c>
      <c r="H72" s="17">
        <v>1567.6966073513031</v>
      </c>
      <c r="I72" s="18">
        <v>166665.30379999999</v>
      </c>
      <c r="J72" s="19">
        <f t="shared" si="14"/>
        <v>9.4062565609489699</v>
      </c>
      <c r="K72" s="17">
        <v>857.59184861183144</v>
      </c>
      <c r="L72" s="18">
        <v>15307</v>
      </c>
      <c r="M72" s="20">
        <f t="shared" si="15"/>
        <v>56.026121944981476</v>
      </c>
      <c r="N72" s="17">
        <f t="shared" si="16"/>
        <v>2425.2884559631348</v>
      </c>
      <c r="O72" s="21">
        <f t="shared" si="11"/>
        <v>0.1916656224425799</v>
      </c>
      <c r="P72" s="18">
        <f t="shared" si="8"/>
        <v>464.84442151497768</v>
      </c>
      <c r="Q72" s="19">
        <f t="shared" si="17"/>
        <v>1960.444034448157</v>
      </c>
      <c r="S72" s="31">
        <f>P72*VLOOKUP(B72,'Efficient Conversion'!$A$5:$B$105,2)*0.9/1000*0.75</f>
        <v>60.199227471085564</v>
      </c>
      <c r="T72" s="31">
        <f t="shared" si="12"/>
        <v>120.18833552908758</v>
      </c>
      <c r="U72" s="22"/>
      <c r="V72" s="23"/>
      <c r="W72" s="18"/>
      <c r="X72" s="15"/>
      <c r="Y72" s="15"/>
    </row>
    <row r="73" spans="1:25" x14ac:dyDescent="0.2">
      <c r="A73" s="14">
        <f t="shared" si="10"/>
        <v>31</v>
      </c>
      <c r="B73" s="15">
        <v>28.584946236559134</v>
      </c>
      <c r="C73" s="15"/>
      <c r="D73" s="14">
        <v>46</v>
      </c>
      <c r="E73" s="16">
        <f t="shared" si="13"/>
        <v>45992</v>
      </c>
      <c r="F73" s="14">
        <v>2025</v>
      </c>
      <c r="G73" s="14">
        <f t="shared" si="7"/>
        <v>12</v>
      </c>
      <c r="H73" s="17">
        <v>2223.4901719093368</v>
      </c>
      <c r="I73" s="18">
        <v>167098.90549999999</v>
      </c>
      <c r="J73" s="19">
        <f t="shared" si="14"/>
        <v>13.306431692392724</v>
      </c>
      <c r="K73" s="17">
        <v>1193.5991549491882</v>
      </c>
      <c r="L73" s="18">
        <v>15383</v>
      </c>
      <c r="M73" s="20">
        <f t="shared" si="15"/>
        <v>77.592092241382574</v>
      </c>
      <c r="N73" s="17">
        <f t="shared" si="16"/>
        <v>3417.0893268585251</v>
      </c>
      <c r="O73" s="21">
        <f t="shared" si="11"/>
        <v>0.19716034912227376</v>
      </c>
      <c r="P73" s="18">
        <f t="shared" si="8"/>
        <v>673.71452466542212</v>
      </c>
      <c r="Q73" s="19">
        <f t="shared" si="17"/>
        <v>2743.3748021931028</v>
      </c>
      <c r="S73" s="31">
        <f>P73*VLOOKUP(B73,'Efficient Conversion'!$A$5:$B$105,2)*0.9/1000*0.75</f>
        <v>88.617007501877623</v>
      </c>
      <c r="T73" s="31">
        <f t="shared" si="12"/>
        <v>159.13155416376625</v>
      </c>
      <c r="U73" s="22"/>
      <c r="V73" s="23"/>
      <c r="W73" s="18"/>
      <c r="X73" s="15"/>
      <c r="Y73" s="15"/>
    </row>
    <row r="74" spans="1:25" x14ac:dyDescent="0.2">
      <c r="A74" s="14">
        <f t="shared" si="10"/>
        <v>31</v>
      </c>
      <c r="B74" s="15">
        <v>29.425806451612907</v>
      </c>
      <c r="C74" s="15"/>
      <c r="D74" s="14">
        <v>47</v>
      </c>
      <c r="E74" s="16">
        <f t="shared" si="13"/>
        <v>46023</v>
      </c>
      <c r="F74" s="14">
        <v>2026</v>
      </c>
      <c r="G74" s="14">
        <f t="shared" si="7"/>
        <v>1</v>
      </c>
      <c r="H74" s="17">
        <v>2089.80694913864</v>
      </c>
      <c r="I74" s="18">
        <v>167390.49549999999</v>
      </c>
      <c r="J74" s="19">
        <f t="shared" si="14"/>
        <v>12.484621321517267</v>
      </c>
      <c r="K74" s="17">
        <v>1101.5847806930537</v>
      </c>
      <c r="L74" s="18">
        <v>15396</v>
      </c>
      <c r="M74" s="20">
        <f t="shared" si="15"/>
        <v>71.550063697912037</v>
      </c>
      <c r="N74" s="17">
        <f t="shared" si="16"/>
        <v>3191.3917298316937</v>
      </c>
      <c r="O74" s="21">
        <f t="shared" si="11"/>
        <v>0.2025369004275146</v>
      </c>
      <c r="P74" s="18">
        <f t="shared" si="8"/>
        <v>646.3745890101153</v>
      </c>
      <c r="Q74" s="19">
        <f t="shared" si="17"/>
        <v>2545.0171408215783</v>
      </c>
      <c r="S74" s="31">
        <f>P74*VLOOKUP(B74,'Efficient Conversion'!$A$5:$B$105,2)*0.9/1000*0.75</f>
        <v>84.925905430915932</v>
      </c>
      <c r="T74" s="31">
        <f t="shared" si="12"/>
        <v>153.57342256725789</v>
      </c>
      <c r="U74" s="22"/>
      <c r="V74" s="23"/>
      <c r="W74" s="18"/>
      <c r="X74" s="15"/>
      <c r="Y74" s="15"/>
    </row>
    <row r="75" spans="1:25" x14ac:dyDescent="0.2">
      <c r="A75" s="14">
        <f t="shared" si="10"/>
        <v>28</v>
      </c>
      <c r="B75" s="15">
        <v>32.599735449735448</v>
      </c>
      <c r="C75" s="15"/>
      <c r="D75" s="14">
        <v>48</v>
      </c>
      <c r="E75" s="16">
        <f t="shared" si="13"/>
        <v>46054</v>
      </c>
      <c r="F75" s="14">
        <v>2026</v>
      </c>
      <c r="G75" s="14">
        <f t="shared" si="7"/>
        <v>2</v>
      </c>
      <c r="H75" s="17">
        <v>1899.8082957267729</v>
      </c>
      <c r="I75" s="18">
        <v>167398.09710000001</v>
      </c>
      <c r="J75" s="19">
        <f t="shared" si="14"/>
        <v>11.349043559269782</v>
      </c>
      <c r="K75" s="17">
        <v>1057.3545594215384</v>
      </c>
      <c r="L75" s="18">
        <v>15410</v>
      </c>
      <c r="M75" s="20">
        <f t="shared" si="15"/>
        <v>68.614831889781854</v>
      </c>
      <c r="N75" s="17">
        <f t="shared" si="16"/>
        <v>2957.1628551483113</v>
      </c>
      <c r="O75" s="21">
        <f t="shared" si="11"/>
        <v>0.20780025272697278</v>
      </c>
      <c r="P75" s="18">
        <f t="shared" si="8"/>
        <v>614.49918865463542</v>
      </c>
      <c r="Q75" s="19">
        <f t="shared" si="17"/>
        <v>2342.6636664936759</v>
      </c>
      <c r="S75" s="31">
        <f>P75*VLOOKUP(B75,'Efficient Conversion'!$A$5:$B$105,2)*0.9/1000*0.75</f>
        <v>80.355622386503697</v>
      </c>
      <c r="T75" s="31">
        <f t="shared" si="12"/>
        <v>158.05692281515954</v>
      </c>
      <c r="U75" s="22"/>
      <c r="V75" s="23"/>
      <c r="W75" s="18"/>
      <c r="X75" s="15"/>
      <c r="Y75" s="15"/>
    </row>
    <row r="76" spans="1:25" x14ac:dyDescent="0.2">
      <c r="A76" s="14">
        <f t="shared" si="10"/>
        <v>31</v>
      </c>
      <c r="B76" s="15">
        <v>39.989247311828002</v>
      </c>
      <c r="C76" s="15"/>
      <c r="D76" s="14">
        <v>49</v>
      </c>
      <c r="E76" s="16">
        <f t="shared" si="13"/>
        <v>46082</v>
      </c>
      <c r="F76" s="14">
        <v>2026</v>
      </c>
      <c r="G76" s="14">
        <f t="shared" si="7"/>
        <v>3</v>
      </c>
      <c r="H76" s="17">
        <v>1420.0376319885249</v>
      </c>
      <c r="I76" s="18">
        <v>167449.68909999999</v>
      </c>
      <c r="J76" s="19">
        <f t="shared" si="14"/>
        <v>8.4803838073445856</v>
      </c>
      <c r="K76" s="17">
        <v>770.76713824272156</v>
      </c>
      <c r="L76" s="18">
        <v>15414</v>
      </c>
      <c r="M76" s="20">
        <f t="shared" si="15"/>
        <v>50.004355666453975</v>
      </c>
      <c r="N76" s="17">
        <f t="shared" si="16"/>
        <v>2190.8047702312465</v>
      </c>
      <c r="O76" s="21">
        <f t="shared" si="11"/>
        <v>0.21295507452765661</v>
      </c>
      <c r="P76" s="18">
        <f t="shared" si="8"/>
        <v>466.54299312014075</v>
      </c>
      <c r="Q76" s="19">
        <f t="shared" si="17"/>
        <v>1724.2617771111059</v>
      </c>
      <c r="S76" s="31">
        <f>P76*VLOOKUP(B76,'Efficient Conversion'!$A$5:$B$105,2)*0.9/1000*0.75</f>
        <v>59.826975996927601</v>
      </c>
      <c r="T76" s="31">
        <f t="shared" si="12"/>
        <v>145.05008587549128</v>
      </c>
      <c r="U76" s="22"/>
      <c r="V76" s="23"/>
      <c r="W76" s="18"/>
      <c r="X76" s="15"/>
      <c r="Y76" s="15"/>
    </row>
    <row r="77" spans="1:25" x14ac:dyDescent="0.2">
      <c r="A77" s="14">
        <f t="shared" si="10"/>
        <v>30</v>
      </c>
      <c r="B77" s="15">
        <v>46.898888888888891</v>
      </c>
      <c r="C77" s="15"/>
      <c r="D77" s="14">
        <v>50</v>
      </c>
      <c r="E77" s="16">
        <f t="shared" si="13"/>
        <v>46113</v>
      </c>
      <c r="F77" s="14">
        <v>2026</v>
      </c>
      <c r="G77" s="14">
        <f t="shared" si="7"/>
        <v>4</v>
      </c>
      <c r="H77" s="17">
        <v>930.74998140335106</v>
      </c>
      <c r="I77" s="18">
        <v>167420.2874</v>
      </c>
      <c r="J77" s="19">
        <f t="shared" si="14"/>
        <v>5.5593619856810204</v>
      </c>
      <c r="K77" s="17">
        <v>514.49386596679699</v>
      </c>
      <c r="L77" s="18">
        <v>15385</v>
      </c>
      <c r="M77" s="20">
        <f t="shared" si="15"/>
        <v>33.4412652562104</v>
      </c>
      <c r="N77" s="17">
        <f t="shared" si="16"/>
        <v>1445.2438473701482</v>
      </c>
      <c r="O77" s="21">
        <f t="shared" si="11"/>
        <v>0.21800575135703648</v>
      </c>
      <c r="P77" s="18">
        <f t="shared" si="8"/>
        <v>315.07147084006328</v>
      </c>
      <c r="Q77" s="19">
        <f t="shared" si="17"/>
        <v>1130.1723765300849</v>
      </c>
      <c r="S77" s="31">
        <f>P77*VLOOKUP(B77,'Efficient Conversion'!$A$5:$B$105,2)*0.9/1000*0.75</f>
        <v>39.156834989281307</v>
      </c>
      <c r="T77" s="31">
        <f t="shared" si="12"/>
        <v>112.19748365028342</v>
      </c>
      <c r="U77" s="22"/>
      <c r="V77" s="23"/>
      <c r="W77" s="18"/>
      <c r="X77" s="15"/>
      <c r="Y77" s="15"/>
    </row>
    <row r="78" spans="1:25" x14ac:dyDescent="0.2">
      <c r="A78" s="14">
        <f t="shared" si="10"/>
        <v>31</v>
      </c>
      <c r="B78" s="15">
        <v>55.859139784946244</v>
      </c>
      <c r="C78" s="15"/>
      <c r="D78" s="14">
        <v>51</v>
      </c>
      <c r="E78" s="16">
        <f t="shared" si="13"/>
        <v>46143</v>
      </c>
      <c r="F78" s="14">
        <v>2026</v>
      </c>
      <c r="G78" s="14">
        <f t="shared" si="7"/>
        <v>5</v>
      </c>
      <c r="H78" s="17">
        <v>462.66097784042256</v>
      </c>
      <c r="I78" s="18">
        <v>167385.88320000001</v>
      </c>
      <c r="J78" s="19">
        <f t="shared" si="14"/>
        <v>2.7640382151439549</v>
      </c>
      <c r="K78" s="17">
        <v>279.28546720743157</v>
      </c>
      <c r="L78" s="18">
        <v>15369</v>
      </c>
      <c r="M78" s="20">
        <f t="shared" si="15"/>
        <v>18.17199994843071</v>
      </c>
      <c r="N78" s="17">
        <f t="shared" si="16"/>
        <v>741.94644504785413</v>
      </c>
      <c r="O78" s="21">
        <f t="shared" si="11"/>
        <v>0.22295640818108142</v>
      </c>
      <c r="P78" s="18">
        <f t="shared" si="8"/>
        <v>165.42171445059168</v>
      </c>
      <c r="Q78" s="19">
        <f t="shared" si="17"/>
        <v>576.52473059726242</v>
      </c>
      <c r="S78" s="31">
        <f>P78*VLOOKUP(B78,'Efficient Conversion'!$A$5:$B$105,2)*0.9/1000*0.75</f>
        <v>19.464420729071801</v>
      </c>
      <c r="T78" s="31">
        <f t="shared" si="12"/>
        <v>71.334298828997518</v>
      </c>
      <c r="U78" s="22"/>
      <c r="V78" s="23"/>
      <c r="W78" s="18"/>
      <c r="X78" s="15"/>
      <c r="Y78" s="15"/>
    </row>
    <row r="79" spans="1:25" x14ac:dyDescent="0.2">
      <c r="A79" s="14">
        <f t="shared" si="10"/>
        <v>30</v>
      </c>
      <c r="B79" s="15">
        <v>62.166666666666679</v>
      </c>
      <c r="C79" s="15"/>
      <c r="D79" s="14">
        <v>52</v>
      </c>
      <c r="E79" s="16">
        <f t="shared" si="13"/>
        <v>46174</v>
      </c>
      <c r="F79" s="14">
        <v>2026</v>
      </c>
      <c r="G79" s="14">
        <f t="shared" ref="G79:G142" si="18">G67</f>
        <v>6</v>
      </c>
      <c r="H79" s="17">
        <v>272.94053077697765</v>
      </c>
      <c r="I79" s="18">
        <v>167247.478</v>
      </c>
      <c r="J79" s="19">
        <f t="shared" si="14"/>
        <v>1.631956033303998</v>
      </c>
      <c r="K79" s="17">
        <v>199.7038024663928</v>
      </c>
      <c r="L79" s="18">
        <v>15372</v>
      </c>
      <c r="M79" s="20">
        <f t="shared" si="15"/>
        <v>12.991400108404424</v>
      </c>
      <c r="N79" s="17">
        <f t="shared" si="16"/>
        <v>472.64433324337045</v>
      </c>
      <c r="O79" s="21">
        <f t="shared" si="11"/>
        <v>0.22781092964535687</v>
      </c>
      <c r="P79" s="18">
        <f t="shared" si="8"/>
        <v>107.67354494778208</v>
      </c>
      <c r="Q79" s="19">
        <f t="shared" si="17"/>
        <v>364.97078829558836</v>
      </c>
      <c r="S79" s="31">
        <f>P79*VLOOKUP(B79,'Efficient Conversion'!$A$5:$B$105,2)*0.9/1000*0.75</f>
        <v>12.072484866952006</v>
      </c>
      <c r="T79" s="31">
        <f t="shared" si="12"/>
        <v>28.25202619526835</v>
      </c>
      <c r="U79" s="22"/>
      <c r="V79" s="23"/>
      <c r="W79" s="18"/>
      <c r="X79" s="15"/>
      <c r="Y79" s="15"/>
    </row>
    <row r="80" spans="1:25" x14ac:dyDescent="0.2">
      <c r="A80" s="14">
        <f t="shared" si="10"/>
        <v>31</v>
      </c>
      <c r="B80" s="15">
        <v>70.889247311827987</v>
      </c>
      <c r="C80" s="15"/>
      <c r="D80" s="14">
        <v>53</v>
      </c>
      <c r="E80" s="16">
        <f t="shared" si="13"/>
        <v>46204</v>
      </c>
      <c r="F80" s="14">
        <v>2026</v>
      </c>
      <c r="G80" s="14">
        <f t="shared" si="18"/>
        <v>7</v>
      </c>
      <c r="H80" s="17">
        <v>241.7126612067222</v>
      </c>
      <c r="I80" s="18">
        <v>167411.0765</v>
      </c>
      <c r="J80" s="19">
        <f t="shared" si="14"/>
        <v>1.4438271723718485</v>
      </c>
      <c r="K80" s="17">
        <v>181.41389110684341</v>
      </c>
      <c r="L80" s="18">
        <v>15352</v>
      </c>
      <c r="M80" s="20">
        <f t="shared" si="15"/>
        <v>11.816954866261295</v>
      </c>
      <c r="N80" s="17">
        <f t="shared" si="16"/>
        <v>423.12655231356564</v>
      </c>
      <c r="O80" s="21">
        <f t="shared" si="11"/>
        <v>0.23257297838803048</v>
      </c>
      <c r="P80" s="18">
        <f t="shared" si="8"/>
        <v>98.407802506624748</v>
      </c>
      <c r="Q80" s="19">
        <f t="shared" si="17"/>
        <v>324.71874980694088</v>
      </c>
      <c r="S80" s="31">
        <f>P80*VLOOKUP(B80,'Efficient Conversion'!$A$5:$B$105,2)*0.9/1000*0.75</f>
        <v>10.494328608864535</v>
      </c>
      <c r="T80" s="31">
        <f t="shared" si="12"/>
        <v>18.066906204101052</v>
      </c>
      <c r="U80" s="22"/>
      <c r="V80" s="23"/>
      <c r="W80" s="18"/>
      <c r="X80" s="15"/>
      <c r="Y80" s="15"/>
    </row>
    <row r="81" spans="1:25" x14ac:dyDescent="0.2">
      <c r="A81" s="14">
        <f t="shared" si="10"/>
        <v>31</v>
      </c>
      <c r="B81" s="15">
        <v>70.05591397849463</v>
      </c>
      <c r="C81" s="15"/>
      <c r="D81" s="14">
        <v>54</v>
      </c>
      <c r="E81" s="16">
        <f t="shared" si="13"/>
        <v>46235</v>
      </c>
      <c r="F81" s="14">
        <v>2026</v>
      </c>
      <c r="G81" s="14">
        <f t="shared" si="18"/>
        <v>8</v>
      </c>
      <c r="H81" s="17">
        <v>241.92719906568479</v>
      </c>
      <c r="I81" s="18">
        <v>167559.6697</v>
      </c>
      <c r="J81" s="19">
        <f t="shared" si="14"/>
        <v>1.4438271422880751</v>
      </c>
      <c r="K81" s="17">
        <v>181.4493705630301</v>
      </c>
      <c r="L81" s="18">
        <v>15355</v>
      </c>
      <c r="M81" s="20">
        <f t="shared" si="15"/>
        <v>11.816956728298932</v>
      </c>
      <c r="N81" s="17">
        <f t="shared" si="16"/>
        <v>423.37656962871489</v>
      </c>
      <c r="O81" s="21">
        <f t="shared" si="11"/>
        <v>0.23724601164106862</v>
      </c>
      <c r="P81" s="18">
        <f t="shared" si="8"/>
        <v>100.44440256668977</v>
      </c>
      <c r="Q81" s="19">
        <f t="shared" si="17"/>
        <v>322.93216706202509</v>
      </c>
      <c r="S81" s="31">
        <f>P81*VLOOKUP(B81,'Efficient Conversion'!$A$5:$B$105,2)*0.9/1000*0.75</f>
        <v>10.711514134104943</v>
      </c>
      <c r="T81" s="31">
        <f t="shared" si="12"/>
        <v>19.081565006293847</v>
      </c>
      <c r="U81" s="22"/>
      <c r="V81" s="23"/>
      <c r="W81" s="18"/>
      <c r="X81" s="15"/>
      <c r="Y81" s="15"/>
    </row>
    <row r="82" spans="1:25" x14ac:dyDescent="0.2">
      <c r="A82" s="14">
        <f t="shared" si="10"/>
        <v>30</v>
      </c>
      <c r="B82" s="15">
        <v>61.023524904214568</v>
      </c>
      <c r="C82" s="15"/>
      <c r="D82" s="14">
        <v>55</v>
      </c>
      <c r="E82" s="16">
        <f t="shared" si="13"/>
        <v>46266</v>
      </c>
      <c r="F82" s="14">
        <v>2026</v>
      </c>
      <c r="G82" s="14">
        <f t="shared" si="18"/>
        <v>9</v>
      </c>
      <c r="H82" s="17">
        <v>318.81838560104336</v>
      </c>
      <c r="I82" s="18">
        <v>167799.26850000001</v>
      </c>
      <c r="J82" s="19">
        <f t="shared" si="14"/>
        <v>1.8999986618001456</v>
      </c>
      <c r="K82" s="17">
        <v>235.86720943450891</v>
      </c>
      <c r="L82" s="18">
        <v>15356</v>
      </c>
      <c r="M82" s="20">
        <f t="shared" si="15"/>
        <v>15.359938098105555</v>
      </c>
      <c r="N82" s="17">
        <f t="shared" si="16"/>
        <v>554.6855950355523</v>
      </c>
      <c r="O82" s="21">
        <f t="shared" si="11"/>
        <v>0.24183329630811778</v>
      </c>
      <c r="P82" s="18">
        <f t="shared" si="8"/>
        <v>134.14144586207732</v>
      </c>
      <c r="Q82" s="19">
        <f t="shared" si="17"/>
        <v>420.54414917347498</v>
      </c>
      <c r="S82" s="31">
        <f>P82*VLOOKUP(B82,'Efficient Conversion'!$A$5:$B$105,2)*0.9/1000*0.75</f>
        <v>15.144322541313626</v>
      </c>
      <c r="T82" s="31">
        <f t="shared" si="12"/>
        <v>57.493152481453897</v>
      </c>
      <c r="U82" s="22"/>
      <c r="V82" s="23"/>
      <c r="W82" s="18"/>
      <c r="X82" s="15"/>
      <c r="Y82" s="15"/>
    </row>
    <row r="83" spans="1:25" x14ac:dyDescent="0.2">
      <c r="A83" s="14">
        <f t="shared" si="10"/>
        <v>31</v>
      </c>
      <c r="B83" s="15">
        <v>47.658100358422942</v>
      </c>
      <c r="C83" s="15"/>
      <c r="D83" s="14">
        <v>56</v>
      </c>
      <c r="E83" s="16">
        <f t="shared" si="13"/>
        <v>46296</v>
      </c>
      <c r="F83" s="14">
        <v>2026</v>
      </c>
      <c r="G83" s="14">
        <f t="shared" si="18"/>
        <v>10</v>
      </c>
      <c r="H83" s="17">
        <v>908.0841007232666</v>
      </c>
      <c r="I83" s="18">
        <v>168219.86249999999</v>
      </c>
      <c r="J83" s="19">
        <f t="shared" si="14"/>
        <v>5.398197853854902</v>
      </c>
      <c r="K83" s="17">
        <v>497.99803948402399</v>
      </c>
      <c r="L83" s="18">
        <v>15355</v>
      </c>
      <c r="M83" s="20">
        <f t="shared" si="15"/>
        <v>32.432304753111296</v>
      </c>
      <c r="N83" s="17">
        <f t="shared" si="16"/>
        <v>1406.0821402072906</v>
      </c>
      <c r="O83" s="21">
        <f t="shared" si="11"/>
        <v>0.2463379226837874</v>
      </c>
      <c r="P83" s="18">
        <f t="shared" si="8"/>
        <v>346.37135354143788</v>
      </c>
      <c r="Q83" s="19">
        <f t="shared" si="17"/>
        <v>1059.7107866658528</v>
      </c>
      <c r="S83" s="31">
        <f>P83*VLOOKUP(B83,'Efficient Conversion'!$A$5:$B$105,2)*0.9/1000*0.75</f>
        <v>42.81635103297554</v>
      </c>
      <c r="T83" s="31">
        <f t="shared" si="12"/>
        <v>122.6414837252638</v>
      </c>
      <c r="U83" s="22"/>
      <c r="V83" s="23"/>
      <c r="W83" s="18"/>
      <c r="X83" s="15"/>
      <c r="Y83" s="15"/>
    </row>
    <row r="84" spans="1:25" x14ac:dyDescent="0.2">
      <c r="A84" s="14">
        <f t="shared" si="10"/>
        <v>30</v>
      </c>
      <c r="B84" s="15">
        <v>36.144444444444453</v>
      </c>
      <c r="C84" s="15"/>
      <c r="D84" s="14">
        <v>57</v>
      </c>
      <c r="E84" s="16">
        <f t="shared" si="13"/>
        <v>46327</v>
      </c>
      <c r="F84" s="14">
        <v>2026</v>
      </c>
      <c r="G84" s="14">
        <f t="shared" si="18"/>
        <v>11</v>
      </c>
      <c r="H84" s="17">
        <v>1587.6487913131709</v>
      </c>
      <c r="I84" s="18">
        <v>168786.45989999999</v>
      </c>
      <c r="J84" s="19">
        <f t="shared" si="14"/>
        <v>9.406256830398581</v>
      </c>
      <c r="K84" s="17">
        <v>861.40166258811928</v>
      </c>
      <c r="L84" s="18">
        <v>15375</v>
      </c>
      <c r="M84" s="20">
        <f t="shared" si="15"/>
        <v>56.026124395975238</v>
      </c>
      <c r="N84" s="17">
        <f t="shared" si="16"/>
        <v>2449.05045390129</v>
      </c>
      <c r="O84" s="21">
        <f t="shared" si="11"/>
        <v>0.25076281695863756</v>
      </c>
      <c r="P84" s="18">
        <f t="shared" si="8"/>
        <v>614.13079069411754</v>
      </c>
      <c r="Q84" s="19">
        <f t="shared" si="17"/>
        <v>1834.9196632071726</v>
      </c>
      <c r="S84" s="31">
        <f>P84*VLOOKUP(B84,'Efficient Conversion'!$A$5:$B$105,2)*0.9/1000*0.75</f>
        <v>79.532414405454176</v>
      </c>
      <c r="T84" s="31">
        <f t="shared" si="12"/>
        <v>158.78722883266911</v>
      </c>
      <c r="U84" s="22"/>
      <c r="V84" s="23"/>
      <c r="W84" s="18"/>
      <c r="X84" s="15"/>
      <c r="Y84" s="15"/>
    </row>
    <row r="85" spans="1:25" x14ac:dyDescent="0.2">
      <c r="A85" s="14">
        <f t="shared" si="10"/>
        <v>31</v>
      </c>
      <c r="B85" s="15">
        <v>28.584946236559134</v>
      </c>
      <c r="C85" s="15"/>
      <c r="D85" s="14">
        <v>58</v>
      </c>
      <c r="E85" s="16">
        <f t="shared" si="13"/>
        <v>46357</v>
      </c>
      <c r="F85" s="14">
        <v>2026</v>
      </c>
      <c r="G85" s="14">
        <f t="shared" si="18"/>
        <v>12</v>
      </c>
      <c r="H85" s="17">
        <v>2251.5821299552899</v>
      </c>
      <c r="I85" s="18">
        <v>169210.05559999999</v>
      </c>
      <c r="J85" s="19">
        <f t="shared" si="14"/>
        <v>13.306432185554403</v>
      </c>
      <c r="K85" s="17">
        <v>1198.8754563331606</v>
      </c>
      <c r="L85" s="18">
        <v>15451</v>
      </c>
      <c r="M85" s="20">
        <f t="shared" si="15"/>
        <v>77.592094772711192</v>
      </c>
      <c r="N85" s="17">
        <f t="shared" si="16"/>
        <v>3450.4575862884503</v>
      </c>
      <c r="O85" s="21">
        <f t="shared" si="11"/>
        <v>0.25511075263660477</v>
      </c>
      <c r="P85" s="18">
        <f t="shared" si="8"/>
        <v>880.24883177872925</v>
      </c>
      <c r="Q85" s="19">
        <f t="shared" si="17"/>
        <v>2570.2087545097211</v>
      </c>
      <c r="S85" s="31">
        <f>P85*VLOOKUP(B85,'Efficient Conversion'!$A$5:$B$105,2)*0.9/1000*0.75</f>
        <v>115.7834876248115</v>
      </c>
      <c r="T85" s="31">
        <f t="shared" si="12"/>
        <v>207.91501373872353</v>
      </c>
      <c r="U85" s="22"/>
      <c r="V85" s="23"/>
      <c r="W85" s="18"/>
      <c r="X85" s="15"/>
      <c r="Y85" s="15"/>
    </row>
    <row r="86" spans="1:25" x14ac:dyDescent="0.2">
      <c r="A86" s="14">
        <f t="shared" si="10"/>
        <v>31</v>
      </c>
      <c r="B86" s="15">
        <v>29.425806451612907</v>
      </c>
      <c r="C86" s="15"/>
      <c r="D86" s="14">
        <v>59</v>
      </c>
      <c r="E86" s="16">
        <f t="shared" si="13"/>
        <v>46388</v>
      </c>
      <c r="F86" s="14">
        <v>2027</v>
      </c>
      <c r="G86" s="14">
        <f t="shared" si="18"/>
        <v>1</v>
      </c>
      <c r="H86" s="17">
        <v>2116.0266742706299</v>
      </c>
      <c r="I86" s="18">
        <v>169490.6513</v>
      </c>
      <c r="J86" s="19">
        <f t="shared" si="14"/>
        <v>12.484621765511086</v>
      </c>
      <c r="K86" s="17">
        <v>1106.4501142501833</v>
      </c>
      <c r="L86" s="18">
        <v>15464</v>
      </c>
      <c r="M86" s="20">
        <f t="shared" si="15"/>
        <v>71.55005912119654</v>
      </c>
      <c r="N86" s="17">
        <f t="shared" si="16"/>
        <v>3222.476788520813</v>
      </c>
      <c r="O86" s="21">
        <f t="shared" si="11"/>
        <v>0.25938436097642992</v>
      </c>
      <c r="P86" s="18">
        <f t="shared" si="8"/>
        <v>835.86008255184925</v>
      </c>
      <c r="Q86" s="19">
        <f t="shared" si="17"/>
        <v>2386.6167059689637</v>
      </c>
      <c r="S86" s="31">
        <f>P86*VLOOKUP(B86,'Efficient Conversion'!$A$5:$B$105,2)*0.9/1000*0.75</f>
        <v>109.82203745507243</v>
      </c>
      <c r="T86" s="31">
        <f t="shared" si="12"/>
        <v>198.59365737354099</v>
      </c>
      <c r="U86" s="22"/>
      <c r="V86" s="23"/>
      <c r="W86" s="18"/>
      <c r="X86" s="15"/>
      <c r="Y86" s="15"/>
    </row>
    <row r="87" spans="1:25" x14ac:dyDescent="0.2">
      <c r="A87" s="14">
        <f t="shared" si="10"/>
        <v>28</v>
      </c>
      <c r="B87" s="15">
        <v>32.599735449735448</v>
      </c>
      <c r="C87" s="15"/>
      <c r="D87" s="14">
        <v>60</v>
      </c>
      <c r="E87" s="16">
        <f t="shared" si="13"/>
        <v>46419</v>
      </c>
      <c r="F87" s="14">
        <v>2027</v>
      </c>
      <c r="G87" s="14">
        <f t="shared" si="18"/>
        <v>2</v>
      </c>
      <c r="H87" s="17">
        <v>1923.518291473393</v>
      </c>
      <c r="I87" s="18">
        <v>169487.24830000001</v>
      </c>
      <c r="J87" s="19">
        <f t="shared" si="14"/>
        <v>11.349044313166733</v>
      </c>
      <c r="K87" s="17">
        <v>1062.0204091072076</v>
      </c>
      <c r="L87" s="18">
        <v>15478</v>
      </c>
      <c r="M87" s="20">
        <f t="shared" si="15"/>
        <v>68.614834546272618</v>
      </c>
      <c r="N87" s="17">
        <f t="shared" si="16"/>
        <v>2985.5387005806006</v>
      </c>
      <c r="O87" s="21">
        <f t="shared" si="11"/>
        <v>0.26358614055552509</v>
      </c>
      <c r="P87" s="18">
        <f t="shared" si="8"/>
        <v>786.94662356519791</v>
      </c>
      <c r="Q87" s="19">
        <f t="shared" si="17"/>
        <v>2198.5920770154025</v>
      </c>
      <c r="S87" s="31">
        <f>P87*VLOOKUP(B87,'Efficient Conversion'!$A$5:$B$105,2)*0.9/1000*0.75</f>
        <v>102.90588968878063</v>
      </c>
      <c r="T87" s="31">
        <f t="shared" si="12"/>
        <v>202.41257276972749</v>
      </c>
      <c r="U87" s="22"/>
      <c r="V87" s="23"/>
      <c r="W87" s="18"/>
      <c r="X87" s="15"/>
      <c r="Y87" s="15"/>
    </row>
    <row r="88" spans="1:25" x14ac:dyDescent="0.2">
      <c r="A88" s="14">
        <f t="shared" si="10"/>
        <v>31</v>
      </c>
      <c r="B88" s="15">
        <v>39.989247311828002</v>
      </c>
      <c r="C88" s="15"/>
      <c r="D88" s="14">
        <v>61</v>
      </c>
      <c r="E88" s="16">
        <f t="shared" si="13"/>
        <v>46447</v>
      </c>
      <c r="F88" s="14">
        <v>2027</v>
      </c>
      <c r="G88" s="14">
        <f t="shared" si="18"/>
        <v>3</v>
      </c>
      <c r="H88" s="17">
        <v>1437.6696665287011</v>
      </c>
      <c r="I88" s="18">
        <v>169528.8431</v>
      </c>
      <c r="J88" s="19">
        <f t="shared" si="14"/>
        <v>8.4803838700218268</v>
      </c>
      <c r="K88" s="17">
        <v>774.16738331317913</v>
      </c>
      <c r="L88" s="18">
        <v>15482</v>
      </c>
      <c r="M88" s="20">
        <f t="shared" si="15"/>
        <v>50.004352364886913</v>
      </c>
      <c r="N88" s="17">
        <f t="shared" si="16"/>
        <v>2211.8370498418803</v>
      </c>
      <c r="O88" s="21">
        <f t="shared" si="11"/>
        <v>0.26771846604332783</v>
      </c>
      <c r="P88" s="18">
        <f t="shared" si="8"/>
        <v>592.1496221214677</v>
      </c>
      <c r="Q88" s="19">
        <f t="shared" si="17"/>
        <v>1619.6874277204126</v>
      </c>
      <c r="S88" s="31">
        <f>P88*VLOOKUP(B88,'Efficient Conversion'!$A$5:$B$105,2)*0.9/1000*0.75</f>
        <v>75.934097718038203</v>
      </c>
      <c r="T88" s="31">
        <f t="shared" si="12"/>
        <v>184.10169010456121</v>
      </c>
      <c r="U88" s="22"/>
      <c r="V88" s="23"/>
      <c r="W88" s="18"/>
      <c r="X88" s="15"/>
      <c r="Y88" s="15"/>
    </row>
    <row r="89" spans="1:25" x14ac:dyDescent="0.2">
      <c r="A89" s="14">
        <f t="shared" si="10"/>
        <v>30</v>
      </c>
      <c r="B89" s="15">
        <v>46.898888888888891</v>
      </c>
      <c r="C89" s="15"/>
      <c r="D89" s="14">
        <v>62</v>
      </c>
      <c r="E89" s="16">
        <f t="shared" si="13"/>
        <v>46478</v>
      </c>
      <c r="F89" s="14">
        <v>2027</v>
      </c>
      <c r="G89" s="14">
        <f t="shared" si="18"/>
        <v>4</v>
      </c>
      <c r="H89" s="17">
        <v>942.2478103637693</v>
      </c>
      <c r="I89" s="18">
        <v>169488.4406</v>
      </c>
      <c r="J89" s="19">
        <f t="shared" si="14"/>
        <v>5.5593632641149524</v>
      </c>
      <c r="K89" s="17">
        <v>516.76783561706497</v>
      </c>
      <c r="L89" s="18">
        <v>15453</v>
      </c>
      <c r="M89" s="20">
        <f t="shared" si="15"/>
        <v>33.441262901512005</v>
      </c>
      <c r="N89" s="17">
        <f t="shared" si="16"/>
        <v>1459.0156459808343</v>
      </c>
      <c r="O89" s="21">
        <f t="shared" ref="O89:O120" si="19">0.25*LN(D89)-0.76</f>
        <v>0.27178359626127291</v>
      </c>
      <c r="P89" s="18">
        <f t="shared" si="8"/>
        <v>396.53651926613531</v>
      </c>
      <c r="Q89" s="19">
        <f t="shared" si="17"/>
        <v>1062.4791267146989</v>
      </c>
      <c r="S89" s="31">
        <f>P89*VLOOKUP(B89,'Efficient Conversion'!$A$5:$B$105,2)*0.9/1000*0.75</f>
        <v>49.281247238058896</v>
      </c>
      <c r="T89" s="31">
        <f t="shared" si="12"/>
        <v>141.20732517761576</v>
      </c>
      <c r="U89" s="22"/>
      <c r="V89" s="23"/>
      <c r="W89" s="18"/>
      <c r="X89" s="15"/>
      <c r="Y89" s="15"/>
    </row>
    <row r="90" spans="1:25" x14ac:dyDescent="0.2">
      <c r="A90" s="14">
        <f t="shared" si="10"/>
        <v>31</v>
      </c>
      <c r="B90" s="15">
        <v>55.859139784946244</v>
      </c>
      <c r="C90" s="15"/>
      <c r="D90" s="14">
        <v>63</v>
      </c>
      <c r="E90" s="16">
        <f t="shared" si="13"/>
        <v>46508</v>
      </c>
      <c r="F90" s="14">
        <v>2027</v>
      </c>
      <c r="G90" s="14">
        <f t="shared" si="18"/>
        <v>5</v>
      </c>
      <c r="H90" s="17">
        <v>468.34704041481052</v>
      </c>
      <c r="I90" s="18">
        <v>169443.0355</v>
      </c>
      <c r="J90" s="19">
        <f t="shared" si="14"/>
        <v>2.7640383036859046</v>
      </c>
      <c r="K90" s="17">
        <v>280.50298637151712</v>
      </c>
      <c r="L90" s="18">
        <v>15436</v>
      </c>
      <c r="M90" s="20">
        <f t="shared" si="15"/>
        <v>18.17199963536649</v>
      </c>
      <c r="N90" s="17">
        <f t="shared" si="16"/>
        <v>748.85002678632759</v>
      </c>
      <c r="O90" s="21">
        <f t="shared" si="19"/>
        <v>0.27578368159788313</v>
      </c>
      <c r="P90" s="18">
        <f t="shared" si="8"/>
        <v>206.52061735180683</v>
      </c>
      <c r="Q90" s="19">
        <f t="shared" si="17"/>
        <v>542.32940943452081</v>
      </c>
      <c r="S90" s="31">
        <f>P90*VLOOKUP(B90,'Efficient Conversion'!$A$5:$B$105,2)*0.9/1000*0.75</f>
        <v>24.300341697666624</v>
      </c>
      <c r="T90" s="31">
        <f t="shared" si="12"/>
        <v>89.057252740074873</v>
      </c>
      <c r="U90" s="22"/>
      <c r="V90" s="23"/>
      <c r="W90" s="18"/>
      <c r="X90" s="15"/>
      <c r="Y90" s="15"/>
    </row>
    <row r="91" spans="1:25" x14ac:dyDescent="0.2">
      <c r="A91" s="14">
        <f t="shared" si="10"/>
        <v>30</v>
      </c>
      <c r="B91" s="15">
        <v>62.166666666666679</v>
      </c>
      <c r="C91" s="15"/>
      <c r="D91" s="14">
        <v>64</v>
      </c>
      <c r="E91" s="16">
        <f t="shared" si="13"/>
        <v>46539</v>
      </c>
      <c r="F91" s="14">
        <v>2027</v>
      </c>
      <c r="G91" s="14">
        <f t="shared" si="18"/>
        <v>6</v>
      </c>
      <c r="H91" s="17">
        <v>276.28142058849289</v>
      </c>
      <c r="I91" s="18">
        <v>169294.6324</v>
      </c>
      <c r="J91" s="19">
        <f t="shared" si="14"/>
        <v>1.6319561741078146</v>
      </c>
      <c r="K91" s="17">
        <v>200.56121706962563</v>
      </c>
      <c r="L91" s="18">
        <v>15438</v>
      </c>
      <c r="M91" s="20">
        <f t="shared" si="15"/>
        <v>12.99139895515129</v>
      </c>
      <c r="N91" s="17">
        <f t="shared" si="16"/>
        <v>476.84263765811852</v>
      </c>
      <c r="O91" s="21">
        <f t="shared" si="19"/>
        <v>0.27972077083991786</v>
      </c>
      <c r="P91" s="18">
        <f t="shared" si="8"/>
        <v>133.38279017506855</v>
      </c>
      <c r="Q91" s="19">
        <f t="shared" si="17"/>
        <v>343.45984748305</v>
      </c>
      <c r="S91" s="31">
        <f>P91*VLOOKUP(B91,'Efficient Conversion'!$A$5:$B$105,2)*0.9/1000*0.75</f>
        <v>14.955035767432667</v>
      </c>
      <c r="T91" s="31">
        <f t="shared" si="12"/>
        <v>34.99777112243801</v>
      </c>
      <c r="U91" s="22"/>
      <c r="V91" s="23"/>
      <c r="W91" s="18"/>
      <c r="X91" s="15"/>
      <c r="Y91" s="15"/>
    </row>
    <row r="92" spans="1:25" x14ac:dyDescent="0.2">
      <c r="A92" s="14">
        <f t="shared" si="10"/>
        <v>31</v>
      </c>
      <c r="B92" s="15">
        <v>70.889247311827987</v>
      </c>
      <c r="C92" s="15"/>
      <c r="D92" s="14">
        <v>65</v>
      </c>
      <c r="E92" s="16">
        <f t="shared" si="13"/>
        <v>46569</v>
      </c>
      <c r="F92" s="14">
        <v>2027</v>
      </c>
      <c r="G92" s="14">
        <f t="shared" si="18"/>
        <v>7</v>
      </c>
      <c r="H92" s="17">
        <v>244.66693037748388</v>
      </c>
      <c r="I92" s="18">
        <v>169457.22810000001</v>
      </c>
      <c r="J92" s="19">
        <f t="shared" si="14"/>
        <v>1.4438270537099851</v>
      </c>
      <c r="K92" s="17">
        <v>182.2056336998937</v>
      </c>
      <c r="L92" s="18">
        <v>15419</v>
      </c>
      <c r="M92" s="20">
        <f t="shared" si="15"/>
        <v>11.816955295407853</v>
      </c>
      <c r="N92" s="17">
        <f t="shared" si="16"/>
        <v>426.87256407737755</v>
      </c>
      <c r="O92" s="21">
        <f t="shared" si="19"/>
        <v>0.28359681747390919</v>
      </c>
      <c r="P92" s="18">
        <f t="shared" si="8"/>
        <v>121.05970063927167</v>
      </c>
      <c r="Q92" s="19">
        <f t="shared" si="17"/>
        <v>305.81286343810586</v>
      </c>
      <c r="S92" s="31">
        <f>P92*VLOOKUP(B92,'Efficient Conversion'!$A$5:$B$105,2)*0.9/1000*0.75</f>
        <v>12.909954774305216</v>
      </c>
      <c r="T92" s="31">
        <f t="shared" si="12"/>
        <v>22.225618302969771</v>
      </c>
      <c r="U92" s="22"/>
      <c r="V92" s="23"/>
      <c r="W92" s="18"/>
      <c r="X92" s="15"/>
      <c r="Y92" s="15"/>
    </row>
    <row r="93" spans="1:25" x14ac:dyDescent="0.2">
      <c r="A93" s="14">
        <f t="shared" si="10"/>
        <v>31</v>
      </c>
      <c r="B93" s="15">
        <v>70.05591397849463</v>
      </c>
      <c r="C93" s="15"/>
      <c r="D93" s="14">
        <v>66</v>
      </c>
      <c r="E93" s="16">
        <f t="shared" si="13"/>
        <v>46600</v>
      </c>
      <c r="F93" s="14">
        <v>2027</v>
      </c>
      <c r="G93" s="14">
        <f t="shared" si="18"/>
        <v>8</v>
      </c>
      <c r="H93" s="17">
        <v>244.8800177574154</v>
      </c>
      <c r="I93" s="18">
        <v>169604.8242</v>
      </c>
      <c r="J93" s="19">
        <f t="shared" si="14"/>
        <v>1.4438269601851066</v>
      </c>
      <c r="K93" s="17">
        <v>182.2410826683043</v>
      </c>
      <c r="L93" s="18">
        <v>15422</v>
      </c>
      <c r="M93" s="20">
        <f t="shared" si="15"/>
        <v>11.816955172370918</v>
      </c>
      <c r="N93" s="17">
        <f t="shared" si="16"/>
        <v>427.1211004257197</v>
      </c>
      <c r="O93" s="21">
        <f t="shared" si="19"/>
        <v>0.28741368550660629</v>
      </c>
      <c r="P93" s="18">
        <f t="shared" ref="P93:P156" si="20">((J93*(I93*O93))+(M93*(L93*O93)))/1000</f>
        <v>122.76044963099341</v>
      </c>
      <c r="Q93" s="19">
        <f t="shared" si="17"/>
        <v>304.36065079472633</v>
      </c>
      <c r="S93" s="31">
        <f>P93*VLOOKUP(B93,'Efficient Conversion'!$A$5:$B$105,2)*0.9/1000*0.75</f>
        <v>13.09132473019994</v>
      </c>
      <c r="T93" s="31">
        <f t="shared" si="12"/>
        <v>23.320975982513232</v>
      </c>
      <c r="U93" s="22"/>
      <c r="V93" s="23"/>
      <c r="W93" s="18"/>
      <c r="X93" s="15"/>
      <c r="Y93" s="15"/>
    </row>
    <row r="94" spans="1:25" x14ac:dyDescent="0.2">
      <c r="A94" s="14">
        <f t="shared" si="10"/>
        <v>30</v>
      </c>
      <c r="B94" s="15">
        <v>61.023524904214568</v>
      </c>
      <c r="C94" s="15"/>
      <c r="D94" s="14">
        <v>67</v>
      </c>
      <c r="E94" s="16">
        <f t="shared" si="13"/>
        <v>46631</v>
      </c>
      <c r="F94" s="14">
        <v>2027</v>
      </c>
      <c r="G94" s="14">
        <f t="shared" si="18"/>
        <v>9</v>
      </c>
      <c r="H94" s="17">
        <v>322.70224392414059</v>
      </c>
      <c r="I94" s="18">
        <v>169843.42060000001</v>
      </c>
      <c r="J94" s="19">
        <f t="shared" si="14"/>
        <v>1.8999984973462114</v>
      </c>
      <c r="K94" s="17">
        <v>236.89633727073704</v>
      </c>
      <c r="L94" s="18">
        <v>15423</v>
      </c>
      <c r="M94" s="20">
        <f t="shared" si="15"/>
        <v>15.359938875104522</v>
      </c>
      <c r="N94" s="17">
        <f t="shared" si="16"/>
        <v>559.59858119487762</v>
      </c>
      <c r="O94" s="21">
        <f t="shared" si="19"/>
        <v>0.29117315484774142</v>
      </c>
      <c r="P94" s="18">
        <f t="shared" si="20"/>
        <v>162.94008433483251</v>
      </c>
      <c r="Q94" s="19">
        <f t="shared" si="17"/>
        <v>396.65849686004515</v>
      </c>
      <c r="S94" s="31">
        <f>P94*VLOOKUP(B94,'Efficient Conversion'!$A$5:$B$105,2)*0.9/1000*0.75</f>
        <v>18.39563586195964</v>
      </c>
      <c r="T94" s="31">
        <f t="shared" si="12"/>
        <v>69.836276579540439</v>
      </c>
      <c r="U94" s="22"/>
      <c r="V94" s="23"/>
      <c r="W94" s="18"/>
      <c r="X94" s="15"/>
      <c r="Y94" s="15"/>
    </row>
    <row r="95" spans="1:25" x14ac:dyDescent="0.2">
      <c r="A95" s="14">
        <f t="shared" si="10"/>
        <v>31</v>
      </c>
      <c r="B95" s="15">
        <v>47.658100358422942</v>
      </c>
      <c r="C95" s="15"/>
      <c r="D95" s="14">
        <v>68</v>
      </c>
      <c r="E95" s="16">
        <f t="shared" si="13"/>
        <v>46661</v>
      </c>
      <c r="F95" s="14">
        <v>2027</v>
      </c>
      <c r="G95" s="14">
        <f t="shared" si="18"/>
        <v>10</v>
      </c>
      <c r="H95" s="17">
        <v>919.1190199851992</v>
      </c>
      <c r="I95" s="18">
        <v>170264.01620000001</v>
      </c>
      <c r="J95" s="19">
        <f t="shared" si="14"/>
        <v>5.3981988707793631</v>
      </c>
      <c r="K95" s="17">
        <v>500.17098271846749</v>
      </c>
      <c r="L95" s="18">
        <v>15422</v>
      </c>
      <c r="M95" s="20">
        <f t="shared" si="15"/>
        <v>32.432303379488232</v>
      </c>
      <c r="N95" s="17">
        <f t="shared" si="16"/>
        <v>1419.2900027036667</v>
      </c>
      <c r="O95" s="21">
        <f t="shared" si="19"/>
        <v>0.29487692629402673</v>
      </c>
      <c r="P95" s="18">
        <f t="shared" si="20"/>
        <v>418.51587351709816</v>
      </c>
      <c r="Q95" s="19">
        <f t="shared" si="17"/>
        <v>1000.7741291865685</v>
      </c>
      <c r="S95" s="31">
        <f>P95*VLOOKUP(B95,'Efficient Conversion'!$A$5:$B$105,2)*0.9/1000*0.75</f>
        <v>51.734424253525049</v>
      </c>
      <c r="T95" s="31">
        <f t="shared" si="12"/>
        <v>148.18606436681327</v>
      </c>
      <c r="U95" s="22"/>
      <c r="V95" s="23"/>
      <c r="W95" s="18"/>
      <c r="X95" s="15"/>
      <c r="Y95" s="15"/>
    </row>
    <row r="96" spans="1:25" x14ac:dyDescent="0.2">
      <c r="A96" s="14">
        <f t="shared" si="10"/>
        <v>30</v>
      </c>
      <c r="B96" s="15">
        <v>36.144444444444453</v>
      </c>
      <c r="C96" s="15"/>
      <c r="D96" s="14">
        <v>69</v>
      </c>
      <c r="E96" s="16">
        <f t="shared" si="13"/>
        <v>46692</v>
      </c>
      <c r="F96" s="14">
        <v>2027</v>
      </c>
      <c r="G96" s="14">
        <f t="shared" si="18"/>
        <v>11</v>
      </c>
      <c r="H96" s="17">
        <v>1606.867250919343</v>
      </c>
      <c r="I96" s="18">
        <v>170829.61290000001</v>
      </c>
      <c r="J96" s="19">
        <f t="shared" si="14"/>
        <v>9.4062570513460599</v>
      </c>
      <c r="K96" s="17">
        <v>865.15548062324467</v>
      </c>
      <c r="L96" s="18">
        <v>15442</v>
      </c>
      <c r="M96" s="20">
        <f t="shared" si="15"/>
        <v>56.026128780160903</v>
      </c>
      <c r="N96" s="17">
        <f t="shared" si="16"/>
        <v>2472.0227315425877</v>
      </c>
      <c r="O96" s="21">
        <f t="shared" si="19"/>
        <v>0.29852662614931491</v>
      </c>
      <c r="P96" s="18">
        <f t="shared" si="20"/>
        <v>737.96460581182225</v>
      </c>
      <c r="Q96" s="19">
        <f t="shared" si="17"/>
        <v>1734.0581257307654</v>
      </c>
      <c r="S96" s="31">
        <f>P96*VLOOKUP(B96,'Efficient Conversion'!$A$5:$B$105,2)*0.9/1000*0.75</f>
        <v>95.569392929553459</v>
      </c>
      <c r="T96" s="31">
        <f t="shared" si="12"/>
        <v>190.8052104031635</v>
      </c>
      <c r="U96" s="22"/>
      <c r="V96" s="23"/>
      <c r="W96" s="18"/>
      <c r="X96" s="15"/>
      <c r="Y96" s="15"/>
    </row>
    <row r="97" spans="1:25" x14ac:dyDescent="0.2">
      <c r="A97" s="14">
        <f t="shared" si="10"/>
        <v>31</v>
      </c>
      <c r="B97" s="15">
        <v>28.584946236559134</v>
      </c>
      <c r="C97" s="15"/>
      <c r="D97" s="14">
        <v>70</v>
      </c>
      <c r="E97" s="16">
        <f t="shared" si="13"/>
        <v>46722</v>
      </c>
      <c r="F97" s="14">
        <v>2027</v>
      </c>
      <c r="G97" s="14">
        <f t="shared" si="18"/>
        <v>12</v>
      </c>
      <c r="H97" s="17">
        <v>2278.7693662643483</v>
      </c>
      <c r="I97" s="18">
        <v>171253.2084</v>
      </c>
      <c r="J97" s="19">
        <f t="shared" si="14"/>
        <v>13.306433132287806</v>
      </c>
      <c r="K97" s="17">
        <v>1204.0740375518803</v>
      </c>
      <c r="L97" s="18">
        <v>15518</v>
      </c>
      <c r="M97" s="20">
        <f t="shared" si="15"/>
        <v>77.59208902899087</v>
      </c>
      <c r="N97" s="17">
        <f t="shared" si="16"/>
        <v>3482.8434038162286</v>
      </c>
      <c r="O97" s="21">
        <f t="shared" si="19"/>
        <v>0.30212381051233983</v>
      </c>
      <c r="P97" s="18">
        <f t="shared" si="20"/>
        <v>1052.2499205787271</v>
      </c>
      <c r="Q97" s="19">
        <f t="shared" si="17"/>
        <v>2430.5934832375015</v>
      </c>
      <c r="S97" s="31">
        <f>P97*VLOOKUP(B97,'Efficient Conversion'!$A$5:$B$105,2)*0.9/1000*0.75</f>
        <v>138.4076425427867</v>
      </c>
      <c r="T97" s="31">
        <f t="shared" si="12"/>
        <v>248.54171774543383</v>
      </c>
      <c r="U97" s="22"/>
      <c r="V97" s="23"/>
      <c r="W97" s="18"/>
      <c r="X97" s="15"/>
      <c r="Y97" s="15"/>
    </row>
    <row r="98" spans="1:25" x14ac:dyDescent="0.2">
      <c r="A98" s="14">
        <f t="shared" si="10"/>
        <v>31</v>
      </c>
      <c r="B98" s="15">
        <v>29.425806451612907</v>
      </c>
      <c r="C98" s="15"/>
      <c r="D98" s="14">
        <v>71</v>
      </c>
      <c r="E98" s="16">
        <f t="shared" si="13"/>
        <v>46753</v>
      </c>
      <c r="F98" s="14">
        <v>2028</v>
      </c>
      <c r="G98" s="14">
        <f t="shared" si="18"/>
        <v>1</v>
      </c>
      <c r="H98" s="17">
        <v>2141.5221858024552</v>
      </c>
      <c r="I98" s="18">
        <v>171532.80489999999</v>
      </c>
      <c r="J98" s="19">
        <f t="shared" si="14"/>
        <v>12.484621743642084</v>
      </c>
      <c r="K98" s="17">
        <v>1111.2440156936648</v>
      </c>
      <c r="L98" s="18">
        <v>15531</v>
      </c>
      <c r="M98" s="20">
        <f t="shared" si="15"/>
        <v>71.550062178460166</v>
      </c>
      <c r="N98" s="17">
        <f t="shared" si="16"/>
        <v>3252.7662014961197</v>
      </c>
      <c r="O98" s="21">
        <f t="shared" si="19"/>
        <v>0.30566996926032886</v>
      </c>
      <c r="P98" s="18">
        <f t="shared" si="20"/>
        <v>994.27294482235561</v>
      </c>
      <c r="Q98" s="19">
        <f t="shared" si="17"/>
        <v>2258.4932566737643</v>
      </c>
      <c r="S98" s="31">
        <f>P98*VLOOKUP(B98,'Efficient Conversion'!$A$5:$B$105,2)*0.9/1000*0.75</f>
        <v>130.63559663416819</v>
      </c>
      <c r="T98" s="31">
        <f t="shared" si="12"/>
        <v>236.23128399313663</v>
      </c>
      <c r="U98" s="22"/>
      <c r="V98" s="23"/>
      <c r="W98" s="18"/>
      <c r="X98" s="15"/>
      <c r="Y98" s="15"/>
    </row>
    <row r="99" spans="1:25" x14ac:dyDescent="0.2">
      <c r="A99" s="14">
        <f t="shared" si="10"/>
        <v>29</v>
      </c>
      <c r="B99" s="15">
        <v>32.599735449735448</v>
      </c>
      <c r="C99" s="15"/>
      <c r="D99" s="14">
        <v>72</v>
      </c>
      <c r="E99" s="16">
        <f t="shared" si="13"/>
        <v>46784</v>
      </c>
      <c r="F99" s="14">
        <v>2028</v>
      </c>
      <c r="G99" s="14">
        <f t="shared" si="18"/>
        <v>2</v>
      </c>
      <c r="H99" s="17">
        <v>2065.5782818794278</v>
      </c>
      <c r="I99" s="18">
        <v>171529.4008</v>
      </c>
      <c r="J99" s="19">
        <f t="shared" si="14"/>
        <v>12.042123812277829</v>
      </c>
      <c r="K99" s="17">
        <v>1130.5133848190308</v>
      </c>
      <c r="L99" s="18">
        <v>15545</v>
      </c>
      <c r="M99" s="20">
        <f t="shared" si="15"/>
        <v>72.725209702092684</v>
      </c>
      <c r="N99" s="17">
        <f t="shared" si="16"/>
        <v>3196.0916666984585</v>
      </c>
      <c r="O99" s="21">
        <f t="shared" si="19"/>
        <v>0.30916652975401382</v>
      </c>
      <c r="P99" s="18">
        <f t="shared" si="20"/>
        <v>988.12456936888464</v>
      </c>
      <c r="Q99" s="19">
        <f t="shared" si="17"/>
        <v>2207.9670973295738</v>
      </c>
      <c r="S99" s="31">
        <f>P99*VLOOKUP(B99,'Efficient Conversion'!$A$5:$B$105,2)*0.9/1000*0.75</f>
        <v>129.21313198292651</v>
      </c>
      <c r="T99" s="31">
        <f t="shared" si="12"/>
        <v>254.15807160695496</v>
      </c>
      <c r="U99" s="22"/>
      <c r="V99" s="23"/>
      <c r="W99" s="18"/>
      <c r="X99" s="15"/>
      <c r="Y99" s="15"/>
    </row>
    <row r="100" spans="1:25" x14ac:dyDescent="0.2">
      <c r="A100" s="14">
        <f t="shared" si="10"/>
        <v>31</v>
      </c>
      <c r="B100" s="15">
        <v>39.989247311828002</v>
      </c>
      <c r="C100" s="15"/>
      <c r="D100" s="14">
        <v>73</v>
      </c>
      <c r="E100" s="16">
        <f t="shared" si="13"/>
        <v>46813</v>
      </c>
      <c r="F100" s="14">
        <v>2028</v>
      </c>
      <c r="G100" s="14">
        <f t="shared" si="18"/>
        <v>3</v>
      </c>
      <c r="H100" s="17">
        <v>1454.979417562485</v>
      </c>
      <c r="I100" s="18">
        <v>171569.9969</v>
      </c>
      <c r="J100" s="19">
        <f t="shared" si="14"/>
        <v>8.4803837725224387</v>
      </c>
      <c r="K100" s="17">
        <v>777.4677046537397</v>
      </c>
      <c r="L100" s="18">
        <v>15548</v>
      </c>
      <c r="M100" s="20">
        <f t="shared" si="15"/>
        <v>50.004354557096711</v>
      </c>
      <c r="N100" s="17">
        <f t="shared" si="16"/>
        <v>2232.4471222162247</v>
      </c>
      <c r="O100" s="21">
        <f t="shared" si="19"/>
        <v>0.31261486028709773</v>
      </c>
      <c r="P100" s="18">
        <f t="shared" si="20"/>
        <v>697.89614520995849</v>
      </c>
      <c r="Q100" s="19">
        <f t="shared" si="17"/>
        <v>1534.5509770062663</v>
      </c>
      <c r="S100" s="31">
        <f>P100*VLOOKUP(B100,'Efficient Conversion'!$A$5:$B$105,2)*0.9/1000*0.75</f>
        <v>89.494465769572827</v>
      </c>
      <c r="T100" s="31">
        <f t="shared" si="12"/>
        <v>216.97870783113623</v>
      </c>
      <c r="U100" s="22"/>
      <c r="V100" s="23"/>
      <c r="W100" s="18"/>
      <c r="X100" s="15"/>
      <c r="Y100" s="15"/>
    </row>
    <row r="101" spans="1:25" x14ac:dyDescent="0.2">
      <c r="A101" s="14">
        <f t="shared" si="10"/>
        <v>30</v>
      </c>
      <c r="B101" s="15">
        <v>46.898888888888891</v>
      </c>
      <c r="C101" s="15"/>
      <c r="D101" s="14">
        <v>74</v>
      </c>
      <c r="E101" s="16">
        <f t="shared" si="13"/>
        <v>46844</v>
      </c>
      <c r="F101" s="14">
        <v>2028</v>
      </c>
      <c r="G101" s="14">
        <f t="shared" si="18"/>
        <v>4</v>
      </c>
      <c r="H101" s="17">
        <v>953.58977079391479</v>
      </c>
      <c r="I101" s="18">
        <v>171528.5931</v>
      </c>
      <c r="J101" s="19">
        <f t="shared" si="14"/>
        <v>5.559363331558246</v>
      </c>
      <c r="K101" s="17">
        <v>519.00832414627155</v>
      </c>
      <c r="L101" s="18">
        <v>15520</v>
      </c>
      <c r="M101" s="20">
        <f t="shared" si="15"/>
        <v>33.441257999115436</v>
      </c>
      <c r="N101" s="17">
        <f t="shared" si="16"/>
        <v>1472.5980949401865</v>
      </c>
      <c r="O101" s="21">
        <f t="shared" si="19"/>
        <v>0.31601627330104254</v>
      </c>
      <c r="P101" s="18">
        <f t="shared" si="20"/>
        <v>465.36496203321252</v>
      </c>
      <c r="Q101" s="19">
        <f t="shared" si="17"/>
        <v>1007.2331329069739</v>
      </c>
      <c r="S101" s="31">
        <f>P101*VLOOKUP(B101,'Efficient Conversion'!$A$5:$B$105,2)*0.9/1000*0.75</f>
        <v>57.83519205830487</v>
      </c>
      <c r="T101" s="31">
        <f t="shared" si="12"/>
        <v>165.71725005733825</v>
      </c>
      <c r="U101" s="22"/>
      <c r="V101" s="23"/>
      <c r="W101" s="18"/>
      <c r="X101" s="15"/>
      <c r="Y101" s="15"/>
    </row>
    <row r="102" spans="1:25" x14ac:dyDescent="0.2">
      <c r="A102" s="14">
        <f t="shared" si="10"/>
        <v>31</v>
      </c>
      <c r="B102" s="15">
        <v>55.859139784946244</v>
      </c>
      <c r="C102" s="15"/>
      <c r="D102" s="14">
        <v>75</v>
      </c>
      <c r="E102" s="16">
        <f t="shared" si="13"/>
        <v>46874</v>
      </c>
      <c r="F102" s="14">
        <v>2028</v>
      </c>
      <c r="G102" s="14">
        <f t="shared" si="18"/>
        <v>5</v>
      </c>
      <c r="H102" s="17">
        <v>473.9860852956769</v>
      </c>
      <c r="I102" s="18">
        <v>171483.18900000001</v>
      </c>
      <c r="J102" s="19">
        <f t="shared" si="14"/>
        <v>2.7640382014103837</v>
      </c>
      <c r="K102" s="17">
        <v>281.72051292657807</v>
      </c>
      <c r="L102" s="18">
        <v>15503</v>
      </c>
      <c r="M102" s="20">
        <f t="shared" si="15"/>
        <v>18.171999801753085</v>
      </c>
      <c r="N102" s="17">
        <f t="shared" si="16"/>
        <v>755.70659822225502</v>
      </c>
      <c r="O102" s="21">
        <f t="shared" si="19"/>
        <v>0.31937202838407752</v>
      </c>
      <c r="P102" s="18">
        <f t="shared" si="20"/>
        <v>241.35154913747266</v>
      </c>
      <c r="Q102" s="19">
        <f t="shared" si="17"/>
        <v>514.35504908478242</v>
      </c>
      <c r="S102" s="31">
        <f>P102*VLOOKUP(B102,'Efficient Conversion'!$A$5:$B$105,2)*0.9/1000*0.75</f>
        <v>28.398739014569628</v>
      </c>
      <c r="T102" s="31">
        <f t="shared" si="12"/>
        <v>104.07728868120417</v>
      </c>
      <c r="U102" s="22"/>
      <c r="V102" s="23"/>
      <c r="W102" s="18"/>
      <c r="X102" s="15"/>
      <c r="Y102" s="15"/>
    </row>
    <row r="103" spans="1:25" x14ac:dyDescent="0.2">
      <c r="A103" s="14">
        <f t="shared" si="10"/>
        <v>30</v>
      </c>
      <c r="B103" s="15">
        <v>62.166666666666679</v>
      </c>
      <c r="C103" s="15"/>
      <c r="D103" s="14">
        <v>76</v>
      </c>
      <c r="E103" s="16">
        <f t="shared" si="13"/>
        <v>46905</v>
      </c>
      <c r="F103" s="14">
        <v>2028</v>
      </c>
      <c r="G103" s="14">
        <f t="shared" si="18"/>
        <v>6</v>
      </c>
      <c r="H103" s="17">
        <v>279.60919797420468</v>
      </c>
      <c r="I103" s="18">
        <v>171333.78539999999</v>
      </c>
      <c r="J103" s="19">
        <f t="shared" si="14"/>
        <v>1.6319559935095247</v>
      </c>
      <c r="K103" s="17">
        <v>201.43164396286051</v>
      </c>
      <c r="L103" s="18">
        <v>15505</v>
      </c>
      <c r="M103" s="20">
        <f t="shared" si="15"/>
        <v>12.991399159165464</v>
      </c>
      <c r="N103" s="17">
        <f t="shared" si="16"/>
        <v>481.04084193706518</v>
      </c>
      <c r="O103" s="21">
        <f t="shared" si="19"/>
        <v>0.32268333507158276</v>
      </c>
      <c r="P103" s="18">
        <f t="shared" si="20"/>
        <v>155.2238631818943</v>
      </c>
      <c r="Q103" s="19">
        <f t="shared" si="17"/>
        <v>325.81697875517091</v>
      </c>
      <c r="S103" s="31">
        <f>P103*VLOOKUP(B103,'Efficient Conversion'!$A$5:$B$105,2)*0.9/1000*0.75</f>
        <v>17.403882635814046</v>
      </c>
      <c r="T103" s="31">
        <f t="shared" si="12"/>
        <v>40.728561977525573</v>
      </c>
      <c r="U103" s="22"/>
      <c r="V103" s="23"/>
      <c r="W103" s="18"/>
      <c r="X103" s="15"/>
      <c r="Y103" s="15"/>
    </row>
    <row r="104" spans="1:25" x14ac:dyDescent="0.2">
      <c r="A104" s="14">
        <f t="shared" si="10"/>
        <v>31</v>
      </c>
      <c r="B104" s="15">
        <v>70.889247311827987</v>
      </c>
      <c r="C104" s="15"/>
      <c r="D104" s="14">
        <v>77</v>
      </c>
      <c r="E104" s="16">
        <f t="shared" si="13"/>
        <v>46935</v>
      </c>
      <c r="F104" s="14">
        <v>2028</v>
      </c>
      <c r="G104" s="14">
        <f t="shared" si="18"/>
        <v>7</v>
      </c>
      <c r="H104" s="17">
        <v>247.60967332124687</v>
      </c>
      <c r="I104" s="18">
        <v>171495.3812</v>
      </c>
      <c r="J104" s="19">
        <f t="shared" si="14"/>
        <v>1.443827067461843</v>
      </c>
      <c r="K104" s="17">
        <v>182.98555073142089</v>
      </c>
      <c r="L104" s="18">
        <v>15485</v>
      </c>
      <c r="M104" s="20">
        <f t="shared" si="15"/>
        <v>11.816955165090144</v>
      </c>
      <c r="N104" s="17">
        <f t="shared" si="16"/>
        <v>430.59522405266773</v>
      </c>
      <c r="O104" s="21">
        <f t="shared" si="19"/>
        <v>0.32595135546342102</v>
      </c>
      <c r="P104" s="18">
        <f t="shared" si="20"/>
        <v>140.35309693604253</v>
      </c>
      <c r="Q104" s="19">
        <f t="shared" si="17"/>
        <v>290.24212711662517</v>
      </c>
      <c r="S104" s="31">
        <f>P104*VLOOKUP(B104,'Efficient Conversion'!$A$5:$B$105,2)*0.9/1000*0.75</f>
        <v>14.967426189803327</v>
      </c>
      <c r="T104" s="31">
        <f t="shared" si="12"/>
        <v>25.767735618604824</v>
      </c>
      <c r="U104" s="22"/>
      <c r="V104" s="23"/>
      <c r="W104" s="18"/>
      <c r="X104" s="15"/>
      <c r="Y104" s="15"/>
    </row>
    <row r="105" spans="1:25" x14ac:dyDescent="0.2">
      <c r="A105" s="14">
        <f t="shared" si="10"/>
        <v>31</v>
      </c>
      <c r="B105" s="15">
        <v>70.05591397849463</v>
      </c>
      <c r="C105" s="15"/>
      <c r="D105" s="14">
        <v>78</v>
      </c>
      <c r="E105" s="16">
        <f t="shared" si="13"/>
        <v>46966</v>
      </c>
      <c r="F105" s="14">
        <v>2028</v>
      </c>
      <c r="G105" s="14">
        <f t="shared" si="18"/>
        <v>8</v>
      </c>
      <c r="H105" s="17">
        <v>247.82131946086849</v>
      </c>
      <c r="I105" s="18">
        <v>171641.97750000001</v>
      </c>
      <c r="J105" s="19">
        <f t="shared" si="14"/>
        <v>1.4438269884234378</v>
      </c>
      <c r="K105" s="17">
        <v>183.03282526135419</v>
      </c>
      <c r="L105" s="18">
        <v>15489</v>
      </c>
      <c r="M105" s="20">
        <f t="shared" si="15"/>
        <v>11.81695559825387</v>
      </c>
      <c r="N105" s="17">
        <f t="shared" si="16"/>
        <v>430.85414472222271</v>
      </c>
      <c r="O105" s="21">
        <f t="shared" si="19"/>
        <v>0.32917720667239792</v>
      </c>
      <c r="P105" s="18">
        <f t="shared" si="20"/>
        <v>141.82736384288634</v>
      </c>
      <c r="Q105" s="19">
        <f t="shared" si="17"/>
        <v>289.02678087933634</v>
      </c>
      <c r="S105" s="31">
        <f>P105*VLOOKUP(B105,'Efficient Conversion'!$A$5:$B$105,2)*0.9/1000*0.75</f>
        <v>15.124643818726106</v>
      </c>
      <c r="T105" s="31">
        <f t="shared" si="12"/>
        <v>26.943144602233982</v>
      </c>
      <c r="U105" s="22"/>
      <c r="V105" s="23"/>
      <c r="W105" s="18"/>
      <c r="X105" s="15"/>
      <c r="Y105" s="15"/>
    </row>
    <row r="106" spans="1:25" x14ac:dyDescent="0.2">
      <c r="A106" s="14">
        <f t="shared" si="10"/>
        <v>30</v>
      </c>
      <c r="B106" s="15">
        <v>61.023524904214568</v>
      </c>
      <c r="C106" s="15"/>
      <c r="D106" s="14">
        <v>79</v>
      </c>
      <c r="E106" s="16">
        <f t="shared" si="13"/>
        <v>46997</v>
      </c>
      <c r="F106" s="14">
        <v>2028</v>
      </c>
      <c r="G106" s="14">
        <f t="shared" si="18"/>
        <v>9</v>
      </c>
      <c r="H106" s="17">
        <v>326.57093882560741</v>
      </c>
      <c r="I106" s="18">
        <v>171879.5735</v>
      </c>
      <c r="J106" s="19">
        <f t="shared" si="14"/>
        <v>1.8999985406969109</v>
      </c>
      <c r="K106" s="17">
        <v>237.92543828487351</v>
      </c>
      <c r="L106" s="18">
        <v>15490</v>
      </c>
      <c r="M106" s="20">
        <f t="shared" si="15"/>
        <v>15.359937913807197</v>
      </c>
      <c r="N106" s="17">
        <f t="shared" si="16"/>
        <v>564.49637711048092</v>
      </c>
      <c r="O106" s="21">
        <f t="shared" si="19"/>
        <v>0.33236196311675537</v>
      </c>
      <c r="P106" s="18">
        <f t="shared" si="20"/>
        <v>187.61712406873568</v>
      </c>
      <c r="Q106" s="19">
        <f t="shared" si="17"/>
        <v>376.87925304174524</v>
      </c>
      <c r="S106" s="31">
        <f>P106*VLOOKUP(B106,'Efficient Conversion'!$A$5:$B$105,2)*0.9/1000*0.75</f>
        <v>21.181628264928769</v>
      </c>
      <c r="T106" s="31">
        <f t="shared" si="12"/>
        <v>80.412879501138192</v>
      </c>
      <c r="U106" s="22"/>
      <c r="V106" s="23"/>
      <c r="W106" s="18"/>
      <c r="X106" s="15"/>
      <c r="Y106" s="15"/>
    </row>
    <row r="107" spans="1:25" x14ac:dyDescent="0.2">
      <c r="A107" s="14">
        <f t="shared" si="10"/>
        <v>31</v>
      </c>
      <c r="B107" s="15">
        <v>47.658100358422942</v>
      </c>
      <c r="C107" s="15"/>
      <c r="D107" s="14">
        <v>80</v>
      </c>
      <c r="E107" s="16">
        <f t="shared" si="13"/>
        <v>47027</v>
      </c>
      <c r="F107" s="14">
        <v>2028</v>
      </c>
      <c r="G107" s="14">
        <f t="shared" si="18"/>
        <v>10</v>
      </c>
      <c r="H107" s="17">
        <v>930.105114459991</v>
      </c>
      <c r="I107" s="18">
        <v>172299.16959999999</v>
      </c>
      <c r="J107" s="19">
        <f t="shared" si="14"/>
        <v>5.3981984743122702</v>
      </c>
      <c r="K107" s="17">
        <v>502.31152391433682</v>
      </c>
      <c r="L107" s="18">
        <v>15488</v>
      </c>
      <c r="M107" s="20">
        <f t="shared" si="15"/>
        <v>32.432303971741788</v>
      </c>
      <c r="N107" s="17">
        <f t="shared" si="16"/>
        <v>1432.4166383743277</v>
      </c>
      <c r="O107" s="21">
        <f t="shared" si="19"/>
        <v>0.33550665866847029</v>
      </c>
      <c r="P107" s="18">
        <f t="shared" si="20"/>
        <v>480.58532016209324</v>
      </c>
      <c r="Q107" s="19">
        <f t="shared" si="17"/>
        <v>951.83131821223446</v>
      </c>
      <c r="S107" s="31">
        <f>P107*VLOOKUP(B107,'Efficient Conversion'!$A$5:$B$105,2)*0.9/1000*0.75</f>
        <v>59.407077285602995</v>
      </c>
      <c r="T107" s="31">
        <f t="shared" si="12"/>
        <v>170.16331205983764</v>
      </c>
      <c r="U107" s="22"/>
      <c r="V107" s="23"/>
      <c r="W107" s="18"/>
      <c r="X107" s="15"/>
      <c r="Y107" s="15"/>
    </row>
    <row r="108" spans="1:25" x14ac:dyDescent="0.2">
      <c r="A108" s="14">
        <f t="shared" si="10"/>
        <v>30</v>
      </c>
      <c r="B108" s="15">
        <v>36.144444444444453</v>
      </c>
      <c r="C108" s="15"/>
      <c r="D108" s="14">
        <v>81</v>
      </c>
      <c r="E108" s="16">
        <f t="shared" si="13"/>
        <v>47058</v>
      </c>
      <c r="F108" s="14">
        <v>2028</v>
      </c>
      <c r="G108" s="14">
        <f t="shared" si="18"/>
        <v>11</v>
      </c>
      <c r="H108" s="17">
        <v>1626.0009491443639</v>
      </c>
      <c r="I108" s="18">
        <v>172863.76569999999</v>
      </c>
      <c r="J108" s="19">
        <f t="shared" si="14"/>
        <v>9.4062566701586316</v>
      </c>
      <c r="K108" s="17">
        <v>868.85322403907799</v>
      </c>
      <c r="L108" s="18">
        <v>15508</v>
      </c>
      <c r="M108" s="20">
        <f t="shared" si="15"/>
        <v>56.026129999940544</v>
      </c>
      <c r="N108" s="17">
        <f t="shared" si="16"/>
        <v>2494.8541731834421</v>
      </c>
      <c r="O108" s="21">
        <f t="shared" si="19"/>
        <v>0.33861228866810977</v>
      </c>
      <c r="P108" s="18">
        <f t="shared" si="20"/>
        <v>844.78828147482989</v>
      </c>
      <c r="Q108" s="19">
        <f t="shared" si="17"/>
        <v>1650.0658917086121</v>
      </c>
      <c r="S108" s="31">
        <f>P108*VLOOKUP(B108,'Efficient Conversion'!$A$5:$B$105,2)*0.9/1000*0.75</f>
        <v>109.4034897862534</v>
      </c>
      <c r="T108" s="31">
        <f t="shared" si="12"/>
        <v>218.42511757811124</v>
      </c>
      <c r="U108" s="22"/>
      <c r="V108" s="23"/>
      <c r="W108" s="18"/>
      <c r="X108" s="15"/>
      <c r="Y108" s="15"/>
    </row>
    <row r="109" spans="1:25" x14ac:dyDescent="0.2">
      <c r="A109" s="14">
        <f t="shared" si="10"/>
        <v>31</v>
      </c>
      <c r="B109" s="15">
        <v>28.584946236559134</v>
      </c>
      <c r="C109" s="15"/>
      <c r="D109" s="14">
        <v>82</v>
      </c>
      <c r="E109" s="16">
        <f t="shared" si="13"/>
        <v>47088</v>
      </c>
      <c r="F109" s="14">
        <v>2028</v>
      </c>
      <c r="G109" s="14">
        <f t="shared" si="18"/>
        <v>12</v>
      </c>
      <c r="H109" s="17">
        <v>2305.8232903480521</v>
      </c>
      <c r="I109" s="18">
        <v>173286.36170000001</v>
      </c>
      <c r="J109" s="19">
        <f t="shared" si="14"/>
        <v>13.306432587810816</v>
      </c>
      <c r="K109" s="17">
        <v>1209.2726650238033</v>
      </c>
      <c r="L109" s="18">
        <v>15585</v>
      </c>
      <c r="M109" s="20">
        <f t="shared" si="15"/>
        <v>77.592086302457702</v>
      </c>
      <c r="N109" s="17">
        <f t="shared" si="16"/>
        <v>3515.0959553718553</v>
      </c>
      <c r="O109" s="21">
        <f t="shared" si="19"/>
        <v>0.34167981181606333</v>
      </c>
      <c r="P109" s="18">
        <f t="shared" si="20"/>
        <v>1201.0373245468609</v>
      </c>
      <c r="Q109" s="19">
        <f t="shared" si="17"/>
        <v>2314.0586308249945</v>
      </c>
      <c r="S109" s="31">
        <f>P109*VLOOKUP(B109,'Efficient Conversion'!$A$5:$B$105,2)*0.9/1000*0.75</f>
        <v>157.97838654623078</v>
      </c>
      <c r="T109" s="31">
        <f t="shared" si="12"/>
        <v>283.68534307427694</v>
      </c>
      <c r="U109" s="22"/>
      <c r="V109" s="23"/>
      <c r="W109" s="18"/>
      <c r="X109" s="15"/>
      <c r="Y109" s="15"/>
    </row>
    <row r="110" spans="1:25" x14ac:dyDescent="0.2">
      <c r="A110" s="14">
        <f t="shared" si="10"/>
        <v>31</v>
      </c>
      <c r="B110" s="15">
        <v>29.425806451612907</v>
      </c>
      <c r="C110" s="15"/>
      <c r="D110" s="14">
        <v>83</v>
      </c>
      <c r="E110" s="16">
        <f t="shared" si="13"/>
        <v>47119</v>
      </c>
      <c r="F110" s="14">
        <v>2029</v>
      </c>
      <c r="G110" s="14">
        <f t="shared" si="18"/>
        <v>1</v>
      </c>
      <c r="H110" s="17">
        <v>2166.8928823471088</v>
      </c>
      <c r="I110" s="18">
        <v>173564.95800000001</v>
      </c>
      <c r="J110" s="19">
        <f t="shared" si="14"/>
        <v>12.484621938185867</v>
      </c>
      <c r="K110" s="17">
        <v>1115.9662969112394</v>
      </c>
      <c r="L110" s="18">
        <v>15597</v>
      </c>
      <c r="M110" s="20">
        <f t="shared" si="15"/>
        <v>71.55006071111363</v>
      </c>
      <c r="N110" s="17">
        <f t="shared" si="16"/>
        <v>3282.8591792583484</v>
      </c>
      <c r="O110" s="21">
        <f t="shared" si="19"/>
        <v>0.34471015194914956</v>
      </c>
      <c r="P110" s="18">
        <f t="shared" si="20"/>
        <v>1131.6348865098055</v>
      </c>
      <c r="Q110" s="19">
        <f t="shared" si="17"/>
        <v>2151.2242927485431</v>
      </c>
      <c r="S110" s="31">
        <f>P110*VLOOKUP(B110,'Efficient Conversion'!$A$5:$B$105,2)*0.9/1000*0.75</f>
        <v>148.68331612670042</v>
      </c>
      <c r="T110" s="31">
        <f t="shared" si="12"/>
        <v>268.86738057566436</v>
      </c>
      <c r="U110" s="22"/>
      <c r="V110" s="23"/>
      <c r="W110" s="18"/>
      <c r="X110" s="15"/>
      <c r="Y110" s="15"/>
    </row>
    <row r="111" spans="1:25" x14ac:dyDescent="0.2">
      <c r="A111" s="14">
        <f t="shared" si="10"/>
        <v>28</v>
      </c>
      <c r="B111" s="15">
        <v>32.599735449735448</v>
      </c>
      <c r="C111" s="15"/>
      <c r="D111" s="14">
        <v>84</v>
      </c>
      <c r="E111" s="16">
        <f t="shared" si="13"/>
        <v>47150</v>
      </c>
      <c r="F111" s="14">
        <v>2029</v>
      </c>
      <c r="G111" s="14">
        <f t="shared" si="18"/>
        <v>2</v>
      </c>
      <c r="H111" s="17">
        <v>1969.7462520599349</v>
      </c>
      <c r="I111" s="18">
        <v>173560.5539</v>
      </c>
      <c r="J111" s="19">
        <f t="shared" si="14"/>
        <v>11.349043361516577</v>
      </c>
      <c r="K111" s="17">
        <v>1071.1461877822871</v>
      </c>
      <c r="L111" s="18">
        <v>15611</v>
      </c>
      <c r="M111" s="20">
        <f t="shared" si="15"/>
        <v>68.614834910145873</v>
      </c>
      <c r="N111" s="17">
        <f t="shared" si="16"/>
        <v>3040.8924398422223</v>
      </c>
      <c r="O111" s="21">
        <f t="shared" si="19"/>
        <v>0.34770419971082833</v>
      </c>
      <c r="P111" s="18">
        <f t="shared" si="20"/>
        <v>1057.3310722020483</v>
      </c>
      <c r="Q111" s="19">
        <f t="shared" si="17"/>
        <v>1983.561367640174</v>
      </c>
      <c r="S111" s="31">
        <f>P111*VLOOKUP(B111,'Efficient Conversion'!$A$5:$B$105,2)*0.9/1000*0.75</f>
        <v>138.26299195186735</v>
      </c>
      <c r="T111" s="31">
        <f t="shared" si="12"/>
        <v>271.9588548765912</v>
      </c>
      <c r="U111" s="22"/>
      <c r="V111" s="23"/>
      <c r="W111" s="18"/>
      <c r="X111" s="15"/>
      <c r="Y111" s="15"/>
    </row>
    <row r="112" spans="1:25" x14ac:dyDescent="0.2">
      <c r="A112" s="14">
        <f t="shared" si="10"/>
        <v>31</v>
      </c>
      <c r="B112" s="15">
        <v>39.989247311828002</v>
      </c>
      <c r="C112" s="15"/>
      <c r="D112" s="14">
        <v>85</v>
      </c>
      <c r="E112" s="16">
        <f t="shared" si="13"/>
        <v>47178</v>
      </c>
      <c r="F112" s="14">
        <v>2029</v>
      </c>
      <c r="G112" s="14">
        <f t="shared" si="18"/>
        <v>3</v>
      </c>
      <c r="H112" s="17">
        <v>1472.1958847045898</v>
      </c>
      <c r="I112" s="18">
        <v>173600.1501</v>
      </c>
      <c r="J112" s="19">
        <f t="shared" si="14"/>
        <v>8.4803837085195575</v>
      </c>
      <c r="K112" s="17">
        <v>780.76796674728405</v>
      </c>
      <c r="L112" s="18">
        <v>15614</v>
      </c>
      <c r="M112" s="20">
        <f t="shared" si="15"/>
        <v>50.00435293629333</v>
      </c>
      <c r="N112" s="17">
        <f t="shared" si="16"/>
        <v>2252.9638514518738</v>
      </c>
      <c r="O112" s="21">
        <f t="shared" si="19"/>
        <v>0.35066281412257916</v>
      </c>
      <c r="P112" s="18">
        <f t="shared" si="20"/>
        <v>790.03064426655862</v>
      </c>
      <c r="Q112" s="19">
        <f t="shared" si="17"/>
        <v>1462.933207185315</v>
      </c>
      <c r="S112" s="31">
        <f>P112*VLOOKUP(B112,'Efficient Conversion'!$A$5:$B$105,2)*0.9/1000*0.75</f>
        <v>101.30930072547736</v>
      </c>
      <c r="T112" s="31">
        <f t="shared" si="12"/>
        <v>245.62369274641452</v>
      </c>
      <c r="U112" s="22"/>
      <c r="V112" s="23"/>
      <c r="W112" s="18"/>
      <c r="X112" s="15"/>
      <c r="Y112" s="15"/>
    </row>
    <row r="113" spans="1:25" x14ac:dyDescent="0.2">
      <c r="A113" s="14">
        <f t="shared" si="10"/>
        <v>30</v>
      </c>
      <c r="B113" s="15">
        <v>46.898888888888891</v>
      </c>
      <c r="C113" s="15"/>
      <c r="D113" s="14">
        <v>86</v>
      </c>
      <c r="E113" s="16">
        <f t="shared" si="13"/>
        <v>47209</v>
      </c>
      <c r="F113" s="14">
        <v>2029</v>
      </c>
      <c r="G113" s="14">
        <f t="shared" si="18"/>
        <v>4</v>
      </c>
      <c r="H113" s="17">
        <v>964.8704195022583</v>
      </c>
      <c r="I113" s="18">
        <v>173557.74609999999</v>
      </c>
      <c r="J113" s="19">
        <f t="shared" si="14"/>
        <v>5.5593624668663431</v>
      </c>
      <c r="K113" s="17">
        <v>521.21544241905258</v>
      </c>
      <c r="L113" s="18">
        <v>15586</v>
      </c>
      <c r="M113" s="20">
        <f t="shared" si="15"/>
        <v>33.441257694023648</v>
      </c>
      <c r="N113" s="17">
        <f t="shared" si="16"/>
        <v>1486.0858619213109</v>
      </c>
      <c r="O113" s="21">
        <f t="shared" si="19"/>
        <v>0.35358682406337683</v>
      </c>
      <c r="P113" s="18">
        <f t="shared" si="20"/>
        <v>525.46038020224228</v>
      </c>
      <c r="Q113" s="19">
        <f t="shared" si="17"/>
        <v>960.6254817190686</v>
      </c>
      <c r="S113" s="31">
        <f>P113*VLOOKUP(B113,'Efficient Conversion'!$A$5:$B$105,2)*0.9/1000*0.75</f>
        <v>65.303803439025728</v>
      </c>
      <c r="T113" s="31">
        <f t="shared" si="12"/>
        <v>187.11733010742734</v>
      </c>
      <c r="U113" s="22"/>
      <c r="V113" s="23"/>
      <c r="W113" s="18"/>
      <c r="X113" s="15"/>
      <c r="Y113" s="15"/>
    </row>
    <row r="114" spans="1:25" x14ac:dyDescent="0.2">
      <c r="A114" s="14">
        <f t="shared" si="10"/>
        <v>31</v>
      </c>
      <c r="B114" s="15">
        <v>55.859139784946244</v>
      </c>
      <c r="C114" s="15"/>
      <c r="D114" s="14">
        <v>87</v>
      </c>
      <c r="E114" s="16">
        <f t="shared" si="13"/>
        <v>47239</v>
      </c>
      <c r="F114" s="14">
        <v>2029</v>
      </c>
      <c r="G114" s="14">
        <f t="shared" si="18"/>
        <v>5</v>
      </c>
      <c r="H114" s="17">
        <v>479.59201490879127</v>
      </c>
      <c r="I114" s="18">
        <v>173511.34229999999</v>
      </c>
      <c r="J114" s="19">
        <f t="shared" si="14"/>
        <v>2.764038411273309</v>
      </c>
      <c r="K114" s="17">
        <v>282.91988909244486</v>
      </c>
      <c r="L114" s="18">
        <v>15569</v>
      </c>
      <c r="M114" s="20">
        <f t="shared" si="15"/>
        <v>18.172001354771972</v>
      </c>
      <c r="N114" s="17">
        <f t="shared" si="16"/>
        <v>762.51190400123619</v>
      </c>
      <c r="O114" s="21">
        <f t="shared" si="19"/>
        <v>0.35647702966364592</v>
      </c>
      <c r="P114" s="18">
        <f t="shared" si="20"/>
        <v>271.81797862153172</v>
      </c>
      <c r="Q114" s="19">
        <f t="shared" si="17"/>
        <v>490.69392537970447</v>
      </c>
      <c r="S114" s="31">
        <f>P114*VLOOKUP(B114,'Efficient Conversion'!$A$5:$B$105,2)*0.9/1000*0.75</f>
        <v>31.9835851973085</v>
      </c>
      <c r="T114" s="31">
        <f t="shared" si="12"/>
        <v>117.21523367401569</v>
      </c>
      <c r="U114" s="22"/>
      <c r="V114" s="23"/>
      <c r="W114" s="18"/>
      <c r="X114" s="15"/>
      <c r="Y114" s="15"/>
    </row>
    <row r="115" spans="1:25" x14ac:dyDescent="0.2">
      <c r="A115" s="14">
        <f t="shared" ref="A115:A178" si="21">A67</f>
        <v>30</v>
      </c>
      <c r="B115" s="15">
        <v>62.166666666666679</v>
      </c>
      <c r="C115" s="15"/>
      <c r="D115" s="14">
        <v>88</v>
      </c>
      <c r="E115" s="16">
        <f t="shared" si="13"/>
        <v>47270</v>
      </c>
      <c r="F115" s="14">
        <v>2029</v>
      </c>
      <c r="G115" s="14">
        <f t="shared" si="18"/>
        <v>6</v>
      </c>
      <c r="H115" s="17">
        <v>282.91744709014847</v>
      </c>
      <c r="I115" s="18">
        <v>173360.93840000001</v>
      </c>
      <c r="J115" s="19">
        <f t="shared" si="14"/>
        <v>1.6319561355705516</v>
      </c>
      <c r="K115" s="17">
        <v>202.30209946632431</v>
      </c>
      <c r="L115" s="18">
        <v>15572</v>
      </c>
      <c r="M115" s="20">
        <f t="shared" si="15"/>
        <v>12.991401198710783</v>
      </c>
      <c r="N115" s="17">
        <f t="shared" si="16"/>
        <v>485.21954655647278</v>
      </c>
      <c r="O115" s="21">
        <f t="shared" si="19"/>
        <v>0.35933420361955171</v>
      </c>
      <c r="P115" s="18">
        <f t="shared" si="20"/>
        <v>174.3559793425101</v>
      </c>
      <c r="Q115" s="19">
        <f t="shared" si="17"/>
        <v>310.86356721396271</v>
      </c>
      <c r="S115" s="31">
        <f>P115*VLOOKUP(B115,'Efficient Conversion'!$A$5:$B$105,2)*0.9/1000*0.75</f>
        <v>19.548998067221227</v>
      </c>
      <c r="T115" s="31">
        <f t="shared" si="12"/>
        <v>45.74856059652496</v>
      </c>
      <c r="U115" s="22"/>
      <c r="V115" s="23"/>
      <c r="W115" s="18"/>
      <c r="X115" s="15"/>
      <c r="Y115" s="15"/>
    </row>
    <row r="116" spans="1:25" x14ac:dyDescent="0.2">
      <c r="A116" s="14">
        <f t="shared" si="21"/>
        <v>31</v>
      </c>
      <c r="B116" s="15">
        <v>70.889247311827987</v>
      </c>
      <c r="C116" s="15"/>
      <c r="D116" s="14">
        <v>89</v>
      </c>
      <c r="E116" s="16">
        <f t="shared" si="13"/>
        <v>47300</v>
      </c>
      <c r="F116" s="14">
        <v>2029</v>
      </c>
      <c r="G116" s="14">
        <f t="shared" si="18"/>
        <v>7</v>
      </c>
      <c r="H116" s="17">
        <v>250.5350862741472</v>
      </c>
      <c r="I116" s="18">
        <v>173521.5344</v>
      </c>
      <c r="J116" s="19">
        <f t="shared" si="14"/>
        <v>1.4438270566269682</v>
      </c>
      <c r="K116" s="17">
        <v>183.76547515392309</v>
      </c>
      <c r="L116" s="18">
        <v>15551</v>
      </c>
      <c r="M116" s="20">
        <f t="shared" si="15"/>
        <v>11.816955511151892</v>
      </c>
      <c r="N116" s="17">
        <f t="shared" si="16"/>
        <v>434.3005614280703</v>
      </c>
      <c r="O116" s="21">
        <f t="shared" si="19"/>
        <v>0.3621590924330349</v>
      </c>
      <c r="P116" s="18">
        <f t="shared" si="20"/>
        <v>157.28589716994745</v>
      </c>
      <c r="Q116" s="19">
        <f t="shared" si="17"/>
        <v>277.01466425812282</v>
      </c>
      <c r="S116" s="31">
        <f>P116*VLOOKUP(B116,'Efficient Conversion'!$A$5:$B$105,2)*0.9/1000*0.75</f>
        <v>16.773160749427234</v>
      </c>
      <c r="T116" s="31">
        <f t="shared" si="12"/>
        <v>28.87646587988818</v>
      </c>
      <c r="U116" s="22"/>
      <c r="V116" s="23"/>
      <c r="W116" s="18"/>
      <c r="X116" s="15"/>
      <c r="Y116" s="15"/>
    </row>
    <row r="117" spans="1:25" x14ac:dyDescent="0.2">
      <c r="A117" s="14">
        <f t="shared" si="21"/>
        <v>31</v>
      </c>
      <c r="B117" s="15">
        <v>70.05591397849463</v>
      </c>
      <c r="C117" s="15"/>
      <c r="D117" s="14">
        <v>90</v>
      </c>
      <c r="E117" s="16">
        <f t="shared" si="13"/>
        <v>47331</v>
      </c>
      <c r="F117" s="14">
        <v>2029</v>
      </c>
      <c r="G117" s="14">
        <f t="shared" si="18"/>
        <v>8</v>
      </c>
      <c r="H117" s="17">
        <v>250.74530780315439</v>
      </c>
      <c r="I117" s="18">
        <v>173667.1306</v>
      </c>
      <c r="J117" s="19">
        <f t="shared" si="14"/>
        <v>1.4438270900017645</v>
      </c>
      <c r="K117" s="17">
        <v>183.8127422928815</v>
      </c>
      <c r="L117" s="18">
        <v>15555</v>
      </c>
      <c r="M117" s="20">
        <f t="shared" si="15"/>
        <v>11.816955467237641</v>
      </c>
      <c r="N117" s="17">
        <f t="shared" si="16"/>
        <v>434.55805009603591</v>
      </c>
      <c r="O117" s="21">
        <f t="shared" si="19"/>
        <v>0.36495241758256625</v>
      </c>
      <c r="P117" s="18">
        <f t="shared" si="20"/>
        <v>158.59301096251423</v>
      </c>
      <c r="Q117" s="19">
        <f t="shared" si="17"/>
        <v>275.96503913352171</v>
      </c>
      <c r="S117" s="31">
        <f>P117*VLOOKUP(B117,'Efficient Conversion'!$A$5:$B$105,2)*0.9/1000*0.75</f>
        <v>16.912552965480952</v>
      </c>
      <c r="T117" s="31">
        <f t="shared" si="12"/>
        <v>30.128138262516416</v>
      </c>
      <c r="U117" s="22"/>
      <c r="V117" s="23"/>
      <c r="W117" s="18"/>
      <c r="X117" s="15"/>
      <c r="Y117" s="15"/>
    </row>
    <row r="118" spans="1:25" x14ac:dyDescent="0.2">
      <c r="A118" s="14">
        <f t="shared" si="21"/>
        <v>30</v>
      </c>
      <c r="B118" s="15">
        <v>61.023524904214568</v>
      </c>
      <c r="C118" s="15"/>
      <c r="D118" s="14">
        <v>91</v>
      </c>
      <c r="E118" s="16">
        <f t="shared" si="13"/>
        <v>47362</v>
      </c>
      <c r="F118" s="14">
        <v>2029</v>
      </c>
      <c r="G118" s="14">
        <f t="shared" si="18"/>
        <v>9</v>
      </c>
      <c r="H118" s="17">
        <v>330.41684389114369</v>
      </c>
      <c r="I118" s="18">
        <v>173903.72659999999</v>
      </c>
      <c r="J118" s="19">
        <f t="shared" si="14"/>
        <v>1.8999986391961752</v>
      </c>
      <c r="K118" s="17">
        <v>238.93920958042111</v>
      </c>
      <c r="L118" s="18">
        <v>15556</v>
      </c>
      <c r="M118" s="20">
        <f t="shared" si="15"/>
        <v>15.359938903344117</v>
      </c>
      <c r="N118" s="17">
        <f t="shared" si="16"/>
        <v>569.35605347156479</v>
      </c>
      <c r="O118" s="21">
        <f t="shared" si="19"/>
        <v>0.36771487662921243</v>
      </c>
      <c r="P118" s="18">
        <f t="shared" si="20"/>
        <v>209.36069096039171</v>
      </c>
      <c r="Q118" s="19">
        <f t="shared" si="17"/>
        <v>359.99536251117308</v>
      </c>
      <c r="S118" s="31">
        <f>P118*VLOOKUP(B118,'Efficient Conversion'!$A$5:$B$105,2)*0.9/1000*0.75</f>
        <v>23.636436978892096</v>
      </c>
      <c r="T118" s="31">
        <f t="shared" si="12"/>
        <v>89.732193146214129</v>
      </c>
      <c r="U118" s="22"/>
      <c r="V118" s="23"/>
      <c r="W118" s="18"/>
      <c r="X118" s="15"/>
      <c r="Y118" s="15"/>
    </row>
    <row r="119" spans="1:25" x14ac:dyDescent="0.2">
      <c r="A119" s="14">
        <f t="shared" si="21"/>
        <v>31</v>
      </c>
      <c r="B119" s="15">
        <v>47.658100358422942</v>
      </c>
      <c r="C119" s="15"/>
      <c r="D119" s="14">
        <v>92</v>
      </c>
      <c r="E119" s="16">
        <f t="shared" si="13"/>
        <v>47392</v>
      </c>
      <c r="F119" s="14">
        <v>2029</v>
      </c>
      <c r="G119" s="14">
        <f t="shared" si="18"/>
        <v>10</v>
      </c>
      <c r="H119" s="17">
        <v>941.02115726470902</v>
      </c>
      <c r="I119" s="18">
        <v>174321.32279999999</v>
      </c>
      <c r="J119" s="19">
        <f t="shared" si="14"/>
        <v>5.3981988098171376</v>
      </c>
      <c r="K119" s="17">
        <v>504.45206511020706</v>
      </c>
      <c r="L119" s="18">
        <v>15554</v>
      </c>
      <c r="M119" s="20">
        <f t="shared" si="15"/>
        <v>32.432304558969207</v>
      </c>
      <c r="N119" s="17">
        <f t="shared" si="16"/>
        <v>1445.4732223749161</v>
      </c>
      <c r="O119" s="21">
        <f t="shared" si="19"/>
        <v>0.37044714426226011</v>
      </c>
      <c r="P119" s="18">
        <f t="shared" si="20"/>
        <v>535.47142733635451</v>
      </c>
      <c r="Q119" s="19">
        <f t="shared" si="17"/>
        <v>910.00179503856157</v>
      </c>
      <c r="S119" s="31">
        <f>P119*VLOOKUP(B119,'Efficient Conversion'!$A$5:$B$105,2)*0.9/1000*0.75</f>
        <v>66.191768939745657</v>
      </c>
      <c r="T119" s="31">
        <f t="shared" si="12"/>
        <v>189.59711786084179</v>
      </c>
      <c r="U119" s="22"/>
      <c r="V119" s="23"/>
      <c r="W119" s="18"/>
      <c r="X119" s="15"/>
      <c r="Y119" s="15"/>
    </row>
    <row r="120" spans="1:25" x14ac:dyDescent="0.2">
      <c r="A120" s="14">
        <f t="shared" si="21"/>
        <v>30</v>
      </c>
      <c r="B120" s="15">
        <v>36.144444444444453</v>
      </c>
      <c r="C120" s="15"/>
      <c r="D120" s="14">
        <v>93</v>
      </c>
      <c r="E120" s="16">
        <f t="shared" si="13"/>
        <v>47423</v>
      </c>
      <c r="F120" s="14">
        <v>2029</v>
      </c>
      <c r="G120" s="14">
        <f t="shared" si="18"/>
        <v>11</v>
      </c>
      <c r="H120" s="17">
        <v>1645.0125668048859</v>
      </c>
      <c r="I120" s="18">
        <v>174884.91880000001</v>
      </c>
      <c r="J120" s="19">
        <f t="shared" si="14"/>
        <v>9.4062574296994548</v>
      </c>
      <c r="K120" s="17">
        <v>872.60687756538391</v>
      </c>
      <c r="L120" s="18">
        <v>15575</v>
      </c>
      <c r="M120" s="20">
        <f t="shared" si="15"/>
        <v>56.026123760217267</v>
      </c>
      <c r="N120" s="17">
        <f t="shared" si="16"/>
        <v>2517.6194443702698</v>
      </c>
      <c r="O120" s="21">
        <f t="shared" si="19"/>
        <v>0.37314987328831406</v>
      </c>
      <c r="P120" s="18">
        <f t="shared" si="20"/>
        <v>939.44937665496184</v>
      </c>
      <c r="Q120" s="19">
        <f t="shared" si="17"/>
        <v>1578.1700677153081</v>
      </c>
      <c r="S120" s="31">
        <f>P120*VLOOKUP(B120,'Efficient Conversion'!$A$5:$B$105,2)*0.9/1000*0.75</f>
        <v>121.66248341435536</v>
      </c>
      <c r="T120" s="31">
        <f t="shared" si="12"/>
        <v>242.9003160369445</v>
      </c>
      <c r="U120" s="22"/>
      <c r="V120" s="23"/>
      <c r="W120" s="18"/>
      <c r="X120" s="15"/>
      <c r="Y120" s="15"/>
    </row>
    <row r="121" spans="1:25" x14ac:dyDescent="0.2">
      <c r="A121" s="14">
        <f t="shared" si="21"/>
        <v>31</v>
      </c>
      <c r="B121" s="15">
        <v>28.584946236559134</v>
      </c>
      <c r="C121" s="15"/>
      <c r="D121" s="14">
        <v>94</v>
      </c>
      <c r="E121" s="16">
        <f t="shared" si="13"/>
        <v>47453</v>
      </c>
      <c r="F121" s="14">
        <v>2029</v>
      </c>
      <c r="G121" s="14">
        <f t="shared" si="18"/>
        <v>12</v>
      </c>
      <c r="H121" s="17">
        <v>2332.691003799443</v>
      </c>
      <c r="I121" s="18">
        <v>175305.51490000001</v>
      </c>
      <c r="J121" s="19">
        <f t="shared" si="14"/>
        <v>13.306432516570208</v>
      </c>
      <c r="K121" s="17">
        <v>1214.3938162326815</v>
      </c>
      <c r="L121" s="18">
        <v>15651</v>
      </c>
      <c r="M121" s="20">
        <f t="shared" si="15"/>
        <v>77.592090999468496</v>
      </c>
      <c r="N121" s="17">
        <f t="shared" si="16"/>
        <v>3547.0848200321243</v>
      </c>
      <c r="O121" s="21">
        <f t="shared" ref="O121:O152" si="22">0.25*LN(D121)-0.76</f>
        <v>0.37582369556750095</v>
      </c>
      <c r="P121" s="18">
        <f t="shared" si="20"/>
        <v>1333.0785255558571</v>
      </c>
      <c r="Q121" s="19">
        <f t="shared" si="17"/>
        <v>2214.0062944762672</v>
      </c>
      <c r="S121" s="31">
        <f>P121*VLOOKUP(B121,'Efficient Conversion'!$A$5:$B$105,2)*0.9/1000*0.75</f>
        <v>175.34641955128157</v>
      </c>
      <c r="T121" s="31">
        <f t="shared" si="12"/>
        <v>314.87351070454542</v>
      </c>
      <c r="U121" s="22"/>
      <c r="V121" s="23"/>
      <c r="W121" s="18"/>
      <c r="X121" s="15"/>
      <c r="Y121" s="15"/>
    </row>
    <row r="122" spans="1:25" x14ac:dyDescent="0.2">
      <c r="A122" s="14">
        <f t="shared" si="21"/>
        <v>31</v>
      </c>
      <c r="B122" s="15">
        <v>29.425806451612907</v>
      </c>
      <c r="C122" s="15"/>
      <c r="D122" s="14">
        <v>95</v>
      </c>
      <c r="E122" s="16">
        <f t="shared" si="13"/>
        <v>47484</v>
      </c>
      <c r="F122" s="14">
        <v>2030</v>
      </c>
      <c r="G122" s="14">
        <f t="shared" si="18"/>
        <v>1</v>
      </c>
      <c r="H122" s="17">
        <v>2192.088784217834</v>
      </c>
      <c r="I122" s="18">
        <v>175583.111</v>
      </c>
      <c r="J122" s="19">
        <f t="shared" si="14"/>
        <v>12.484622078588378</v>
      </c>
      <c r="K122" s="17">
        <v>1120.7601692676546</v>
      </c>
      <c r="L122" s="18">
        <v>15664</v>
      </c>
      <c r="M122" s="20">
        <f t="shared" si="15"/>
        <v>71.550061878680708</v>
      </c>
      <c r="N122" s="17">
        <f t="shared" si="16"/>
        <v>3312.8489534854889</v>
      </c>
      <c r="O122" s="21">
        <f t="shared" si="22"/>
        <v>0.37846922290013518</v>
      </c>
      <c r="P122" s="18">
        <f t="shared" si="20"/>
        <v>1253.8113690111788</v>
      </c>
      <c r="Q122" s="19">
        <f t="shared" si="17"/>
        <v>2059.0375844743103</v>
      </c>
      <c r="S122" s="31">
        <f>P122*VLOOKUP(B122,'Efficient Conversion'!$A$5:$B$105,2)*0.9/1000*0.75</f>
        <v>164.73584754611116</v>
      </c>
      <c r="T122" s="31">
        <f t="shared" si="12"/>
        <v>297.89553374563832</v>
      </c>
      <c r="U122" s="22"/>
      <c r="V122" s="23"/>
      <c r="W122" s="18"/>
      <c r="X122" s="15"/>
      <c r="Y122" s="15"/>
    </row>
    <row r="123" spans="1:25" x14ac:dyDescent="0.2">
      <c r="A123" s="14">
        <f t="shared" si="21"/>
        <v>28</v>
      </c>
      <c r="B123" s="15">
        <v>32.599735449735448</v>
      </c>
      <c r="C123" s="15"/>
      <c r="D123" s="14">
        <v>96</v>
      </c>
      <c r="E123" s="16">
        <f t="shared" si="13"/>
        <v>47515</v>
      </c>
      <c r="F123" s="14">
        <v>2030</v>
      </c>
      <c r="G123" s="14">
        <f t="shared" si="18"/>
        <v>2</v>
      </c>
      <c r="H123" s="17">
        <v>1992.6391553878748</v>
      </c>
      <c r="I123" s="18">
        <v>175577.7071</v>
      </c>
      <c r="J123" s="19">
        <f t="shared" si="14"/>
        <v>11.349044182772989</v>
      </c>
      <c r="K123" s="17">
        <v>1075.6747100353239</v>
      </c>
      <c r="L123" s="18">
        <v>15677</v>
      </c>
      <c r="M123" s="20">
        <f t="shared" si="15"/>
        <v>68.614831283748416</v>
      </c>
      <c r="N123" s="17">
        <f t="shared" si="16"/>
        <v>3068.3138654231989</v>
      </c>
      <c r="O123" s="21">
        <f t="shared" si="22"/>
        <v>0.38108704786695902</v>
      </c>
      <c r="P123" s="18">
        <f t="shared" si="20"/>
        <v>1169.2946729033845</v>
      </c>
      <c r="Q123" s="19">
        <f t="shared" si="17"/>
        <v>1899.0191925198144</v>
      </c>
      <c r="S123" s="31">
        <f>P123*VLOOKUP(B123,'Efficient Conversion'!$A$5:$B$105,2)*0.9/1000*0.75</f>
        <v>152.90402807542574</v>
      </c>
      <c r="T123" s="31">
        <f t="shared" si="12"/>
        <v>300.75730167829136</v>
      </c>
      <c r="U123" s="22"/>
      <c r="V123" s="23"/>
      <c r="W123" s="18"/>
      <c r="X123" s="15"/>
      <c r="Y123" s="15"/>
    </row>
    <row r="124" spans="1:25" x14ac:dyDescent="0.2">
      <c r="A124" s="14">
        <f t="shared" si="21"/>
        <v>31</v>
      </c>
      <c r="B124" s="15">
        <v>39.989247311828002</v>
      </c>
      <c r="C124" s="15"/>
      <c r="D124" s="14">
        <v>97</v>
      </c>
      <c r="E124" s="16">
        <f t="shared" si="13"/>
        <v>47543</v>
      </c>
      <c r="F124" s="14">
        <v>2030</v>
      </c>
      <c r="G124" s="14">
        <f t="shared" si="18"/>
        <v>3</v>
      </c>
      <c r="H124" s="17">
        <v>1489.2936382293701</v>
      </c>
      <c r="I124" s="18">
        <v>175616.30319999999</v>
      </c>
      <c r="J124" s="19">
        <f t="shared" si="14"/>
        <v>8.4803837177536607</v>
      </c>
      <c r="K124" s="17">
        <v>784.06836664676666</v>
      </c>
      <c r="L124" s="18">
        <v>15680</v>
      </c>
      <c r="M124" s="20">
        <f t="shared" si="15"/>
        <v>50.004360117778489</v>
      </c>
      <c r="N124" s="17">
        <f t="shared" si="16"/>
        <v>2273.3620048761368</v>
      </c>
      <c r="O124" s="21">
        <f t="shared" si="22"/>
        <v>0.3836777446258457</v>
      </c>
      <c r="P124" s="18">
        <f t="shared" si="20"/>
        <v>872.23840674896701</v>
      </c>
      <c r="Q124" s="19">
        <f t="shared" si="17"/>
        <v>1401.1235981271698</v>
      </c>
      <c r="S124" s="31">
        <f>P124*VLOOKUP(B124,'Efficient Conversion'!$A$5:$B$105,2)*0.9/1000*0.75</f>
        <v>111.85118412169774</v>
      </c>
      <c r="T124" s="31">
        <f t="shared" si="12"/>
        <v>271.18241548696739</v>
      </c>
      <c r="U124" s="22"/>
      <c r="V124" s="23"/>
      <c r="W124" s="18"/>
      <c r="X124" s="15"/>
      <c r="Y124" s="15"/>
    </row>
    <row r="125" spans="1:25" x14ac:dyDescent="0.2">
      <c r="A125" s="14">
        <f t="shared" si="21"/>
        <v>30</v>
      </c>
      <c r="B125" s="15">
        <v>46.898888888888891</v>
      </c>
      <c r="C125" s="15"/>
      <c r="D125" s="14">
        <v>98</v>
      </c>
      <c r="E125" s="16">
        <f t="shared" si="13"/>
        <v>47574</v>
      </c>
      <c r="F125" s="14">
        <v>2030</v>
      </c>
      <c r="G125" s="14">
        <f t="shared" si="18"/>
        <v>4</v>
      </c>
      <c r="H125" s="17">
        <v>976.06793403625545</v>
      </c>
      <c r="I125" s="18">
        <v>175571.89929999999</v>
      </c>
      <c r="J125" s="19">
        <f t="shared" si="14"/>
        <v>5.5593630753429775</v>
      </c>
      <c r="K125" s="17">
        <v>523.42283606529236</v>
      </c>
      <c r="L125" s="18">
        <v>15652</v>
      </c>
      <c r="M125" s="20">
        <f t="shared" si="15"/>
        <v>33.441274985004625</v>
      </c>
      <c r="N125" s="17">
        <f t="shared" si="16"/>
        <v>1499.4907701015477</v>
      </c>
      <c r="O125" s="21">
        <f t="shared" si="22"/>
        <v>0.38624186966764307</v>
      </c>
      <c r="P125" s="18">
        <f t="shared" si="20"/>
        <v>579.16611859339582</v>
      </c>
      <c r="Q125" s="19">
        <f t="shared" si="17"/>
        <v>920.32465150815187</v>
      </c>
      <c r="S125" s="31">
        <f>P125*VLOOKUP(B125,'Efficient Conversion'!$A$5:$B$105,2)*0.9/1000*0.75</f>
        <v>71.978310434384269</v>
      </c>
      <c r="T125" s="31">
        <f t="shared" si="12"/>
        <v>206.24203438167305</v>
      </c>
      <c r="U125" s="22"/>
      <c r="V125" s="23"/>
      <c r="W125" s="18"/>
      <c r="X125" s="15"/>
      <c r="Y125" s="15"/>
    </row>
    <row r="126" spans="1:25" x14ac:dyDescent="0.2">
      <c r="A126" s="14">
        <f t="shared" si="21"/>
        <v>31</v>
      </c>
      <c r="B126" s="15">
        <v>55.859139784946244</v>
      </c>
      <c r="C126" s="15"/>
      <c r="D126" s="14">
        <v>99</v>
      </c>
      <c r="E126" s="16">
        <f t="shared" si="13"/>
        <v>47604</v>
      </c>
      <c r="F126" s="14">
        <v>2030</v>
      </c>
      <c r="G126" s="14">
        <f t="shared" si="18"/>
        <v>5</v>
      </c>
      <c r="H126" s="17">
        <v>485.15644788742122</v>
      </c>
      <c r="I126" s="18">
        <v>175524.49540000001</v>
      </c>
      <c r="J126" s="19">
        <f t="shared" si="14"/>
        <v>2.7640384140219623</v>
      </c>
      <c r="K126" s="17">
        <v>284.11922276020061</v>
      </c>
      <c r="L126" s="18">
        <v>15635</v>
      </c>
      <c r="M126" s="20">
        <f t="shared" si="15"/>
        <v>18.172000176539854</v>
      </c>
      <c r="N126" s="17">
        <f t="shared" si="16"/>
        <v>769.27567064762184</v>
      </c>
      <c r="O126" s="21">
        <f t="shared" si="22"/>
        <v>0.38877996253364744</v>
      </c>
      <c r="P126" s="18">
        <f t="shared" si="20"/>
        <v>299.07896641242894</v>
      </c>
      <c r="Q126" s="19">
        <f t="shared" si="17"/>
        <v>470.1967042351929</v>
      </c>
      <c r="S126" s="31">
        <f>P126*VLOOKUP(B126,'Efficient Conversion'!$A$5:$B$105,2)*0.9/1000*0.75</f>
        <v>35.191261635764221</v>
      </c>
      <c r="T126" s="31">
        <f t="shared" si="12"/>
        <v>128.97090587163606</v>
      </c>
      <c r="U126" s="22"/>
      <c r="V126" s="23"/>
      <c r="W126" s="18"/>
      <c r="X126" s="15"/>
      <c r="Y126" s="15"/>
    </row>
    <row r="127" spans="1:25" x14ac:dyDescent="0.2">
      <c r="A127" s="14">
        <f t="shared" si="21"/>
        <v>30</v>
      </c>
      <c r="B127" s="15">
        <v>62.166666666666679</v>
      </c>
      <c r="C127" s="15"/>
      <c r="D127" s="14">
        <v>100</v>
      </c>
      <c r="E127" s="16">
        <f t="shared" si="13"/>
        <v>47635</v>
      </c>
      <c r="F127" s="14">
        <v>2030</v>
      </c>
      <c r="G127" s="14">
        <f t="shared" si="18"/>
        <v>6</v>
      </c>
      <c r="H127" s="17">
        <v>286.19954645633663</v>
      </c>
      <c r="I127" s="18">
        <v>175372.09150000001</v>
      </c>
      <c r="J127" s="19">
        <f t="shared" si="14"/>
        <v>1.6319560541726026</v>
      </c>
      <c r="K127" s="17">
        <v>203.14653038978548</v>
      </c>
      <c r="L127" s="18">
        <v>15637</v>
      </c>
      <c r="M127" s="20">
        <f t="shared" si="15"/>
        <v>12.991400549324389</v>
      </c>
      <c r="N127" s="17">
        <f t="shared" si="16"/>
        <v>489.34607684612212</v>
      </c>
      <c r="O127" s="21">
        <f t="shared" si="22"/>
        <v>0.39129254649702294</v>
      </c>
      <c r="P127" s="18">
        <f t="shared" si="20"/>
        <v>191.47747252744699</v>
      </c>
      <c r="Q127" s="19">
        <f t="shared" si="17"/>
        <v>297.86860431867512</v>
      </c>
      <c r="S127" s="31">
        <f>P127*VLOOKUP(B127,'Efficient Conversion'!$A$5:$B$105,2)*0.9/1000*0.75</f>
        <v>21.468680078944853</v>
      </c>
      <c r="T127" s="31">
        <f t="shared" si="12"/>
        <v>50.240999980753756</v>
      </c>
      <c r="U127" s="22"/>
      <c r="V127" s="23"/>
      <c r="W127" s="18"/>
      <c r="X127" s="15"/>
      <c r="Y127" s="15"/>
    </row>
    <row r="128" spans="1:25" x14ac:dyDescent="0.2">
      <c r="A128" s="14">
        <f t="shared" si="21"/>
        <v>31</v>
      </c>
      <c r="B128" s="15">
        <v>70.889247311827987</v>
      </c>
      <c r="C128" s="15"/>
      <c r="D128" s="14">
        <v>101</v>
      </c>
      <c r="E128" s="16">
        <f t="shared" si="13"/>
        <v>47665</v>
      </c>
      <c r="F128" s="14">
        <v>2030</v>
      </c>
      <c r="G128" s="14">
        <f t="shared" si="18"/>
        <v>7</v>
      </c>
      <c r="H128" s="17">
        <v>253.40420401096341</v>
      </c>
      <c r="I128" s="18">
        <v>175508.6876</v>
      </c>
      <c r="J128" s="19">
        <f t="shared" si="14"/>
        <v>1.4438271260309019</v>
      </c>
      <c r="K128" s="17">
        <v>184.53359618783043</v>
      </c>
      <c r="L128" s="18">
        <v>15616</v>
      </c>
      <c r="M128" s="20">
        <f t="shared" si="15"/>
        <v>11.81695672309365</v>
      </c>
      <c r="N128" s="17">
        <f t="shared" si="16"/>
        <v>437.93780019879387</v>
      </c>
      <c r="O128" s="21">
        <f t="shared" si="22"/>
        <v>0.39378012921031491</v>
      </c>
      <c r="P128" s="18">
        <f t="shared" si="20"/>
        <v>172.45120354836212</v>
      </c>
      <c r="Q128" s="19">
        <f t="shared" si="17"/>
        <v>265.48659665043175</v>
      </c>
      <c r="S128" s="31">
        <f>P128*VLOOKUP(B128,'Efficient Conversion'!$A$5:$B$105,2)*0.9/1000*0.75</f>
        <v>18.390407599121687</v>
      </c>
      <c r="T128" s="31">
        <f t="shared" si="12"/>
        <v>31.660698033398855</v>
      </c>
      <c r="U128" s="22"/>
      <c r="V128" s="23"/>
      <c r="W128" s="18"/>
      <c r="X128" s="15"/>
      <c r="Y128" s="15"/>
    </row>
    <row r="129" spans="1:25" x14ac:dyDescent="0.2">
      <c r="A129" s="14">
        <f t="shared" si="21"/>
        <v>31</v>
      </c>
      <c r="B129" s="15">
        <v>70.05591397849463</v>
      </c>
      <c r="C129" s="15"/>
      <c r="D129" s="14">
        <v>102</v>
      </c>
      <c r="E129" s="16">
        <f t="shared" si="13"/>
        <v>47696</v>
      </c>
      <c r="F129" s="14">
        <v>2030</v>
      </c>
      <c r="G129" s="14">
        <f t="shared" si="18"/>
        <v>8</v>
      </c>
      <c r="H129" s="17">
        <v>253.57828736305203</v>
      </c>
      <c r="I129" s="18">
        <v>175629.2837</v>
      </c>
      <c r="J129" s="19">
        <f t="shared" si="14"/>
        <v>1.4438269178174188</v>
      </c>
      <c r="K129" s="17">
        <v>184.58084207773192</v>
      </c>
      <c r="L129" s="18">
        <v>15620</v>
      </c>
      <c r="M129" s="20">
        <f t="shared" si="15"/>
        <v>11.816955318676818</v>
      </c>
      <c r="N129" s="17">
        <f t="shared" si="16"/>
        <v>438.15912944078394</v>
      </c>
      <c r="O129" s="21">
        <f t="shared" si="22"/>
        <v>0.39624320332106766</v>
      </c>
      <c r="P129" s="18">
        <f t="shared" si="20"/>
        <v>173.61757701398656</v>
      </c>
      <c r="Q129" s="19">
        <f t="shared" si="17"/>
        <v>264.54155242679735</v>
      </c>
      <c r="S129" s="31">
        <f>P129*VLOOKUP(B129,'Efficient Conversion'!$A$5:$B$105,2)*0.9/1000*0.75</f>
        <v>18.514791094303373</v>
      </c>
      <c r="T129" s="31">
        <f t="shared" si="12"/>
        <v>32.982376293472655</v>
      </c>
      <c r="U129" s="22"/>
      <c r="V129" s="23"/>
      <c r="W129" s="18"/>
      <c r="X129" s="15"/>
      <c r="Y129" s="15"/>
    </row>
    <row r="130" spans="1:25" x14ac:dyDescent="0.2">
      <c r="A130" s="14">
        <f t="shared" si="21"/>
        <v>30</v>
      </c>
      <c r="B130" s="15">
        <v>61.023524904214568</v>
      </c>
      <c r="C130" s="15"/>
      <c r="D130" s="14">
        <v>103</v>
      </c>
      <c r="E130" s="16">
        <f t="shared" si="13"/>
        <v>47727</v>
      </c>
      <c r="F130" s="14">
        <v>2030</v>
      </c>
      <c r="G130" s="14">
        <f t="shared" si="18"/>
        <v>9</v>
      </c>
      <c r="H130" s="17">
        <v>334.09744620323221</v>
      </c>
      <c r="I130" s="18">
        <v>175840.87969999999</v>
      </c>
      <c r="J130" s="19">
        <f t="shared" si="14"/>
        <v>1.8999987191444438</v>
      </c>
      <c r="K130" s="17">
        <v>239.90689516067471</v>
      </c>
      <c r="L130" s="18">
        <v>15619</v>
      </c>
      <c r="M130" s="20">
        <f t="shared" si="15"/>
        <v>15.359939507053889</v>
      </c>
      <c r="N130" s="17">
        <f t="shared" si="16"/>
        <v>574.00434136390686</v>
      </c>
      <c r="O130" s="21">
        <f t="shared" si="22"/>
        <v>0.39868224705740896</v>
      </c>
      <c r="P130" s="18">
        <f t="shared" si="20"/>
        <v>228.84534063567042</v>
      </c>
      <c r="Q130" s="19">
        <f t="shared" si="17"/>
        <v>345.15900072823644</v>
      </c>
      <c r="S130" s="31">
        <f>P130*VLOOKUP(B130,'Efficient Conversion'!$A$5:$B$105,2)*0.9/1000*0.75</f>
        <v>25.836218093450249</v>
      </c>
      <c r="T130" s="31">
        <f t="shared" ref="T130:T193" si="23">S130*VLOOKUP(G130,$V$2:$W$13,2,FALSE)</f>
        <v>98.083332703635648</v>
      </c>
      <c r="U130" s="22"/>
      <c r="V130" s="23"/>
      <c r="W130" s="18"/>
      <c r="X130" s="15"/>
      <c r="Y130" s="15"/>
    </row>
    <row r="131" spans="1:25" x14ac:dyDescent="0.2">
      <c r="A131" s="14">
        <f t="shared" si="21"/>
        <v>31</v>
      </c>
      <c r="B131" s="15">
        <v>47.658100358422942</v>
      </c>
      <c r="C131" s="15"/>
      <c r="D131" s="14">
        <v>104</v>
      </c>
      <c r="E131" s="16">
        <f t="shared" ref="E131:E194" si="24">DATE(F131,G131,1)</f>
        <v>47757</v>
      </c>
      <c r="F131" s="14">
        <v>2030</v>
      </c>
      <c r="G131" s="14">
        <f t="shared" si="18"/>
        <v>10</v>
      </c>
      <c r="H131" s="17">
        <v>951.3434534072868</v>
      </c>
      <c r="I131" s="18">
        <v>176233.47579999999</v>
      </c>
      <c r="J131" s="19">
        <f t="shared" ref="J131:J194" si="25">H131*1000/I131</f>
        <v>5.3981994572184844</v>
      </c>
      <c r="K131" s="17">
        <v>506.49533367156982</v>
      </c>
      <c r="L131" s="18">
        <v>15617</v>
      </c>
      <c r="M131" s="20">
        <f t="shared" ref="M131:M194" si="26">K131*1000/L131</f>
        <v>32.432306696008823</v>
      </c>
      <c r="N131" s="17">
        <f t="shared" ref="N131:N194" si="27">K131+H131</f>
        <v>1457.8387870788565</v>
      </c>
      <c r="O131" s="21">
        <f t="shared" si="22"/>
        <v>0.40109772478534311</v>
      </c>
      <c r="P131" s="18">
        <f t="shared" si="20"/>
        <v>584.7358206011537</v>
      </c>
      <c r="Q131" s="19">
        <f t="shared" ref="Q131:Q194" si="28">N131-P131</f>
        <v>873.10296647770281</v>
      </c>
      <c r="S131" s="31">
        <f>P131*VLOOKUP(B131,'Efficient Conversion'!$A$5:$B$105,2)*0.9/1000*0.75</f>
        <v>72.281538009519068</v>
      </c>
      <c r="T131" s="31">
        <f t="shared" si="23"/>
        <v>207.04041455107185</v>
      </c>
      <c r="U131" s="22"/>
      <c r="V131" s="23"/>
      <c r="W131" s="18"/>
      <c r="X131" s="15"/>
      <c r="Y131" s="15"/>
    </row>
    <row r="132" spans="1:25" x14ac:dyDescent="0.2">
      <c r="A132" s="14">
        <f t="shared" si="21"/>
        <v>30</v>
      </c>
      <c r="B132" s="15">
        <v>36.144444444444453</v>
      </c>
      <c r="C132" s="15"/>
      <c r="D132" s="14">
        <v>105</v>
      </c>
      <c r="E132" s="16">
        <f t="shared" si="24"/>
        <v>47788</v>
      </c>
      <c r="F132" s="14">
        <v>2030</v>
      </c>
      <c r="G132" s="14">
        <f t="shared" si="18"/>
        <v>11</v>
      </c>
      <c r="H132" s="17">
        <v>1662.7635612487788</v>
      </c>
      <c r="I132" s="18">
        <v>176772.07190000001</v>
      </c>
      <c r="J132" s="19">
        <f t="shared" si="25"/>
        <v>9.4062571274799822</v>
      </c>
      <c r="K132" s="17">
        <v>876.08047986030556</v>
      </c>
      <c r="L132" s="18">
        <v>15637</v>
      </c>
      <c r="M132" s="20">
        <f t="shared" si="26"/>
        <v>56.026122648865226</v>
      </c>
      <c r="N132" s="17">
        <f t="shared" si="27"/>
        <v>2538.8440411090842</v>
      </c>
      <c r="O132" s="21">
        <f t="shared" si="22"/>
        <v>0.40349008753938076</v>
      </c>
      <c r="P132" s="18">
        <f t="shared" si="20"/>
        <v>1024.3984043959397</v>
      </c>
      <c r="Q132" s="19">
        <f t="shared" si="28"/>
        <v>1514.4456367131445</v>
      </c>
      <c r="S132" s="31">
        <f>P132*VLOOKUP(B132,'Efficient Conversion'!$A$5:$B$105,2)*0.9/1000*0.75</f>
        <v>132.66372513682253</v>
      </c>
      <c r="T132" s="31">
        <f t="shared" si="23"/>
        <v>264.86440074237635</v>
      </c>
      <c r="U132" s="22"/>
      <c r="V132" s="23"/>
      <c r="W132" s="18"/>
      <c r="X132" s="15"/>
      <c r="Y132" s="15"/>
    </row>
    <row r="133" spans="1:25" x14ac:dyDescent="0.2">
      <c r="A133" s="14">
        <f t="shared" si="21"/>
        <v>31</v>
      </c>
      <c r="B133" s="15">
        <v>28.584946236559134</v>
      </c>
      <c r="C133" s="15"/>
      <c r="D133" s="14">
        <v>106</v>
      </c>
      <c r="E133" s="16">
        <f t="shared" si="24"/>
        <v>47818</v>
      </c>
      <c r="F133" s="14">
        <v>2030</v>
      </c>
      <c r="G133" s="14">
        <f t="shared" si="18"/>
        <v>12</v>
      </c>
      <c r="H133" s="17">
        <v>2357.4829711914072</v>
      </c>
      <c r="I133" s="18">
        <v>177168.66800000001</v>
      </c>
      <c r="J133" s="19">
        <f t="shared" si="25"/>
        <v>13.30643277846062</v>
      </c>
      <c r="K133" s="17">
        <v>1219.1269598007207</v>
      </c>
      <c r="L133" s="18">
        <v>15712</v>
      </c>
      <c r="M133" s="20">
        <f t="shared" si="26"/>
        <v>77.59209265534119</v>
      </c>
      <c r="N133" s="17">
        <f t="shared" si="27"/>
        <v>3576.6099309921278</v>
      </c>
      <c r="O133" s="21">
        <f t="shared" si="22"/>
        <v>0.40585977352801672</v>
      </c>
      <c r="P133" s="18">
        <f t="shared" si="20"/>
        <v>1451.6020965905207</v>
      </c>
      <c r="Q133" s="19">
        <f t="shared" si="28"/>
        <v>2125.0078344016074</v>
      </c>
      <c r="S133" s="31">
        <f>P133*VLOOKUP(B133,'Efficient Conversion'!$A$5:$B$105,2)*0.9/1000*0.75</f>
        <v>190.93641174974897</v>
      </c>
      <c r="T133" s="31">
        <f t="shared" si="23"/>
        <v>342.86881045432023</v>
      </c>
      <c r="U133" s="22"/>
      <c r="V133" s="23"/>
      <c r="W133" s="18"/>
      <c r="X133" s="15"/>
      <c r="Y133" s="15"/>
    </row>
    <row r="134" spans="1:25" x14ac:dyDescent="0.2">
      <c r="A134" s="14">
        <f t="shared" si="21"/>
        <v>31</v>
      </c>
      <c r="B134" s="15">
        <v>29.425806451612907</v>
      </c>
      <c r="C134" s="15"/>
      <c r="D134" s="14">
        <v>107</v>
      </c>
      <c r="E134" s="16">
        <f t="shared" si="24"/>
        <v>47849</v>
      </c>
      <c r="F134" s="14">
        <v>2031</v>
      </c>
      <c r="G134" s="14">
        <f t="shared" si="18"/>
        <v>1</v>
      </c>
      <c r="H134" s="17">
        <v>2215.0248851776169</v>
      </c>
      <c r="I134" s="18">
        <v>177420.2641</v>
      </c>
      <c r="J134" s="19">
        <f t="shared" si="25"/>
        <v>12.484621733677246</v>
      </c>
      <c r="K134" s="17">
        <v>1125.1246039867401</v>
      </c>
      <c r="L134" s="18">
        <v>15725</v>
      </c>
      <c r="M134" s="20">
        <f t="shared" si="26"/>
        <v>71.55005430758284</v>
      </c>
      <c r="N134" s="17">
        <f t="shared" si="27"/>
        <v>3340.149489164357</v>
      </c>
      <c r="O134" s="21">
        <f t="shared" si="22"/>
        <v>0.40820720861547644</v>
      </c>
      <c r="P134" s="18">
        <f t="shared" si="20"/>
        <v>1363.4730993301916</v>
      </c>
      <c r="Q134" s="19">
        <f t="shared" si="28"/>
        <v>1976.6763898341653</v>
      </c>
      <c r="S134" s="31">
        <f>P134*VLOOKUP(B134,'Efficient Conversion'!$A$5:$B$105,2)*0.9/1000*0.75</f>
        <v>179.14408991332056</v>
      </c>
      <c r="T134" s="31">
        <f t="shared" si="23"/>
        <v>323.95028208518806</v>
      </c>
      <c r="U134" s="22"/>
      <c r="V134" s="23"/>
      <c r="W134" s="18"/>
      <c r="X134" s="15"/>
      <c r="Y134" s="15"/>
    </row>
    <row r="135" spans="1:25" x14ac:dyDescent="0.2">
      <c r="A135" s="14">
        <f t="shared" si="21"/>
        <v>28</v>
      </c>
      <c r="B135" s="15">
        <v>32.599735449735448</v>
      </c>
      <c r="C135" s="15"/>
      <c r="D135" s="14">
        <v>108</v>
      </c>
      <c r="E135" s="16">
        <f t="shared" si="24"/>
        <v>47880</v>
      </c>
      <c r="F135" s="14">
        <v>2031</v>
      </c>
      <c r="G135" s="14">
        <f t="shared" si="18"/>
        <v>2</v>
      </c>
      <c r="H135" s="17">
        <v>2013.2052826881372</v>
      </c>
      <c r="I135" s="18">
        <v>177389.8602</v>
      </c>
      <c r="J135" s="19">
        <f t="shared" si="25"/>
        <v>11.349043741385941</v>
      </c>
      <c r="K135" s="17">
        <v>1079.8602349758153</v>
      </c>
      <c r="L135" s="18">
        <v>15738</v>
      </c>
      <c r="M135" s="20">
        <f t="shared" si="26"/>
        <v>68.61483256931092</v>
      </c>
      <c r="N135" s="17">
        <f t="shared" si="27"/>
        <v>3093.0655176639525</v>
      </c>
      <c r="O135" s="21">
        <f t="shared" si="22"/>
        <v>0.41053280678105497</v>
      </c>
      <c r="P135" s="18">
        <f t="shared" si="20"/>
        <v>1269.8048685242791</v>
      </c>
      <c r="Q135" s="19">
        <f t="shared" si="28"/>
        <v>1823.2606491396734</v>
      </c>
      <c r="S135" s="31">
        <f>P135*VLOOKUP(B135,'Efficient Conversion'!$A$5:$B$105,2)*0.9/1000*0.75</f>
        <v>166.0473478298241</v>
      </c>
      <c r="T135" s="31">
        <f t="shared" si="23"/>
        <v>326.60978858908675</v>
      </c>
      <c r="U135" s="22"/>
      <c r="V135" s="23"/>
      <c r="W135" s="18"/>
      <c r="X135" s="15"/>
      <c r="Y135" s="15"/>
    </row>
    <row r="136" spans="1:25" x14ac:dyDescent="0.2">
      <c r="A136" s="14">
        <f t="shared" si="21"/>
        <v>31</v>
      </c>
      <c r="B136" s="15">
        <v>39.989247311828002</v>
      </c>
      <c r="C136" s="15"/>
      <c r="D136" s="14">
        <v>109</v>
      </c>
      <c r="E136" s="16">
        <f t="shared" si="24"/>
        <v>47908</v>
      </c>
      <c r="F136" s="14">
        <v>2031</v>
      </c>
      <c r="G136" s="14">
        <f t="shared" si="18"/>
        <v>3</v>
      </c>
      <c r="H136" s="17">
        <v>1504.44947886467</v>
      </c>
      <c r="I136" s="18">
        <v>177403.45629999999</v>
      </c>
      <c r="J136" s="19">
        <f t="shared" si="25"/>
        <v>8.4803842621902188</v>
      </c>
      <c r="K136" s="17">
        <v>787.11853313446045</v>
      </c>
      <c r="L136" s="18">
        <v>15741</v>
      </c>
      <c r="M136" s="20">
        <f t="shared" si="26"/>
        <v>50.004353798009049</v>
      </c>
      <c r="N136" s="17">
        <f t="shared" si="27"/>
        <v>2291.5680119991302</v>
      </c>
      <c r="O136" s="21">
        <f t="shared" si="22"/>
        <v>0.41283697055728585</v>
      </c>
      <c r="P136" s="18">
        <f t="shared" si="20"/>
        <v>946.04399589970308</v>
      </c>
      <c r="Q136" s="19">
        <f t="shared" si="28"/>
        <v>1345.5240160994272</v>
      </c>
      <c r="S136" s="31">
        <f>P136*VLOOKUP(B136,'Efficient Conversion'!$A$5:$B$105,2)*0.9/1000*0.75</f>
        <v>121.31561778734948</v>
      </c>
      <c r="T136" s="31">
        <f t="shared" si="23"/>
        <v>294.12886887341591</v>
      </c>
      <c r="U136" s="22"/>
      <c r="V136" s="23"/>
      <c r="W136" s="18"/>
      <c r="X136" s="15"/>
      <c r="Y136" s="15"/>
    </row>
    <row r="137" spans="1:25" x14ac:dyDescent="0.2">
      <c r="A137" s="14">
        <f t="shared" si="21"/>
        <v>30</v>
      </c>
      <c r="B137" s="15">
        <v>46.898888888888891</v>
      </c>
      <c r="C137" s="15"/>
      <c r="D137" s="14">
        <v>110</v>
      </c>
      <c r="E137" s="16">
        <f t="shared" si="24"/>
        <v>47939</v>
      </c>
      <c r="F137" s="14">
        <v>2031</v>
      </c>
      <c r="G137" s="14">
        <f t="shared" si="18"/>
        <v>4</v>
      </c>
      <c r="H137" s="17">
        <v>985.86978435516357</v>
      </c>
      <c r="I137" s="18">
        <v>177335.05239999999</v>
      </c>
      <c r="J137" s="19">
        <f t="shared" si="25"/>
        <v>5.5593621848173527</v>
      </c>
      <c r="K137" s="17">
        <v>525.39569735527095</v>
      </c>
      <c r="L137" s="18">
        <v>15711</v>
      </c>
      <c r="M137" s="20">
        <f t="shared" si="26"/>
        <v>33.441263914153836</v>
      </c>
      <c r="N137" s="17">
        <f t="shared" si="27"/>
        <v>1511.2654817104344</v>
      </c>
      <c r="O137" s="21">
        <f t="shared" si="22"/>
        <v>0.41512009144810413</v>
      </c>
      <c r="P137" s="18">
        <f t="shared" si="20"/>
        <v>627.35666496999875</v>
      </c>
      <c r="Q137" s="19">
        <f t="shared" si="28"/>
        <v>883.90881674043567</v>
      </c>
      <c r="S137" s="31">
        <f>P137*VLOOKUP(B137,'Efficient Conversion'!$A$5:$B$105,2)*0.9/1000*0.75</f>
        <v>77.967393696923835</v>
      </c>
      <c r="T137" s="31">
        <f t="shared" si="23"/>
        <v>223.40276945162722</v>
      </c>
      <c r="U137" s="22"/>
      <c r="V137" s="23"/>
      <c r="W137" s="18"/>
      <c r="X137" s="15"/>
      <c r="Y137" s="15"/>
    </row>
    <row r="138" spans="1:25" x14ac:dyDescent="0.2">
      <c r="A138" s="14">
        <f t="shared" si="21"/>
        <v>31</v>
      </c>
      <c r="B138" s="15">
        <v>55.859139784946244</v>
      </c>
      <c r="C138" s="15"/>
      <c r="D138" s="14">
        <v>111</v>
      </c>
      <c r="E138" s="16">
        <f t="shared" si="24"/>
        <v>47969</v>
      </c>
      <c r="F138" s="14">
        <v>2031</v>
      </c>
      <c r="G138" s="14">
        <f t="shared" si="18"/>
        <v>5</v>
      </c>
      <c r="H138" s="17">
        <v>489.9580065011973</v>
      </c>
      <c r="I138" s="18">
        <v>177261.64850000001</v>
      </c>
      <c r="J138" s="19">
        <f t="shared" si="25"/>
        <v>2.7640384180518169</v>
      </c>
      <c r="K138" s="17">
        <v>285.19136327505134</v>
      </c>
      <c r="L138" s="18">
        <v>15694</v>
      </c>
      <c r="M138" s="20">
        <f t="shared" si="26"/>
        <v>18.171999698932797</v>
      </c>
      <c r="N138" s="17">
        <f t="shared" si="27"/>
        <v>775.1493697762487</v>
      </c>
      <c r="O138" s="21">
        <f t="shared" si="22"/>
        <v>0.41738255032808347</v>
      </c>
      <c r="P138" s="18">
        <f t="shared" si="20"/>
        <v>323.53382084241724</v>
      </c>
      <c r="Q138" s="19">
        <f t="shared" si="28"/>
        <v>451.61554893383146</v>
      </c>
      <c r="S138" s="31">
        <f>P138*VLOOKUP(B138,'Efficient Conversion'!$A$5:$B$105,2)*0.9/1000*0.75</f>
        <v>38.068753125164001</v>
      </c>
      <c r="T138" s="31">
        <f t="shared" si="23"/>
        <v>139.51649778211927</v>
      </c>
      <c r="U138" s="22"/>
      <c r="V138" s="23"/>
      <c r="W138" s="18"/>
      <c r="X138" s="15"/>
      <c r="Y138" s="15"/>
    </row>
    <row r="139" spans="1:25" x14ac:dyDescent="0.2">
      <c r="A139" s="14">
        <f t="shared" si="21"/>
        <v>30</v>
      </c>
      <c r="B139" s="15">
        <v>62.166666666666679</v>
      </c>
      <c r="C139" s="15"/>
      <c r="D139" s="14">
        <v>112</v>
      </c>
      <c r="E139" s="16">
        <f t="shared" si="24"/>
        <v>48000</v>
      </c>
      <c r="F139" s="14">
        <v>2031</v>
      </c>
      <c r="G139" s="14">
        <f t="shared" si="18"/>
        <v>6</v>
      </c>
      <c r="H139" s="17">
        <v>288.99534702301048</v>
      </c>
      <c r="I139" s="18">
        <v>177085.24460000001</v>
      </c>
      <c r="J139" s="19">
        <f t="shared" si="25"/>
        <v>1.6319561106053355</v>
      </c>
      <c r="K139" s="17">
        <v>203.9000219106677</v>
      </c>
      <c r="L139" s="18">
        <v>15695</v>
      </c>
      <c r="M139" s="20">
        <f t="shared" si="26"/>
        <v>12.991399930593674</v>
      </c>
      <c r="N139" s="17">
        <f t="shared" si="27"/>
        <v>492.89536893367818</v>
      </c>
      <c r="O139" s="21">
        <f t="shared" si="22"/>
        <v>0.41962471782377353</v>
      </c>
      <c r="P139" s="18">
        <f t="shared" si="20"/>
        <v>206.8310801054395</v>
      </c>
      <c r="Q139" s="19">
        <f t="shared" si="28"/>
        <v>286.06428882823866</v>
      </c>
      <c r="S139" s="31">
        <f>P139*VLOOKUP(B139,'Efficient Conversion'!$A$5:$B$105,2)*0.9/1000*0.75</f>
        <v>23.190144671090728</v>
      </c>
      <c r="T139" s="31">
        <f t="shared" si="23"/>
        <v>54.269571007143554</v>
      </c>
      <c r="U139" s="22"/>
      <c r="V139" s="23"/>
      <c r="W139" s="18"/>
      <c r="X139" s="15"/>
      <c r="Y139" s="15"/>
    </row>
    <row r="140" spans="1:25" x14ac:dyDescent="0.2">
      <c r="A140" s="14">
        <f t="shared" si="21"/>
        <v>31</v>
      </c>
      <c r="B140" s="15">
        <v>70.889247311827987</v>
      </c>
      <c r="C140" s="15"/>
      <c r="D140" s="14">
        <v>113</v>
      </c>
      <c r="E140" s="16">
        <f t="shared" si="24"/>
        <v>48030</v>
      </c>
      <c r="F140" s="14">
        <v>2031</v>
      </c>
      <c r="G140" s="14">
        <f t="shared" si="18"/>
        <v>7</v>
      </c>
      <c r="H140" s="17">
        <v>255.88492041826279</v>
      </c>
      <c r="I140" s="18">
        <v>177226.8407</v>
      </c>
      <c r="J140" s="19">
        <f t="shared" si="25"/>
        <v>1.4438271280331119</v>
      </c>
      <c r="K140" s="17">
        <v>185.21897247433671</v>
      </c>
      <c r="L140" s="18">
        <v>15674</v>
      </c>
      <c r="M140" s="20">
        <f t="shared" si="26"/>
        <v>11.816956263515166</v>
      </c>
      <c r="N140" s="17">
        <f t="shared" si="27"/>
        <v>441.1038928925995</v>
      </c>
      <c r="O140" s="21">
        <f t="shared" si="22"/>
        <v>0.4218469546780852</v>
      </c>
      <c r="P140" s="18">
        <f t="shared" si="20"/>
        <v>186.07833391339139</v>
      </c>
      <c r="Q140" s="19">
        <f t="shared" si="28"/>
        <v>255.02555897920811</v>
      </c>
      <c r="S140" s="31">
        <f>P140*VLOOKUP(B140,'Efficient Conversion'!$A$5:$B$105,2)*0.9/1000*0.75</f>
        <v>19.843621474483108</v>
      </c>
      <c r="T140" s="31">
        <f t="shared" si="23"/>
        <v>34.162533049168744</v>
      </c>
      <c r="U140" s="22"/>
      <c r="V140" s="23"/>
      <c r="W140" s="18"/>
      <c r="X140" s="15"/>
      <c r="Y140" s="15"/>
    </row>
    <row r="141" spans="1:25" x14ac:dyDescent="0.2">
      <c r="A141" s="14">
        <f t="shared" si="21"/>
        <v>31</v>
      </c>
      <c r="B141" s="15">
        <v>70.05591397849463</v>
      </c>
      <c r="C141" s="15"/>
      <c r="D141" s="14">
        <v>114</v>
      </c>
      <c r="E141" s="16">
        <f t="shared" si="24"/>
        <v>48061</v>
      </c>
      <c r="F141" s="14">
        <v>2031</v>
      </c>
      <c r="G141" s="14">
        <f t="shared" si="18"/>
        <v>8</v>
      </c>
      <c r="H141" s="17">
        <v>256.06768816709479</v>
      </c>
      <c r="I141" s="18">
        <v>177353.4368</v>
      </c>
      <c r="J141" s="19">
        <f t="shared" si="25"/>
        <v>1.4438270426970083</v>
      </c>
      <c r="K141" s="17">
        <v>185.26620635390321</v>
      </c>
      <c r="L141" s="18">
        <v>15678</v>
      </c>
      <c r="M141" s="20">
        <f t="shared" si="26"/>
        <v>11.816954098348209</v>
      </c>
      <c r="N141" s="17">
        <f t="shared" si="27"/>
        <v>441.333894520998</v>
      </c>
      <c r="O141" s="21">
        <f t="shared" si="22"/>
        <v>0.42404961209862391</v>
      </c>
      <c r="P141" s="18">
        <f t="shared" si="20"/>
        <v>187.14746677760419</v>
      </c>
      <c r="Q141" s="19">
        <f t="shared" si="28"/>
        <v>254.18642774339381</v>
      </c>
      <c r="S141" s="31">
        <f>P141*VLOOKUP(B141,'Efficient Conversion'!$A$5:$B$105,2)*0.9/1000*0.75</f>
        <v>19.957635112810518</v>
      </c>
      <c r="T141" s="31">
        <f t="shared" si="23"/>
        <v>35.552668559196945</v>
      </c>
      <c r="U141" s="22"/>
      <c r="V141" s="23"/>
      <c r="W141" s="18"/>
      <c r="X141" s="15"/>
      <c r="Y141" s="15"/>
    </row>
    <row r="142" spans="1:25" x14ac:dyDescent="0.2">
      <c r="A142" s="14">
        <f t="shared" si="21"/>
        <v>30</v>
      </c>
      <c r="B142" s="15">
        <v>61.023524904214568</v>
      </c>
      <c r="C142" s="15"/>
      <c r="D142" s="14">
        <v>115</v>
      </c>
      <c r="E142" s="16">
        <f t="shared" si="24"/>
        <v>48092</v>
      </c>
      <c r="F142" s="14">
        <v>2031</v>
      </c>
      <c r="G142" s="14">
        <f t="shared" si="18"/>
        <v>9</v>
      </c>
      <c r="H142" s="17">
        <v>337.38469541072811</v>
      </c>
      <c r="I142" s="18">
        <v>177571.03289999999</v>
      </c>
      <c r="J142" s="19">
        <f t="shared" si="25"/>
        <v>1.8999984958173215</v>
      </c>
      <c r="K142" s="17">
        <v>240.8131027221678</v>
      </c>
      <c r="L142" s="18">
        <v>15678</v>
      </c>
      <c r="M142" s="20">
        <f t="shared" si="26"/>
        <v>15.359937665656831</v>
      </c>
      <c r="N142" s="17">
        <f t="shared" si="27"/>
        <v>578.19779813289597</v>
      </c>
      <c r="O142" s="21">
        <f t="shared" si="22"/>
        <v>0.42623303209081254</v>
      </c>
      <c r="P142" s="18">
        <f t="shared" si="20"/>
        <v>246.44700064641577</v>
      </c>
      <c r="Q142" s="19">
        <f t="shared" si="28"/>
        <v>331.75079748648022</v>
      </c>
      <c r="S142" s="31">
        <f>P142*VLOOKUP(B142,'Efficient Conversion'!$A$5:$B$105,2)*0.9/1000*0.75</f>
        <v>27.823413137846515</v>
      </c>
      <c r="T142" s="31">
        <f t="shared" si="23"/>
        <v>105.62742108303924</v>
      </c>
      <c r="U142" s="22"/>
      <c r="V142" s="23"/>
      <c r="W142" s="18"/>
      <c r="X142" s="15"/>
      <c r="Y142" s="15"/>
    </row>
    <row r="143" spans="1:25" x14ac:dyDescent="0.2">
      <c r="A143" s="14">
        <f t="shared" si="21"/>
        <v>31</v>
      </c>
      <c r="B143" s="15">
        <v>47.658100358422942</v>
      </c>
      <c r="C143" s="15"/>
      <c r="D143" s="14">
        <v>116</v>
      </c>
      <c r="E143" s="16">
        <f t="shared" si="24"/>
        <v>48122</v>
      </c>
      <c r="F143" s="14">
        <v>2031</v>
      </c>
      <c r="G143" s="14">
        <f t="shared" ref="G143:G206" si="29">G131</f>
        <v>10</v>
      </c>
      <c r="H143" s="17">
        <v>960.7152626514436</v>
      </c>
      <c r="I143" s="18">
        <v>177969.62899999999</v>
      </c>
      <c r="J143" s="19">
        <f t="shared" si="25"/>
        <v>5.3981978163894677</v>
      </c>
      <c r="K143" s="17">
        <v>508.40883886814072</v>
      </c>
      <c r="L143" s="18">
        <v>15676</v>
      </c>
      <c r="M143" s="20">
        <f t="shared" si="26"/>
        <v>32.43230663869231</v>
      </c>
      <c r="N143" s="17">
        <f t="shared" si="27"/>
        <v>1469.1241015195842</v>
      </c>
      <c r="O143" s="21">
        <f t="shared" si="22"/>
        <v>0.42839754777659111</v>
      </c>
      <c r="P143" s="18">
        <f t="shared" si="20"/>
        <v>629.36916247047759</v>
      </c>
      <c r="Q143" s="19">
        <f t="shared" si="28"/>
        <v>839.75493904910661</v>
      </c>
      <c r="S143" s="31">
        <f>P143*VLOOKUP(B143,'Efficient Conversion'!$A$5:$B$105,2)*0.9/1000*0.75</f>
        <v>77.798844258181319</v>
      </c>
      <c r="T143" s="31">
        <f t="shared" si="23"/>
        <v>222.84397109379256</v>
      </c>
      <c r="U143" s="22"/>
      <c r="V143" s="23"/>
      <c r="W143" s="18"/>
      <c r="X143" s="15"/>
      <c r="Y143" s="15"/>
    </row>
    <row r="144" spans="1:25" x14ac:dyDescent="0.2">
      <c r="A144" s="14">
        <f t="shared" si="21"/>
        <v>30</v>
      </c>
      <c r="B144" s="15">
        <v>36.144444444444453</v>
      </c>
      <c r="C144" s="15"/>
      <c r="D144" s="14">
        <v>117</v>
      </c>
      <c r="E144" s="16">
        <f t="shared" si="24"/>
        <v>48153</v>
      </c>
      <c r="F144" s="14">
        <v>2031</v>
      </c>
      <c r="G144" s="14">
        <f t="shared" si="29"/>
        <v>11</v>
      </c>
      <c r="H144" s="17">
        <v>1679.1601209640498</v>
      </c>
      <c r="I144" s="18">
        <v>178515.22510000001</v>
      </c>
      <c r="J144" s="19">
        <f t="shared" si="25"/>
        <v>9.4062571975215228</v>
      </c>
      <c r="K144" s="17">
        <v>879.3861021995541</v>
      </c>
      <c r="L144" s="18">
        <v>15696</v>
      </c>
      <c r="M144" s="20">
        <f t="shared" si="26"/>
        <v>56.02612781597567</v>
      </c>
      <c r="N144" s="17">
        <f t="shared" si="27"/>
        <v>2558.5462231636038</v>
      </c>
      <c r="O144" s="21">
        <f t="shared" si="22"/>
        <v>0.43054348369943907</v>
      </c>
      <c r="P144" s="18">
        <f t="shared" si="20"/>
        <v>1101.5654041269004</v>
      </c>
      <c r="Q144" s="19">
        <f t="shared" si="28"/>
        <v>1456.9808190367035</v>
      </c>
      <c r="S144" s="31">
        <f>P144*VLOOKUP(B144,'Efficient Conversion'!$A$5:$B$105,2)*0.9/1000*0.75</f>
        <v>142.65716284427197</v>
      </c>
      <c r="T144" s="31">
        <f t="shared" si="23"/>
        <v>284.81639505740083</v>
      </c>
      <c r="U144" s="22"/>
      <c r="V144" s="23"/>
      <c r="W144" s="18"/>
      <c r="X144" s="15"/>
      <c r="Y144" s="15"/>
    </row>
    <row r="145" spans="1:25" x14ac:dyDescent="0.2">
      <c r="A145" s="14">
        <f t="shared" si="21"/>
        <v>31</v>
      </c>
      <c r="B145" s="15">
        <v>28.584946236559134</v>
      </c>
      <c r="C145" s="15"/>
      <c r="D145" s="14">
        <v>118</v>
      </c>
      <c r="E145" s="16">
        <f t="shared" si="24"/>
        <v>48183</v>
      </c>
      <c r="F145" s="14">
        <v>2031</v>
      </c>
      <c r="G145" s="14">
        <f t="shared" si="29"/>
        <v>12</v>
      </c>
      <c r="H145" s="17">
        <v>2380.7446260452271</v>
      </c>
      <c r="I145" s="18">
        <v>178916.8211</v>
      </c>
      <c r="J145" s="19">
        <f t="shared" si="25"/>
        <v>13.306432628347357</v>
      </c>
      <c r="K145" s="17">
        <v>1223.7049195766444</v>
      </c>
      <c r="L145" s="18">
        <v>15771</v>
      </c>
      <c r="M145" s="20">
        <f t="shared" si="26"/>
        <v>77.592094323546036</v>
      </c>
      <c r="N145" s="17">
        <f t="shared" si="27"/>
        <v>3604.4495456218715</v>
      </c>
      <c r="O145" s="21">
        <f t="shared" si="22"/>
        <v>0.43267115611641627</v>
      </c>
      <c r="P145" s="18">
        <f t="shared" si="20"/>
        <v>1559.5413520675063</v>
      </c>
      <c r="Q145" s="19">
        <f t="shared" si="28"/>
        <v>2044.9081935543652</v>
      </c>
      <c r="S145" s="31">
        <f>P145*VLOOKUP(B145,'Efficient Conversion'!$A$5:$B$105,2)*0.9/1000*0.75</f>
        <v>205.13419651192459</v>
      </c>
      <c r="T145" s="31">
        <f t="shared" si="23"/>
        <v>368.36409198749294</v>
      </c>
      <c r="U145" s="22"/>
      <c r="V145" s="23"/>
      <c r="W145" s="18"/>
      <c r="X145" s="15"/>
      <c r="Y145" s="15"/>
    </row>
    <row r="146" spans="1:25" x14ac:dyDescent="0.2">
      <c r="A146" s="14">
        <f t="shared" si="21"/>
        <v>31</v>
      </c>
      <c r="B146" s="15">
        <v>29.425806451612907</v>
      </c>
      <c r="C146" s="15"/>
      <c r="D146" s="14">
        <v>119</v>
      </c>
      <c r="E146" s="16">
        <f t="shared" si="24"/>
        <v>48214</v>
      </c>
      <c r="F146" s="14">
        <v>2032</v>
      </c>
      <c r="G146" s="14">
        <f t="shared" si="29"/>
        <v>1</v>
      </c>
      <c r="H146" s="17">
        <v>2236.9374060630807</v>
      </c>
      <c r="I146" s="18">
        <v>179175.4172</v>
      </c>
      <c r="J146" s="19">
        <f t="shared" si="25"/>
        <v>12.48462228256545</v>
      </c>
      <c r="K146" s="17">
        <v>1129.3462071418764</v>
      </c>
      <c r="L146" s="18">
        <v>15784</v>
      </c>
      <c r="M146" s="20">
        <f t="shared" si="26"/>
        <v>71.550063807772204</v>
      </c>
      <c r="N146" s="17">
        <f t="shared" si="27"/>
        <v>3366.283613204957</v>
      </c>
      <c r="O146" s="21">
        <f t="shared" si="22"/>
        <v>0.4347808732778824</v>
      </c>
      <c r="P146" s="18">
        <f t="shared" si="20"/>
        <v>1463.5957290502765</v>
      </c>
      <c r="Q146" s="19">
        <f t="shared" si="28"/>
        <v>1902.6878841546804</v>
      </c>
      <c r="S146" s="31">
        <f>P146*VLOOKUP(B146,'Efficient Conversion'!$A$5:$B$105,2)*0.9/1000*0.75</f>
        <v>192.29900832699826</v>
      </c>
      <c r="T146" s="31">
        <f t="shared" si="23"/>
        <v>347.73861656488253</v>
      </c>
      <c r="U146" s="22"/>
      <c r="V146" s="23"/>
      <c r="W146" s="18"/>
      <c r="X146" s="15"/>
      <c r="Y146" s="15"/>
    </row>
    <row r="147" spans="1:25" x14ac:dyDescent="0.2">
      <c r="A147" s="14">
        <f t="shared" si="21"/>
        <v>29</v>
      </c>
      <c r="B147" s="15">
        <v>32.599735449735448</v>
      </c>
      <c r="C147" s="15"/>
      <c r="D147" s="14">
        <v>120</v>
      </c>
      <c r="E147" s="16">
        <f t="shared" si="24"/>
        <v>48245</v>
      </c>
      <c r="F147" s="14">
        <v>2032</v>
      </c>
      <c r="G147" s="14">
        <f t="shared" si="29"/>
        <v>2</v>
      </c>
      <c r="H147" s="17">
        <v>2157.3585925102261</v>
      </c>
      <c r="I147" s="18">
        <v>179151.01329999999</v>
      </c>
      <c r="J147" s="19">
        <f t="shared" si="25"/>
        <v>12.042123305758754</v>
      </c>
      <c r="K147" s="17">
        <v>1148.8401794433601</v>
      </c>
      <c r="L147" s="18">
        <v>15797</v>
      </c>
      <c r="M147" s="20">
        <f t="shared" si="26"/>
        <v>72.7252123468608</v>
      </c>
      <c r="N147" s="17">
        <f t="shared" si="27"/>
        <v>3306.1987719535864</v>
      </c>
      <c r="O147" s="21">
        <f t="shared" si="22"/>
        <v>0.43687293569551144</v>
      </c>
      <c r="P147" s="18">
        <f t="shared" si="20"/>
        <v>1444.3887634962578</v>
      </c>
      <c r="Q147" s="19">
        <f t="shared" si="28"/>
        <v>1861.8100084573286</v>
      </c>
      <c r="S147" s="31">
        <f>P147*VLOOKUP(B147,'Efficient Conversion'!$A$5:$B$105,2)*0.9/1000*0.75</f>
        <v>188.87699154318281</v>
      </c>
      <c r="T147" s="31">
        <f t="shared" si="23"/>
        <v>371.51496295191993</v>
      </c>
      <c r="U147" s="22"/>
      <c r="V147" s="23"/>
      <c r="W147" s="18"/>
      <c r="X147" s="15"/>
      <c r="Y147" s="15"/>
    </row>
    <row r="148" spans="1:25" x14ac:dyDescent="0.2">
      <c r="A148" s="14">
        <f t="shared" si="21"/>
        <v>31</v>
      </c>
      <c r="B148" s="15">
        <v>39.989247311828002</v>
      </c>
      <c r="C148" s="15"/>
      <c r="D148" s="14">
        <v>121</v>
      </c>
      <c r="E148" s="16">
        <f t="shared" si="24"/>
        <v>48274</v>
      </c>
      <c r="F148" s="14">
        <v>2032</v>
      </c>
      <c r="G148" s="14">
        <f t="shared" si="29"/>
        <v>3</v>
      </c>
      <c r="H148" s="17">
        <v>1519.4355125427242</v>
      </c>
      <c r="I148" s="18">
        <v>179170.60939999999</v>
      </c>
      <c r="J148" s="19">
        <f t="shared" si="25"/>
        <v>8.4803836836351376</v>
      </c>
      <c r="K148" s="17">
        <v>790.06883120536804</v>
      </c>
      <c r="L148" s="18">
        <v>15800</v>
      </c>
      <c r="M148" s="20">
        <f t="shared" si="26"/>
        <v>50.004356405403044</v>
      </c>
      <c r="N148" s="17">
        <f t="shared" si="27"/>
        <v>2309.5043437480922</v>
      </c>
      <c r="O148" s="21">
        <f t="shared" si="22"/>
        <v>0.43894763639918533</v>
      </c>
      <c r="P148" s="18">
        <f t="shared" si="20"/>
        <v>1013.7514729418768</v>
      </c>
      <c r="Q148" s="19">
        <f t="shared" si="28"/>
        <v>1295.7528708062155</v>
      </c>
      <c r="S148" s="31">
        <f>P148*VLOOKUP(B148,'Efficient Conversion'!$A$5:$B$105,2)*0.9/1000*0.75</f>
        <v>129.9980621998659</v>
      </c>
      <c r="T148" s="31">
        <f t="shared" si="23"/>
        <v>315.1793947717893</v>
      </c>
      <c r="U148" s="22"/>
      <c r="V148" s="23"/>
      <c r="W148" s="18"/>
      <c r="X148" s="15"/>
      <c r="Y148" s="15"/>
    </row>
    <row r="149" spans="1:25" x14ac:dyDescent="0.2">
      <c r="A149" s="14">
        <f t="shared" si="21"/>
        <v>30</v>
      </c>
      <c r="B149" s="15">
        <v>46.898888888888891</v>
      </c>
      <c r="C149" s="15"/>
      <c r="D149" s="14">
        <v>122</v>
      </c>
      <c r="E149" s="16">
        <f t="shared" si="24"/>
        <v>48305</v>
      </c>
      <c r="F149" s="14">
        <v>2032</v>
      </c>
      <c r="G149" s="14">
        <f t="shared" si="29"/>
        <v>4</v>
      </c>
      <c r="H149" s="17">
        <v>995.72741031646729</v>
      </c>
      <c r="I149" s="18">
        <v>179108.20550000001</v>
      </c>
      <c r="J149" s="19">
        <f t="shared" si="25"/>
        <v>5.5593623281344708</v>
      </c>
      <c r="K149" s="17">
        <v>527.36889123916683</v>
      </c>
      <c r="L149" s="18">
        <v>15770</v>
      </c>
      <c r="M149" s="20">
        <f t="shared" si="26"/>
        <v>33.441274016434171</v>
      </c>
      <c r="N149" s="17">
        <f t="shared" si="27"/>
        <v>1523.096301555634</v>
      </c>
      <c r="O149" s="21">
        <f t="shared" si="22"/>
        <v>0.44100526118331418</v>
      </c>
      <c r="P149" s="18">
        <f t="shared" si="20"/>
        <v>671.6934822748824</v>
      </c>
      <c r="Q149" s="19">
        <f t="shared" si="28"/>
        <v>851.4028192807516</v>
      </c>
      <c r="S149" s="31">
        <f>P149*VLOOKUP(B149,'Efficient Conversion'!$A$5:$B$105,2)*0.9/1000*0.75</f>
        <v>83.477538536532364</v>
      </c>
      <c r="T149" s="31">
        <f t="shared" si="23"/>
        <v>239.19118508128429</v>
      </c>
      <c r="U149" s="22"/>
      <c r="V149" s="23"/>
      <c r="W149" s="18"/>
      <c r="X149" s="15"/>
      <c r="Y149" s="15"/>
    </row>
    <row r="150" spans="1:25" x14ac:dyDescent="0.2">
      <c r="A150" s="14">
        <f t="shared" si="21"/>
        <v>31</v>
      </c>
      <c r="B150" s="15">
        <v>55.859139784946244</v>
      </c>
      <c r="C150" s="15"/>
      <c r="D150" s="14">
        <v>123</v>
      </c>
      <c r="E150" s="16">
        <f t="shared" si="24"/>
        <v>48335</v>
      </c>
      <c r="F150" s="14">
        <v>2032</v>
      </c>
      <c r="G150" s="14">
        <f t="shared" si="29"/>
        <v>5</v>
      </c>
      <c r="H150" s="17">
        <v>494.87558865547129</v>
      </c>
      <c r="I150" s="18">
        <v>179040.80160000001</v>
      </c>
      <c r="J150" s="19">
        <f t="shared" si="25"/>
        <v>2.764038052963405</v>
      </c>
      <c r="K150" s="17">
        <v>286.2816948294643</v>
      </c>
      <c r="L150" s="18">
        <v>15754</v>
      </c>
      <c r="M150" s="20">
        <f t="shared" si="26"/>
        <v>18.172000433506685</v>
      </c>
      <c r="N150" s="17">
        <f t="shared" si="27"/>
        <v>781.15728348493553</v>
      </c>
      <c r="O150" s="21">
        <f t="shared" si="22"/>
        <v>0.44304608884310426</v>
      </c>
      <c r="P150" s="18">
        <f t="shared" si="20"/>
        <v>346.08867921930477</v>
      </c>
      <c r="Q150" s="19">
        <f t="shared" si="28"/>
        <v>435.06860426563077</v>
      </c>
      <c r="S150" s="31">
        <f>P150*VLOOKUP(B150,'Efficient Conversion'!$A$5:$B$105,2)*0.9/1000*0.75</f>
        <v>40.7226807210087</v>
      </c>
      <c r="T150" s="31">
        <f t="shared" si="23"/>
        <v>149.24276021898433</v>
      </c>
      <c r="U150" s="22"/>
      <c r="V150" s="23"/>
      <c r="W150" s="18"/>
      <c r="X150" s="15"/>
      <c r="Y150" s="15"/>
    </row>
    <row r="151" spans="1:25" x14ac:dyDescent="0.2">
      <c r="A151" s="14">
        <f t="shared" si="21"/>
        <v>30</v>
      </c>
      <c r="B151" s="15">
        <v>62.166666666666679</v>
      </c>
      <c r="C151" s="15"/>
      <c r="D151" s="14">
        <v>124</v>
      </c>
      <c r="E151" s="16">
        <f t="shared" si="24"/>
        <v>48366</v>
      </c>
      <c r="F151" s="14">
        <v>2032</v>
      </c>
      <c r="G151" s="14">
        <f t="shared" si="29"/>
        <v>6</v>
      </c>
      <c r="H151" s="17">
        <v>291.90864622592881</v>
      </c>
      <c r="I151" s="18">
        <v>178870.3977</v>
      </c>
      <c r="J151" s="19">
        <f t="shared" si="25"/>
        <v>1.6319561536141696</v>
      </c>
      <c r="K151" s="17">
        <v>204.67950224876441</v>
      </c>
      <c r="L151" s="18">
        <v>15755</v>
      </c>
      <c r="M151" s="20">
        <f t="shared" si="26"/>
        <v>12.991399698429985</v>
      </c>
      <c r="N151" s="17">
        <f t="shared" si="27"/>
        <v>496.58814847469318</v>
      </c>
      <c r="O151" s="21">
        <f t="shared" si="22"/>
        <v>0.44507039140125926</v>
      </c>
      <c r="P151" s="18">
        <f t="shared" si="20"/>
        <v>221.01668160685836</v>
      </c>
      <c r="Q151" s="19">
        <f t="shared" si="28"/>
        <v>275.57146686783483</v>
      </c>
      <c r="S151" s="31">
        <f>P151*VLOOKUP(B151,'Efficient Conversion'!$A$5:$B$105,2)*0.9/1000*0.75</f>
        <v>24.78065104419791</v>
      </c>
      <c r="T151" s="31">
        <f t="shared" si="23"/>
        <v>57.991673640692795</v>
      </c>
      <c r="U151" s="22"/>
      <c r="V151" s="23"/>
      <c r="W151" s="18"/>
      <c r="X151" s="15"/>
      <c r="Y151" s="15"/>
    </row>
    <row r="152" spans="1:25" x14ac:dyDescent="0.2">
      <c r="A152" s="14">
        <f t="shared" si="21"/>
        <v>31</v>
      </c>
      <c r="B152" s="15">
        <v>70.889247311827987</v>
      </c>
      <c r="C152" s="15"/>
      <c r="D152" s="14">
        <v>125</v>
      </c>
      <c r="E152" s="16">
        <f t="shared" si="24"/>
        <v>48396</v>
      </c>
      <c r="F152" s="14">
        <v>2032</v>
      </c>
      <c r="G152" s="14">
        <f t="shared" si="29"/>
        <v>7</v>
      </c>
      <c r="H152" s="17">
        <v>258.4580277204509</v>
      </c>
      <c r="I152" s="18">
        <v>179008.9938</v>
      </c>
      <c r="J152" s="19">
        <f t="shared" si="25"/>
        <v>1.4438270515570648</v>
      </c>
      <c r="K152" s="17">
        <v>185.93978664278961</v>
      </c>
      <c r="L152" s="18">
        <v>15735</v>
      </c>
      <c r="M152" s="20">
        <f t="shared" si="26"/>
        <v>11.816954982064798</v>
      </c>
      <c r="N152" s="17">
        <f t="shared" si="27"/>
        <v>444.39781436324051</v>
      </c>
      <c r="O152" s="21">
        <f t="shared" si="22"/>
        <v>0.44707843432557537</v>
      </c>
      <c r="P152" s="18">
        <f t="shared" si="20"/>
        <v>198.68067906322526</v>
      </c>
      <c r="Q152" s="19">
        <f t="shared" si="28"/>
        <v>245.71713530001526</v>
      </c>
      <c r="S152" s="31">
        <f>P152*VLOOKUP(B152,'Efficient Conversion'!$A$5:$B$105,2)*0.9/1000*0.75</f>
        <v>21.187550999134196</v>
      </c>
      <c r="T152" s="31">
        <f t="shared" si="23"/>
        <v>36.476225479791083</v>
      </c>
      <c r="U152" s="22"/>
      <c r="V152" s="23"/>
      <c r="W152" s="18"/>
      <c r="X152" s="15"/>
      <c r="Y152" s="15"/>
    </row>
    <row r="153" spans="1:25" x14ac:dyDescent="0.2">
      <c r="A153" s="14">
        <f t="shared" si="21"/>
        <v>31</v>
      </c>
      <c r="B153" s="15">
        <v>70.05591397849463</v>
      </c>
      <c r="C153" s="15"/>
      <c r="D153" s="14">
        <v>126</v>
      </c>
      <c r="E153" s="16">
        <f t="shared" si="24"/>
        <v>48427</v>
      </c>
      <c r="F153" s="14">
        <v>2032</v>
      </c>
      <c r="G153" s="14">
        <f t="shared" si="29"/>
        <v>8</v>
      </c>
      <c r="H153" s="17">
        <v>258.63647174835171</v>
      </c>
      <c r="I153" s="18">
        <v>179132.58989999999</v>
      </c>
      <c r="J153" s="19">
        <f t="shared" si="25"/>
        <v>1.4438270104436854</v>
      </c>
      <c r="K153" s="17">
        <v>185.9752319157123</v>
      </c>
      <c r="L153" s="18">
        <v>15738</v>
      </c>
      <c r="M153" s="20">
        <f t="shared" si="26"/>
        <v>11.816954626744968</v>
      </c>
      <c r="N153" s="17">
        <f t="shared" si="27"/>
        <v>444.61170366406401</v>
      </c>
      <c r="O153" s="21">
        <f t="shared" ref="O153:O181" si="30">0.25*LN(D153)-0.76</f>
        <v>0.44907047673786948</v>
      </c>
      <c r="P153" s="18">
        <f t="shared" si="20"/>
        <v>199.66198972765758</v>
      </c>
      <c r="Q153" s="19">
        <f t="shared" si="28"/>
        <v>244.94971393640643</v>
      </c>
      <c r="S153" s="31">
        <f>P153*VLOOKUP(B153,'Efficient Conversion'!$A$5:$B$105,2)*0.9/1000*0.75</f>
        <v>21.292199170494825</v>
      </c>
      <c r="T153" s="31">
        <f t="shared" si="23"/>
        <v>37.930070157415933</v>
      </c>
      <c r="U153" s="22"/>
      <c r="V153" s="23"/>
      <c r="W153" s="18"/>
      <c r="X153" s="15"/>
      <c r="Y153" s="15"/>
    </row>
    <row r="154" spans="1:25" x14ac:dyDescent="0.2">
      <c r="A154" s="14">
        <f t="shared" si="21"/>
        <v>30</v>
      </c>
      <c r="B154" s="15">
        <v>61.023524904214568</v>
      </c>
      <c r="C154" s="15"/>
      <c r="D154" s="14">
        <v>127</v>
      </c>
      <c r="E154" s="16">
        <f t="shared" si="24"/>
        <v>48458</v>
      </c>
      <c r="F154" s="14">
        <v>2032</v>
      </c>
      <c r="G154" s="14">
        <f t="shared" si="29"/>
        <v>9</v>
      </c>
      <c r="H154" s="17">
        <v>340.76128363609291</v>
      </c>
      <c r="I154" s="18">
        <v>179348.18599999999</v>
      </c>
      <c r="J154" s="19">
        <f t="shared" si="25"/>
        <v>1.8999984958648699</v>
      </c>
      <c r="K154" s="17">
        <v>241.71936035156293</v>
      </c>
      <c r="L154" s="18">
        <v>15737</v>
      </c>
      <c r="M154" s="20">
        <f t="shared" si="26"/>
        <v>15.359939019607481</v>
      </c>
      <c r="N154" s="17">
        <f t="shared" si="27"/>
        <v>582.48064398765587</v>
      </c>
      <c r="O154" s="21">
        <f t="shared" si="30"/>
        <v>0.45104677161464779</v>
      </c>
      <c r="P154" s="18">
        <f t="shared" si="20"/>
        <v>262.72601399865317</v>
      </c>
      <c r="Q154" s="19">
        <f t="shared" si="28"/>
        <v>319.75462998900269</v>
      </c>
      <c r="S154" s="31">
        <f>P154*VLOOKUP(B154,'Efficient Conversion'!$A$5:$B$105,2)*0.9/1000*0.75</f>
        <v>29.661283806946937</v>
      </c>
      <c r="T154" s="31">
        <f t="shared" si="23"/>
        <v>112.604621834775</v>
      </c>
      <c r="U154" s="22"/>
      <c r="V154" s="23"/>
      <c r="W154" s="18"/>
      <c r="X154" s="15"/>
      <c r="Y154" s="15"/>
    </row>
    <row r="155" spans="1:25" x14ac:dyDescent="0.2">
      <c r="A155" s="14">
        <f t="shared" si="21"/>
        <v>31</v>
      </c>
      <c r="B155" s="15">
        <v>47.658100358422942</v>
      </c>
      <c r="C155" s="15"/>
      <c r="D155" s="14">
        <v>128</v>
      </c>
      <c r="E155" s="16">
        <f t="shared" si="24"/>
        <v>48488</v>
      </c>
      <c r="F155" s="14">
        <v>2032</v>
      </c>
      <c r="G155" s="14">
        <f t="shared" si="29"/>
        <v>10</v>
      </c>
      <c r="H155" s="17">
        <v>970.29260015487705</v>
      </c>
      <c r="I155" s="18">
        <v>179743.78210000001</v>
      </c>
      <c r="J155" s="19">
        <f t="shared" si="25"/>
        <v>5.3981984178738216</v>
      </c>
      <c r="K155" s="17">
        <v>510.35471653938305</v>
      </c>
      <c r="L155" s="18">
        <v>15736</v>
      </c>
      <c r="M155" s="20">
        <f t="shared" si="26"/>
        <v>32.432302779574421</v>
      </c>
      <c r="N155" s="17">
        <f t="shared" si="27"/>
        <v>1480.6473166942601</v>
      </c>
      <c r="O155" s="21">
        <f t="shared" si="30"/>
        <v>0.45300756597990421</v>
      </c>
      <c r="P155" s="18">
        <f t="shared" si="20"/>
        <v>670.74443701034318</v>
      </c>
      <c r="Q155" s="19">
        <f t="shared" si="28"/>
        <v>809.90287968391692</v>
      </c>
      <c r="S155" s="31">
        <f>P155*VLOOKUP(B155,'Efficient Conversion'!$A$5:$B$105,2)*0.9/1000*0.75</f>
        <v>82.913407748122708</v>
      </c>
      <c r="T155" s="31">
        <f t="shared" si="23"/>
        <v>237.493927007373</v>
      </c>
      <c r="U155" s="22"/>
      <c r="V155" s="23"/>
      <c r="W155" s="18"/>
      <c r="X155" s="15"/>
      <c r="Y155" s="15"/>
    </row>
    <row r="156" spans="1:25" x14ac:dyDescent="0.2">
      <c r="A156" s="14">
        <f t="shared" si="21"/>
        <v>30</v>
      </c>
      <c r="B156" s="15">
        <v>36.144444444444453</v>
      </c>
      <c r="C156" s="15"/>
      <c r="D156" s="14">
        <v>129</v>
      </c>
      <c r="E156" s="16">
        <f t="shared" si="24"/>
        <v>48519</v>
      </c>
      <c r="F156" s="14">
        <v>2032</v>
      </c>
      <c r="G156" s="14">
        <f t="shared" si="29"/>
        <v>11</v>
      </c>
      <c r="H156" s="17">
        <v>1695.8200414180751</v>
      </c>
      <c r="I156" s="18">
        <v>180286.37820000001</v>
      </c>
      <c r="J156" s="19">
        <f t="shared" si="25"/>
        <v>9.4062571911940207</v>
      </c>
      <c r="K156" s="17">
        <v>882.69160652160599</v>
      </c>
      <c r="L156" s="18">
        <v>15755</v>
      </c>
      <c r="M156" s="20">
        <f t="shared" si="26"/>
        <v>56.026125453608756</v>
      </c>
      <c r="N156" s="17">
        <f t="shared" si="27"/>
        <v>2578.5116479396811</v>
      </c>
      <c r="O156" s="21">
        <f t="shared" si="30"/>
        <v>0.45495310109041798</v>
      </c>
      <c r="P156" s="18">
        <f t="shared" si="20"/>
        <v>1173.1018704279218</v>
      </c>
      <c r="Q156" s="19">
        <f t="shared" si="28"/>
        <v>1405.4097775117593</v>
      </c>
      <c r="S156" s="31">
        <f>P156*VLOOKUP(B156,'Efficient Conversion'!$A$5:$B$105,2)*0.9/1000*0.75</f>
        <v>151.92142376257596</v>
      </c>
      <c r="T156" s="31">
        <f t="shared" si="23"/>
        <v>303.31258091315686</v>
      </c>
      <c r="U156" s="22"/>
      <c r="V156" s="23"/>
      <c r="W156" s="18"/>
      <c r="X156" s="15"/>
      <c r="Y156" s="15"/>
    </row>
    <row r="157" spans="1:25" x14ac:dyDescent="0.2">
      <c r="A157" s="14">
        <f t="shared" si="21"/>
        <v>31</v>
      </c>
      <c r="B157" s="15">
        <v>28.584946236559134</v>
      </c>
      <c r="C157" s="15"/>
      <c r="D157" s="14">
        <v>130</v>
      </c>
      <c r="E157" s="16">
        <f t="shared" si="24"/>
        <v>48549</v>
      </c>
      <c r="F157" s="14">
        <v>2032</v>
      </c>
      <c r="G157" s="14">
        <f t="shared" si="29"/>
        <v>12</v>
      </c>
      <c r="H157" s="17">
        <v>2404.2724151611351</v>
      </c>
      <c r="I157" s="18">
        <v>180684.9743</v>
      </c>
      <c r="J157" s="19">
        <f t="shared" si="25"/>
        <v>13.306432504836874</v>
      </c>
      <c r="K157" s="17">
        <v>1228.2827627658849</v>
      </c>
      <c r="L157" s="18">
        <v>15830</v>
      </c>
      <c r="M157" s="20">
        <f t="shared" si="26"/>
        <v>77.592088614395763</v>
      </c>
      <c r="N157" s="17">
        <f t="shared" si="27"/>
        <v>3632.5551779270199</v>
      </c>
      <c r="O157" s="21">
        <f t="shared" si="30"/>
        <v>0.45688361261389554</v>
      </c>
      <c r="P157" s="18">
        <f t="shared" ref="P157:P220" si="31">((J157*(I157*O157))+(M157*(L157*O157)))/1000</f>
        <v>1659.654932710609</v>
      </c>
      <c r="Q157" s="19">
        <f t="shared" si="28"/>
        <v>1972.9002452164109</v>
      </c>
      <c r="S157" s="31">
        <f>P157*VLOOKUP(B157,'Efficient Conversion'!$A$5:$B$105,2)*0.9/1000*0.75</f>
        <v>218.30263151233601</v>
      </c>
      <c r="T157" s="31">
        <f t="shared" si="23"/>
        <v>392.0109469941417</v>
      </c>
      <c r="U157" s="22"/>
      <c r="V157" s="23"/>
      <c r="W157" s="18"/>
      <c r="X157" s="15"/>
      <c r="Y157" s="15"/>
    </row>
    <row r="158" spans="1:25" x14ac:dyDescent="0.2">
      <c r="A158" s="14">
        <f t="shared" si="21"/>
        <v>31</v>
      </c>
      <c r="B158" s="15">
        <v>29.425806451612907</v>
      </c>
      <c r="C158" s="15"/>
      <c r="D158" s="14">
        <v>131</v>
      </c>
      <c r="E158" s="16">
        <f t="shared" si="24"/>
        <v>48580</v>
      </c>
      <c r="F158" s="14">
        <v>2033</v>
      </c>
      <c r="G158" s="14">
        <f t="shared" si="29"/>
        <v>1</v>
      </c>
      <c r="H158" s="17">
        <v>2258.9746408462488</v>
      </c>
      <c r="I158" s="18">
        <v>180940.5704</v>
      </c>
      <c r="J158" s="19">
        <f t="shared" si="25"/>
        <v>12.48462208255672</v>
      </c>
      <c r="K158" s="17">
        <v>1133.5674798488617</v>
      </c>
      <c r="L158" s="18">
        <v>15843</v>
      </c>
      <c r="M158" s="20">
        <f t="shared" si="26"/>
        <v>71.550052379527969</v>
      </c>
      <c r="N158" s="17">
        <f t="shared" si="27"/>
        <v>3392.5421206951105</v>
      </c>
      <c r="O158" s="21">
        <f t="shared" si="30"/>
        <v>0.45879933080028779</v>
      </c>
      <c r="P158" s="18">
        <f t="shared" si="31"/>
        <v>1556.4960546867057</v>
      </c>
      <c r="Q158" s="19">
        <f t="shared" si="28"/>
        <v>1836.0460660084048</v>
      </c>
      <c r="S158" s="31">
        <f>P158*VLOOKUP(B158,'Efficient Conversion'!$A$5:$B$105,2)*0.9/1000*0.75</f>
        <v>204.50500219439832</v>
      </c>
      <c r="T158" s="31">
        <f t="shared" si="23"/>
        <v>369.810989470891</v>
      </c>
      <c r="U158" s="22"/>
      <c r="V158" s="23"/>
      <c r="W158" s="18"/>
      <c r="X158" s="15"/>
      <c r="Y158" s="15"/>
    </row>
    <row r="159" spans="1:25" x14ac:dyDescent="0.2">
      <c r="A159" s="14">
        <f t="shared" si="21"/>
        <v>28</v>
      </c>
      <c r="B159" s="15">
        <v>32.599735449735448</v>
      </c>
      <c r="C159" s="15"/>
      <c r="D159" s="14">
        <v>132</v>
      </c>
      <c r="E159" s="16">
        <f t="shared" si="24"/>
        <v>48611</v>
      </c>
      <c r="F159" s="14">
        <v>2033</v>
      </c>
      <c r="G159" s="14">
        <f t="shared" si="29"/>
        <v>2</v>
      </c>
      <c r="H159" s="17">
        <v>2053.1914362907419</v>
      </c>
      <c r="I159" s="18">
        <v>180913.16639999999</v>
      </c>
      <c r="J159" s="19">
        <f t="shared" si="25"/>
        <v>11.349043727149878</v>
      </c>
      <c r="K159" s="17">
        <v>1087.9568505287168</v>
      </c>
      <c r="L159" s="18">
        <v>15856</v>
      </c>
      <c r="M159" s="20">
        <f t="shared" si="26"/>
        <v>68.614836688238952</v>
      </c>
      <c r="N159" s="17">
        <f t="shared" si="27"/>
        <v>3141.1482868194589</v>
      </c>
      <c r="O159" s="21">
        <f t="shared" si="30"/>
        <v>0.46070048064659264</v>
      </c>
      <c r="P159" s="18">
        <f t="shared" si="31"/>
        <v>1447.1285255199457</v>
      </c>
      <c r="Q159" s="19">
        <f t="shared" si="28"/>
        <v>1694.0197612995132</v>
      </c>
      <c r="S159" s="31">
        <f>P159*VLOOKUP(B159,'Efficient Conversion'!$A$5:$B$105,2)*0.9/1000*0.75</f>
        <v>189.23525935975448</v>
      </c>
      <c r="T159" s="31">
        <f t="shared" si="23"/>
        <v>372.21966421549365</v>
      </c>
      <c r="U159" s="22"/>
      <c r="V159" s="23"/>
      <c r="W159" s="18"/>
      <c r="X159" s="15"/>
      <c r="Y159" s="15"/>
    </row>
    <row r="160" spans="1:25" x14ac:dyDescent="0.2">
      <c r="A160" s="14">
        <f t="shared" si="21"/>
        <v>31</v>
      </c>
      <c r="B160" s="15">
        <v>39.989247311828002</v>
      </c>
      <c r="C160" s="15"/>
      <c r="D160" s="14">
        <v>133</v>
      </c>
      <c r="E160" s="16">
        <f t="shared" si="24"/>
        <v>48639</v>
      </c>
      <c r="F160" s="14">
        <v>2033</v>
      </c>
      <c r="G160" s="14">
        <f t="shared" si="29"/>
        <v>3</v>
      </c>
      <c r="H160" s="17">
        <v>1534.353719711303</v>
      </c>
      <c r="I160" s="18">
        <v>180929.76250000001</v>
      </c>
      <c r="J160" s="19">
        <f t="shared" si="25"/>
        <v>8.4803832078832411</v>
      </c>
      <c r="K160" s="17">
        <v>793.01913285255398</v>
      </c>
      <c r="L160" s="18">
        <v>15859</v>
      </c>
      <c r="M160" s="20">
        <f t="shared" si="26"/>
        <v>50.004359218901193</v>
      </c>
      <c r="N160" s="17">
        <f t="shared" si="27"/>
        <v>2327.3728525638571</v>
      </c>
      <c r="O160" s="21">
        <f t="shared" si="30"/>
        <v>0.46258728205543842</v>
      </c>
      <c r="P160" s="18">
        <f t="shared" si="31"/>
        <v>1076.6130821971274</v>
      </c>
      <c r="Q160" s="19">
        <f t="shared" si="28"/>
        <v>1250.7597703667298</v>
      </c>
      <c r="S160" s="31">
        <f>P160*VLOOKUP(B160,'Efficient Conversion'!$A$5:$B$105,2)*0.9/1000*0.75</f>
        <v>138.0590984676931</v>
      </c>
      <c r="T160" s="31">
        <f t="shared" si="23"/>
        <v>334.72332095909707</v>
      </c>
      <c r="U160" s="22"/>
      <c r="V160" s="23"/>
      <c r="W160" s="18"/>
      <c r="X160" s="15"/>
      <c r="Y160" s="15"/>
    </row>
    <row r="161" spans="1:25" x14ac:dyDescent="0.2">
      <c r="A161" s="14">
        <f t="shared" si="21"/>
        <v>30</v>
      </c>
      <c r="B161" s="15">
        <v>46.898888888888891</v>
      </c>
      <c r="C161" s="15"/>
      <c r="D161" s="14">
        <v>134</v>
      </c>
      <c r="E161" s="16">
        <f t="shared" si="24"/>
        <v>48670</v>
      </c>
      <c r="F161" s="14">
        <v>2033</v>
      </c>
      <c r="G161" s="14">
        <f t="shared" si="29"/>
        <v>4</v>
      </c>
      <c r="H161" s="17">
        <v>1005.4904437065127</v>
      </c>
      <c r="I161" s="18">
        <v>180864.35860000001</v>
      </c>
      <c r="J161" s="19">
        <f t="shared" si="25"/>
        <v>5.5593620074713419</v>
      </c>
      <c r="K161" s="17">
        <v>529.37528014183033</v>
      </c>
      <c r="L161" s="18">
        <v>15830</v>
      </c>
      <c r="M161" s="20">
        <f t="shared" si="26"/>
        <v>33.441268486533815</v>
      </c>
      <c r="N161" s="17">
        <f t="shared" si="27"/>
        <v>1534.8657238483429</v>
      </c>
      <c r="O161" s="21">
        <f t="shared" si="30"/>
        <v>0.46445994998772777</v>
      </c>
      <c r="P161" s="18">
        <f t="shared" si="31"/>
        <v>712.8836573364789</v>
      </c>
      <c r="Q161" s="19">
        <f t="shared" si="28"/>
        <v>821.98206651186399</v>
      </c>
      <c r="S161" s="31">
        <f>P161*VLOOKUP(B161,'Efficient Conversion'!$A$5:$B$105,2)*0.9/1000*0.75</f>
        <v>88.59662114901451</v>
      </c>
      <c r="T161" s="31">
        <f t="shared" si="23"/>
        <v>253.85907608615321</v>
      </c>
      <c r="U161" s="22"/>
      <c r="V161" s="23"/>
      <c r="W161" s="18"/>
      <c r="X161" s="15"/>
      <c r="Y161" s="15"/>
    </row>
    <row r="162" spans="1:25" x14ac:dyDescent="0.2">
      <c r="A162" s="14">
        <f t="shared" si="21"/>
        <v>31</v>
      </c>
      <c r="B162" s="15">
        <v>55.859139784946244</v>
      </c>
      <c r="C162" s="15"/>
      <c r="D162" s="14">
        <v>135</v>
      </c>
      <c r="E162" s="16">
        <f t="shared" si="24"/>
        <v>48700</v>
      </c>
      <c r="F162" s="14">
        <v>2033</v>
      </c>
      <c r="G162" s="14">
        <f t="shared" si="29"/>
        <v>5</v>
      </c>
      <c r="H162" s="17">
        <v>499.72418344020787</v>
      </c>
      <c r="I162" s="18">
        <v>180794.9547</v>
      </c>
      <c r="J162" s="19">
        <f t="shared" si="25"/>
        <v>2.7640383232453547</v>
      </c>
      <c r="K162" s="17">
        <v>287.33566278219246</v>
      </c>
      <c r="L162" s="18">
        <v>15812</v>
      </c>
      <c r="M162" s="20">
        <f t="shared" si="26"/>
        <v>18.171999922982067</v>
      </c>
      <c r="N162" s="17">
        <f t="shared" si="27"/>
        <v>787.05984622240032</v>
      </c>
      <c r="O162" s="21">
        <f t="shared" si="30"/>
        <v>0.4663186946096074</v>
      </c>
      <c r="P162" s="18">
        <f t="shared" si="31"/>
        <v>367.02072007006802</v>
      </c>
      <c r="Q162" s="19">
        <f t="shared" si="28"/>
        <v>420.0391261523323</v>
      </c>
      <c r="S162" s="31">
        <f>P162*VLOOKUP(B162,'Efficient Conversion'!$A$5:$B$105,2)*0.9/1000*0.75</f>
        <v>43.185658759838461</v>
      </c>
      <c r="T162" s="31">
        <f t="shared" si="23"/>
        <v>158.26922002873991</v>
      </c>
      <c r="U162" s="22"/>
      <c r="V162" s="23"/>
      <c r="W162" s="18"/>
      <c r="X162" s="15"/>
      <c r="Y162" s="15"/>
    </row>
    <row r="163" spans="1:25" x14ac:dyDescent="0.2">
      <c r="A163" s="14">
        <f t="shared" si="21"/>
        <v>30</v>
      </c>
      <c r="B163" s="15">
        <v>62.166666666666679</v>
      </c>
      <c r="C163" s="15"/>
      <c r="D163" s="14">
        <v>136</v>
      </c>
      <c r="E163" s="16">
        <f t="shared" si="24"/>
        <v>48731</v>
      </c>
      <c r="F163" s="14">
        <v>2033</v>
      </c>
      <c r="G163" s="14">
        <f t="shared" si="29"/>
        <v>6</v>
      </c>
      <c r="H163" s="17">
        <v>294.76644337177248</v>
      </c>
      <c r="I163" s="18">
        <v>180621.5508</v>
      </c>
      <c r="J163" s="19">
        <f t="shared" si="25"/>
        <v>1.6319561097012376</v>
      </c>
      <c r="K163" s="17">
        <v>205.44599890708892</v>
      </c>
      <c r="L163" s="18">
        <v>15814</v>
      </c>
      <c r="M163" s="20">
        <f t="shared" si="26"/>
        <v>12.991399956183692</v>
      </c>
      <c r="N163" s="17">
        <f t="shared" si="27"/>
        <v>500.21244227886143</v>
      </c>
      <c r="O163" s="21">
        <f t="shared" si="30"/>
        <v>0.46816372143401308</v>
      </c>
      <c r="P163" s="18">
        <f t="shared" si="31"/>
        <v>234.1813184848682</v>
      </c>
      <c r="Q163" s="19">
        <f t="shared" si="28"/>
        <v>266.03112379399323</v>
      </c>
      <c r="S163" s="31">
        <f>P163*VLOOKUP(B163,'Efficient Conversion'!$A$5:$B$105,2)*0.9/1000*0.75</f>
        <v>26.256685659439455</v>
      </c>
      <c r="T163" s="31">
        <f t="shared" si="23"/>
        <v>61.445889493891485</v>
      </c>
      <c r="U163" s="22"/>
      <c r="V163" s="23"/>
      <c r="W163" s="18"/>
      <c r="X163" s="15"/>
      <c r="Y163" s="15"/>
    </row>
    <row r="164" spans="1:25" x14ac:dyDescent="0.2">
      <c r="A164" s="14">
        <f t="shared" si="21"/>
        <v>31</v>
      </c>
      <c r="B164" s="15">
        <v>70.889247311827987</v>
      </c>
      <c r="C164" s="15"/>
      <c r="D164" s="14">
        <v>137</v>
      </c>
      <c r="E164" s="16">
        <f t="shared" si="24"/>
        <v>48761</v>
      </c>
      <c r="F164" s="14">
        <v>2033</v>
      </c>
      <c r="G164" s="14">
        <f t="shared" si="29"/>
        <v>7</v>
      </c>
      <c r="H164" s="17">
        <v>260.97915244102438</v>
      </c>
      <c r="I164" s="18">
        <v>180755.14689999999</v>
      </c>
      <c r="J164" s="19">
        <f t="shared" si="25"/>
        <v>1.4438269499756324</v>
      </c>
      <c r="K164" s="17">
        <v>186.63698756694791</v>
      </c>
      <c r="L164" s="18">
        <v>15794</v>
      </c>
      <c r="M164" s="20">
        <f t="shared" si="26"/>
        <v>11.816955018801311</v>
      </c>
      <c r="N164" s="17">
        <f t="shared" si="27"/>
        <v>447.61614000797226</v>
      </c>
      <c r="O164" s="21">
        <f t="shared" si="30"/>
        <v>0.46999523145703126</v>
      </c>
      <c r="P164" s="18">
        <f t="shared" si="31"/>
        <v>210.37745132694985</v>
      </c>
      <c r="Q164" s="19">
        <f t="shared" si="28"/>
        <v>237.23868868102241</v>
      </c>
      <c r="S164" s="31">
        <f>P164*VLOOKUP(B164,'Efficient Conversion'!$A$5:$B$105,2)*0.9/1000*0.75</f>
        <v>22.434909121883813</v>
      </c>
      <c r="T164" s="31">
        <f t="shared" si="23"/>
        <v>38.623661780537837</v>
      </c>
      <c r="U164" s="22"/>
      <c r="V164" s="23"/>
      <c r="W164" s="18"/>
      <c r="X164" s="15"/>
      <c r="Y164" s="15"/>
    </row>
    <row r="165" spans="1:25" x14ac:dyDescent="0.2">
      <c r="A165" s="14">
        <f t="shared" si="21"/>
        <v>31</v>
      </c>
      <c r="B165" s="15">
        <v>70.05591397849463</v>
      </c>
      <c r="C165" s="15"/>
      <c r="D165" s="14">
        <v>138</v>
      </c>
      <c r="E165" s="16">
        <f t="shared" si="24"/>
        <v>48792</v>
      </c>
      <c r="F165" s="14">
        <v>2033</v>
      </c>
      <c r="G165" s="14">
        <f t="shared" si="29"/>
        <v>8</v>
      </c>
      <c r="H165" s="17">
        <v>261.15040504932392</v>
      </c>
      <c r="I165" s="18">
        <v>180873.74299999999</v>
      </c>
      <c r="J165" s="19">
        <f t="shared" si="25"/>
        <v>1.4438270625566916</v>
      </c>
      <c r="K165" s="17">
        <v>186.6724254488945</v>
      </c>
      <c r="L165" s="18">
        <v>15797</v>
      </c>
      <c r="M165" s="20">
        <f t="shared" si="26"/>
        <v>11.816954196929448</v>
      </c>
      <c r="N165" s="17">
        <f t="shared" si="27"/>
        <v>447.82283049821842</v>
      </c>
      <c r="O165" s="21">
        <f t="shared" si="30"/>
        <v>0.47181342128930126</v>
      </c>
      <c r="P165" s="18">
        <f t="shared" si="31"/>
        <v>211.2888217888233</v>
      </c>
      <c r="Q165" s="19">
        <f t="shared" si="28"/>
        <v>236.53400870939512</v>
      </c>
      <c r="S165" s="31">
        <f>P165*VLOOKUP(B165,'Efficient Conversion'!$A$5:$B$105,2)*0.9/1000*0.75</f>
        <v>22.532098784366809</v>
      </c>
      <c r="T165" s="31">
        <f t="shared" si="23"/>
        <v>40.138835863848335</v>
      </c>
      <c r="U165" s="22"/>
      <c r="V165" s="23"/>
      <c r="W165" s="18"/>
      <c r="X165" s="15"/>
      <c r="Y165" s="15"/>
    </row>
    <row r="166" spans="1:25" x14ac:dyDescent="0.2">
      <c r="A166" s="14">
        <f t="shared" si="21"/>
        <v>30</v>
      </c>
      <c r="B166" s="15">
        <v>61.023524904214568</v>
      </c>
      <c r="C166" s="15"/>
      <c r="D166" s="14">
        <v>139</v>
      </c>
      <c r="E166" s="16">
        <f t="shared" si="24"/>
        <v>48823</v>
      </c>
      <c r="F166" s="14">
        <v>2033</v>
      </c>
      <c r="G166" s="14">
        <f t="shared" si="29"/>
        <v>9</v>
      </c>
      <c r="H166" s="17">
        <v>344.05809938907601</v>
      </c>
      <c r="I166" s="18">
        <v>181083.33910000001</v>
      </c>
      <c r="J166" s="19">
        <f t="shared" si="25"/>
        <v>1.8999986475789257</v>
      </c>
      <c r="K166" s="17">
        <v>242.6409530639645</v>
      </c>
      <c r="L166" s="18">
        <v>15797</v>
      </c>
      <c r="M166" s="20">
        <f t="shared" si="26"/>
        <v>15.359938789894569</v>
      </c>
      <c r="N166" s="17">
        <f t="shared" si="27"/>
        <v>586.69905245304051</v>
      </c>
      <c r="O166" s="21">
        <f t="shared" si="30"/>
        <v>0.47361848328267286</v>
      </c>
      <c r="P166" s="18">
        <f t="shared" si="31"/>
        <v>277.87151536619035</v>
      </c>
      <c r="Q166" s="19">
        <f t="shared" si="28"/>
        <v>308.82753708685016</v>
      </c>
      <c r="S166" s="31">
        <f>P166*VLOOKUP(B166,'Efficient Conversion'!$A$5:$B$105,2)*0.9/1000*0.75</f>
        <v>31.371183057591089</v>
      </c>
      <c r="T166" s="31">
        <f t="shared" si="23"/>
        <v>119.09599826161917</v>
      </c>
      <c r="U166" s="22"/>
      <c r="V166" s="23"/>
      <c r="W166" s="18"/>
      <c r="X166" s="15"/>
      <c r="Y166" s="15"/>
    </row>
    <row r="167" spans="1:25" x14ac:dyDescent="0.2">
      <c r="A167" s="14">
        <f t="shared" si="21"/>
        <v>31</v>
      </c>
      <c r="B167" s="15">
        <v>47.658100358422942</v>
      </c>
      <c r="C167" s="15"/>
      <c r="D167" s="14">
        <v>140</v>
      </c>
      <c r="E167" s="16">
        <f t="shared" si="24"/>
        <v>48853</v>
      </c>
      <c r="F167" s="14">
        <v>2033</v>
      </c>
      <c r="G167" s="14">
        <f t="shared" si="29"/>
        <v>10</v>
      </c>
      <c r="H167" s="17">
        <v>979.63772797584488</v>
      </c>
      <c r="I167" s="18">
        <v>181474.93520000001</v>
      </c>
      <c r="J167" s="19">
        <f t="shared" si="25"/>
        <v>5.3981985275057687</v>
      </c>
      <c r="K167" s="17">
        <v>512.23581969738052</v>
      </c>
      <c r="L167" s="18">
        <v>15794</v>
      </c>
      <c r="M167" s="20">
        <f t="shared" si="26"/>
        <v>32.432304653500097</v>
      </c>
      <c r="N167" s="17">
        <f t="shared" si="27"/>
        <v>1491.8735476732254</v>
      </c>
      <c r="O167" s="21">
        <f t="shared" si="30"/>
        <v>0.47541060565232596</v>
      </c>
      <c r="P167" s="18">
        <f t="shared" si="31"/>
        <v>709.25250685601213</v>
      </c>
      <c r="Q167" s="19">
        <f t="shared" si="28"/>
        <v>782.62104081721327</v>
      </c>
      <c r="S167" s="31">
        <f>P167*VLOOKUP(B167,'Efficient Conversion'!$A$5:$B$105,2)*0.9/1000*0.75</f>
        <v>87.673544576000566</v>
      </c>
      <c r="T167" s="31">
        <f t="shared" si="23"/>
        <v>251.12867703211467</v>
      </c>
      <c r="U167" s="22"/>
      <c r="V167" s="23"/>
      <c r="W167" s="18"/>
      <c r="X167" s="15"/>
      <c r="Y167" s="15"/>
    </row>
    <row r="168" spans="1:25" x14ac:dyDescent="0.2">
      <c r="A168" s="14">
        <f t="shared" si="21"/>
        <v>30</v>
      </c>
      <c r="B168" s="15">
        <v>36.144444444444453</v>
      </c>
      <c r="C168" s="15"/>
      <c r="D168" s="14">
        <v>141</v>
      </c>
      <c r="E168" s="16">
        <f t="shared" si="24"/>
        <v>48884</v>
      </c>
      <c r="F168" s="14">
        <v>2033</v>
      </c>
      <c r="G168" s="14">
        <f t="shared" si="29"/>
        <v>11</v>
      </c>
      <c r="H168" s="17">
        <v>1712.0472364425659</v>
      </c>
      <c r="I168" s="18">
        <v>182011.5313</v>
      </c>
      <c r="J168" s="19">
        <f t="shared" si="25"/>
        <v>9.4062569784146746</v>
      </c>
      <c r="K168" s="17">
        <v>885.99714803695679</v>
      </c>
      <c r="L168" s="18">
        <v>15814</v>
      </c>
      <c r="M168" s="20">
        <f t="shared" si="26"/>
        <v>56.026125460791498</v>
      </c>
      <c r="N168" s="17">
        <f t="shared" si="27"/>
        <v>2598.0443844795227</v>
      </c>
      <c r="O168" s="21">
        <f t="shared" si="30"/>
        <v>0.4771899725945421</v>
      </c>
      <c r="P168" s="18">
        <f t="shared" si="31"/>
        <v>1239.7607286291875</v>
      </c>
      <c r="Q168" s="19">
        <f t="shared" si="28"/>
        <v>1358.2836558503352</v>
      </c>
      <c r="S168" s="31">
        <f>P168*VLOOKUP(B168,'Efficient Conversion'!$A$5:$B$105,2)*0.9/1000*0.75</f>
        <v>160.5540147588122</v>
      </c>
      <c r="T168" s="31">
        <f t="shared" si="23"/>
        <v>320.54763170578315</v>
      </c>
      <c r="U168" s="22"/>
      <c r="V168" s="23"/>
      <c r="W168" s="18"/>
      <c r="X168" s="15"/>
      <c r="Y168" s="15"/>
    </row>
    <row r="169" spans="1:25" x14ac:dyDescent="0.2">
      <c r="A169" s="14">
        <f t="shared" si="21"/>
        <v>31</v>
      </c>
      <c r="B169" s="15">
        <v>28.584946236559134</v>
      </c>
      <c r="C169" s="15"/>
      <c r="D169" s="14">
        <v>142</v>
      </c>
      <c r="E169" s="16">
        <f t="shared" si="24"/>
        <v>48914</v>
      </c>
      <c r="F169" s="14">
        <v>2033</v>
      </c>
      <c r="G169" s="14">
        <f t="shared" si="29"/>
        <v>12</v>
      </c>
      <c r="H169" s="17">
        <v>2427.1614403724698</v>
      </c>
      <c r="I169" s="18">
        <v>182405.1274</v>
      </c>
      <c r="J169" s="19">
        <f t="shared" si="25"/>
        <v>13.306432088665453</v>
      </c>
      <c r="K169" s="17">
        <v>1232.8607902526855</v>
      </c>
      <c r="L169" s="18">
        <v>15889</v>
      </c>
      <c r="M169" s="20">
        <f t="shared" si="26"/>
        <v>77.592094546710655</v>
      </c>
      <c r="N169" s="17">
        <f t="shared" si="27"/>
        <v>3660.0222306251553</v>
      </c>
      <c r="O169" s="21">
        <f t="shared" si="30"/>
        <v>0.4789567644003152</v>
      </c>
      <c r="P169" s="18">
        <f t="shared" si="31"/>
        <v>1752.9924052134486</v>
      </c>
      <c r="Q169" s="19">
        <f t="shared" si="28"/>
        <v>1907.0298254117067</v>
      </c>
      <c r="S169" s="31">
        <f>P169*VLOOKUP(B169,'Efficient Conversion'!$A$5:$B$105,2)*0.9/1000*0.75</f>
        <v>230.57977145539732</v>
      </c>
      <c r="T169" s="31">
        <f t="shared" si="23"/>
        <v>414.05728341307349</v>
      </c>
      <c r="U169" s="22"/>
      <c r="V169" s="23"/>
      <c r="W169" s="18"/>
      <c r="X169" s="15"/>
      <c r="Y169" s="15"/>
    </row>
    <row r="170" spans="1:25" x14ac:dyDescent="0.2">
      <c r="A170" s="14">
        <f t="shared" si="21"/>
        <v>31</v>
      </c>
      <c r="B170" s="15">
        <v>29.425806451612907</v>
      </c>
      <c r="C170" s="15"/>
      <c r="D170" s="14">
        <v>143</v>
      </c>
      <c r="E170" s="16">
        <f t="shared" si="24"/>
        <v>48945</v>
      </c>
      <c r="F170" s="14">
        <v>2034</v>
      </c>
      <c r="G170" s="14">
        <f t="shared" si="29"/>
        <v>1</v>
      </c>
      <c r="H170" s="17">
        <v>2280.387685775755</v>
      </c>
      <c r="I170" s="18">
        <v>182655.72349999999</v>
      </c>
      <c r="J170" s="19">
        <f t="shared" si="25"/>
        <v>12.484622119031245</v>
      </c>
      <c r="K170" s="17">
        <v>1137.7175352573395</v>
      </c>
      <c r="L170" s="18">
        <v>15901</v>
      </c>
      <c r="M170" s="20">
        <f t="shared" si="26"/>
        <v>71.550061961973427</v>
      </c>
      <c r="N170" s="17">
        <f t="shared" si="27"/>
        <v>3418.1052210330945</v>
      </c>
      <c r="O170" s="21">
        <f t="shared" si="30"/>
        <v>0.48071115756497673</v>
      </c>
      <c r="P170" s="18">
        <f t="shared" si="31"/>
        <v>1643.1213174817096</v>
      </c>
      <c r="Q170" s="19">
        <f t="shared" si="28"/>
        <v>1774.9839035513849</v>
      </c>
      <c r="S170" s="31">
        <f>P170*VLOOKUP(B170,'Efficient Conversion'!$A$5:$B$105,2)*0.9/1000*0.75</f>
        <v>215.88652770783648</v>
      </c>
      <c r="T170" s="31">
        <f t="shared" si="23"/>
        <v>390.39245773156347</v>
      </c>
      <c r="U170" s="22"/>
      <c r="V170" s="23"/>
      <c r="W170" s="18"/>
      <c r="X170" s="15"/>
      <c r="Y170" s="15"/>
    </row>
    <row r="171" spans="1:25" x14ac:dyDescent="0.2">
      <c r="A171" s="14">
        <f t="shared" si="21"/>
        <v>28</v>
      </c>
      <c r="B171" s="15">
        <v>32.599735449735448</v>
      </c>
      <c r="C171" s="15"/>
      <c r="D171" s="14">
        <v>144</v>
      </c>
      <c r="E171" s="16">
        <f t="shared" si="24"/>
        <v>48976</v>
      </c>
      <c r="F171" s="14">
        <v>2034</v>
      </c>
      <c r="G171" s="14">
        <f t="shared" si="29"/>
        <v>2</v>
      </c>
      <c r="H171" s="17">
        <v>2072.6000504493709</v>
      </c>
      <c r="I171" s="18">
        <v>182623.31959999999</v>
      </c>
      <c r="J171" s="19">
        <f t="shared" si="25"/>
        <v>11.349043785804509</v>
      </c>
      <c r="K171" s="17">
        <v>1091.936475038528</v>
      </c>
      <c r="L171" s="18">
        <v>15914</v>
      </c>
      <c r="M171" s="20">
        <f t="shared" si="26"/>
        <v>68.61483442494206</v>
      </c>
      <c r="N171" s="17">
        <f t="shared" si="27"/>
        <v>3164.5365254878989</v>
      </c>
      <c r="O171" s="21">
        <f t="shared" si="30"/>
        <v>0.48245332489400017</v>
      </c>
      <c r="P171" s="18">
        <f t="shared" si="31"/>
        <v>1526.7411684701437</v>
      </c>
      <c r="Q171" s="19">
        <f t="shared" si="28"/>
        <v>1637.7953570177551</v>
      </c>
      <c r="S171" s="31">
        <f>P171*VLOOKUP(B171,'Efficient Conversion'!$A$5:$B$105,2)*0.9/1000*0.75</f>
        <v>199.64588901103809</v>
      </c>
      <c r="T171" s="31">
        <f t="shared" si="23"/>
        <v>392.69703765098978</v>
      </c>
      <c r="U171" s="22"/>
      <c r="V171" s="23"/>
      <c r="W171" s="18"/>
      <c r="X171" s="15"/>
      <c r="Y171" s="15"/>
    </row>
    <row r="172" spans="1:25" x14ac:dyDescent="0.2">
      <c r="A172" s="14">
        <f t="shared" si="21"/>
        <v>31</v>
      </c>
      <c r="B172" s="15">
        <v>39.989247311828002</v>
      </c>
      <c r="C172" s="15"/>
      <c r="D172" s="14">
        <v>145</v>
      </c>
      <c r="E172" s="16">
        <f t="shared" si="24"/>
        <v>49004</v>
      </c>
      <c r="F172" s="14">
        <v>2034</v>
      </c>
      <c r="G172" s="14">
        <f t="shared" si="29"/>
        <v>3</v>
      </c>
      <c r="H172" s="17">
        <v>1548.8142442703252</v>
      </c>
      <c r="I172" s="18">
        <v>182634.91570000001</v>
      </c>
      <c r="J172" s="19">
        <f t="shared" si="25"/>
        <v>8.4803841496247099</v>
      </c>
      <c r="K172" s="17">
        <v>795.91936159133934</v>
      </c>
      <c r="L172" s="18">
        <v>15917</v>
      </c>
      <c r="M172" s="20">
        <f t="shared" si="26"/>
        <v>50.004357705053678</v>
      </c>
      <c r="N172" s="17">
        <f t="shared" si="27"/>
        <v>2344.7336058616647</v>
      </c>
      <c r="O172" s="21">
        <f t="shared" si="30"/>
        <v>0.48418343560514354</v>
      </c>
      <c r="P172" s="18">
        <f t="shared" si="31"/>
        <v>1135.2811728649372</v>
      </c>
      <c r="Q172" s="19">
        <f t="shared" si="28"/>
        <v>1209.4524329967276</v>
      </c>
      <c r="S172" s="31">
        <f>P172*VLOOKUP(B172,'Efficient Conversion'!$A$5:$B$105,2)*0.9/1000*0.75</f>
        <v>145.58238036009692</v>
      </c>
      <c r="T172" s="31">
        <f t="shared" si="23"/>
        <v>352.96346541524912</v>
      </c>
      <c r="U172" s="22"/>
      <c r="V172" s="23"/>
      <c r="W172" s="18"/>
      <c r="X172" s="15"/>
      <c r="Y172" s="15"/>
    </row>
    <row r="173" spans="1:25" x14ac:dyDescent="0.2">
      <c r="A173" s="14">
        <f t="shared" si="21"/>
        <v>30</v>
      </c>
      <c r="B173" s="15">
        <v>46.898888888888891</v>
      </c>
      <c r="C173" s="15"/>
      <c r="D173" s="14">
        <v>146</v>
      </c>
      <c r="E173" s="16">
        <f t="shared" si="24"/>
        <v>49035</v>
      </c>
      <c r="F173" s="14">
        <v>2034</v>
      </c>
      <c r="G173" s="14">
        <f t="shared" si="29"/>
        <v>4</v>
      </c>
      <c r="H173" s="17">
        <v>1014.9423551559451</v>
      </c>
      <c r="I173" s="18">
        <v>182564.51180000001</v>
      </c>
      <c r="J173" s="19">
        <f t="shared" si="25"/>
        <v>5.5593627981095119</v>
      </c>
      <c r="K173" s="17">
        <v>531.31493210792632</v>
      </c>
      <c r="L173" s="18">
        <v>15888</v>
      </c>
      <c r="M173" s="20">
        <f t="shared" si="26"/>
        <v>33.441272161878544</v>
      </c>
      <c r="N173" s="17">
        <f t="shared" si="27"/>
        <v>1546.2572872638714</v>
      </c>
      <c r="O173" s="21">
        <f t="shared" si="30"/>
        <v>0.48590165542708408</v>
      </c>
      <c r="P173" s="18">
        <f t="shared" si="31"/>
        <v>751.32897559770743</v>
      </c>
      <c r="Q173" s="19">
        <f t="shared" si="28"/>
        <v>794.92831166616395</v>
      </c>
      <c r="S173" s="31">
        <f>P173*VLOOKUP(B173,'Efficient Conversion'!$A$5:$B$105,2)*0.9/1000*0.75</f>
        <v>93.374575113718279</v>
      </c>
      <c r="T173" s="31">
        <f t="shared" si="23"/>
        <v>267.54951894200201</v>
      </c>
      <c r="U173" s="22"/>
      <c r="V173" s="23"/>
      <c r="W173" s="18"/>
      <c r="X173" s="15"/>
      <c r="Y173" s="15"/>
    </row>
    <row r="174" spans="1:25" x14ac:dyDescent="0.2">
      <c r="A174" s="14">
        <f t="shared" si="21"/>
        <v>31</v>
      </c>
      <c r="B174" s="15">
        <v>55.859139784946244</v>
      </c>
      <c r="C174" s="15"/>
      <c r="D174" s="14">
        <v>147</v>
      </c>
      <c r="E174" s="16">
        <f t="shared" si="24"/>
        <v>49065</v>
      </c>
      <c r="F174" s="14">
        <v>2034</v>
      </c>
      <c r="G174" s="14">
        <f t="shared" si="29"/>
        <v>5</v>
      </c>
      <c r="H174" s="17">
        <v>504.40689885616257</v>
      </c>
      <c r="I174" s="18">
        <v>182489.1078</v>
      </c>
      <c r="J174" s="19">
        <f t="shared" si="25"/>
        <v>2.7640383852880155</v>
      </c>
      <c r="K174" s="17">
        <v>288.3896307349205</v>
      </c>
      <c r="L174" s="18">
        <v>15870</v>
      </c>
      <c r="M174" s="20">
        <f t="shared" si="26"/>
        <v>18.171999416189067</v>
      </c>
      <c r="N174" s="17">
        <f t="shared" si="27"/>
        <v>792.79652959108307</v>
      </c>
      <c r="O174" s="21">
        <f t="shared" si="30"/>
        <v>0.487608146694684</v>
      </c>
      <c r="P174" s="18">
        <f t="shared" si="31"/>
        <v>386.57404649988513</v>
      </c>
      <c r="Q174" s="19">
        <f t="shared" si="28"/>
        <v>406.22248309119794</v>
      </c>
      <c r="S174" s="31">
        <f>P174*VLOOKUP(B174,'Efficient Conversion'!$A$5:$B$105,2)*0.9/1000*0.75</f>
        <v>45.486409743751857</v>
      </c>
      <c r="T174" s="31">
        <f t="shared" si="23"/>
        <v>166.70114104514383</v>
      </c>
      <c r="U174" s="22"/>
      <c r="V174" s="23"/>
      <c r="W174" s="18"/>
      <c r="X174" s="15"/>
      <c r="Y174" s="15"/>
    </row>
    <row r="175" spans="1:25" x14ac:dyDescent="0.2">
      <c r="A175" s="14">
        <f t="shared" si="21"/>
        <v>30</v>
      </c>
      <c r="B175" s="15">
        <v>62.166666666666679</v>
      </c>
      <c r="C175" s="15"/>
      <c r="D175" s="14">
        <v>148</v>
      </c>
      <c r="E175" s="16">
        <f t="shared" si="24"/>
        <v>49096</v>
      </c>
      <c r="F175" s="14">
        <v>2034</v>
      </c>
      <c r="G175" s="14">
        <f t="shared" si="29"/>
        <v>6</v>
      </c>
      <c r="H175" s="17">
        <v>297.52306938171364</v>
      </c>
      <c r="I175" s="18">
        <v>182310.70389999999</v>
      </c>
      <c r="J175" s="19">
        <f t="shared" si="25"/>
        <v>1.6319561222522034</v>
      </c>
      <c r="K175" s="17">
        <v>206.18651390075701</v>
      </c>
      <c r="L175" s="18">
        <v>15871</v>
      </c>
      <c r="M175" s="20">
        <f t="shared" si="26"/>
        <v>12.991400283583706</v>
      </c>
      <c r="N175" s="17">
        <f t="shared" si="27"/>
        <v>503.70958328247065</v>
      </c>
      <c r="O175" s="21">
        <f t="shared" si="30"/>
        <v>0.48930306844102867</v>
      </c>
      <c r="P175" s="18">
        <f t="shared" si="31"/>
        <v>246.46664470326476</v>
      </c>
      <c r="Q175" s="19">
        <f t="shared" si="28"/>
        <v>257.24293857920588</v>
      </c>
      <c r="S175" s="31">
        <f>P175*VLOOKUP(B175,'Efficient Conversion'!$A$5:$B$105,2)*0.9/1000*0.75</f>
        <v>27.634130926325476</v>
      </c>
      <c r="T175" s="31">
        <f t="shared" si="23"/>
        <v>64.669386577672668</v>
      </c>
      <c r="U175" s="22"/>
      <c r="V175" s="23"/>
      <c r="W175" s="18"/>
      <c r="X175" s="15"/>
      <c r="Y175" s="15"/>
    </row>
    <row r="176" spans="1:25" x14ac:dyDescent="0.2">
      <c r="A176" s="14">
        <f t="shared" si="21"/>
        <v>31</v>
      </c>
      <c r="B176" s="15">
        <v>70.889247311827987</v>
      </c>
      <c r="C176" s="15"/>
      <c r="D176" s="14">
        <v>149</v>
      </c>
      <c r="E176" s="16">
        <f t="shared" si="24"/>
        <v>49126</v>
      </c>
      <c r="F176" s="14">
        <v>2034</v>
      </c>
      <c r="G176" s="14">
        <f t="shared" si="29"/>
        <v>7</v>
      </c>
      <c r="H176" s="17">
        <v>263.41222292184841</v>
      </c>
      <c r="I176" s="18">
        <v>182440.3</v>
      </c>
      <c r="J176" s="19">
        <f t="shared" si="25"/>
        <v>1.4438269555676484</v>
      </c>
      <c r="K176" s="17">
        <v>187.3105567693712</v>
      </c>
      <c r="L176" s="18">
        <v>15851</v>
      </c>
      <c r="M176" s="20">
        <f t="shared" si="26"/>
        <v>11.816955193323526</v>
      </c>
      <c r="N176" s="17">
        <f t="shared" si="27"/>
        <v>450.72277969121961</v>
      </c>
      <c r="O176" s="21">
        <f t="shared" si="30"/>
        <v>0.49098657648636479</v>
      </c>
      <c r="P176" s="18">
        <f t="shared" si="31"/>
        <v>221.29883454500995</v>
      </c>
      <c r="Q176" s="19">
        <f t="shared" si="28"/>
        <v>229.42394514620966</v>
      </c>
      <c r="S176" s="31">
        <f>P176*VLOOKUP(B176,'Efficient Conversion'!$A$5:$B$105,2)*0.9/1000*0.75</f>
        <v>23.599578806952184</v>
      </c>
      <c r="T176" s="31">
        <f t="shared" si="23"/>
        <v>40.628742690727371</v>
      </c>
      <c r="U176" s="22"/>
      <c r="V176" s="23"/>
      <c r="W176" s="18"/>
      <c r="X176" s="15"/>
      <c r="Y176" s="15"/>
    </row>
    <row r="177" spans="1:25" x14ac:dyDescent="0.2">
      <c r="A177" s="14">
        <f t="shared" si="21"/>
        <v>31</v>
      </c>
      <c r="B177" s="15">
        <v>70.05591397849463</v>
      </c>
      <c r="C177" s="15"/>
      <c r="D177" s="14">
        <v>150</v>
      </c>
      <c r="E177" s="16">
        <f t="shared" si="24"/>
        <v>49157</v>
      </c>
      <c r="F177" s="14">
        <v>2034</v>
      </c>
      <c r="G177" s="14">
        <f t="shared" si="29"/>
        <v>8</v>
      </c>
      <c r="H177" s="17">
        <v>263.57625454664247</v>
      </c>
      <c r="I177" s="18">
        <v>182553.89610000001</v>
      </c>
      <c r="J177" s="19">
        <f t="shared" si="25"/>
        <v>1.4438270569818994</v>
      </c>
      <c r="K177" s="17">
        <v>187.3460094332697</v>
      </c>
      <c r="L177" s="18">
        <v>15854</v>
      </c>
      <c r="M177" s="20">
        <f t="shared" si="26"/>
        <v>11.816955306753481</v>
      </c>
      <c r="N177" s="17">
        <f t="shared" si="27"/>
        <v>450.92226397991215</v>
      </c>
      <c r="O177" s="21">
        <f t="shared" si="30"/>
        <v>0.49265882352406387</v>
      </c>
      <c r="P177" s="18">
        <f t="shared" si="31"/>
        <v>222.15083207315089</v>
      </c>
      <c r="Q177" s="19">
        <f t="shared" si="28"/>
        <v>228.77143190676125</v>
      </c>
      <c r="S177" s="31">
        <f>P177*VLOOKUP(B177,'Efficient Conversion'!$A$5:$B$105,2)*0.9/1000*0.75</f>
        <v>23.690436867050103</v>
      </c>
      <c r="T177" s="31">
        <f t="shared" si="23"/>
        <v>42.202307297229765</v>
      </c>
      <c r="U177" s="22"/>
      <c r="V177" s="23"/>
      <c r="W177" s="18"/>
      <c r="X177" s="15"/>
      <c r="Y177" s="15"/>
    </row>
    <row r="178" spans="1:25" x14ac:dyDescent="0.2">
      <c r="A178" s="14">
        <f t="shared" si="21"/>
        <v>30</v>
      </c>
      <c r="B178" s="15">
        <v>61.023524904214568</v>
      </c>
      <c r="C178" s="15"/>
      <c r="D178" s="14">
        <v>151</v>
      </c>
      <c r="E178" s="16">
        <f t="shared" si="24"/>
        <v>49188</v>
      </c>
      <c r="F178" s="14">
        <v>2034</v>
      </c>
      <c r="G178" s="14">
        <f t="shared" si="29"/>
        <v>9</v>
      </c>
      <c r="H178" s="17">
        <v>347.2408998012537</v>
      </c>
      <c r="I178" s="18">
        <v>182758.49220000001</v>
      </c>
      <c r="J178" s="19">
        <f t="shared" si="25"/>
        <v>1.8999987120776525</v>
      </c>
      <c r="K178" s="17">
        <v>243.5010963678356</v>
      </c>
      <c r="L178" s="18">
        <v>15853</v>
      </c>
      <c r="M178" s="20">
        <f t="shared" si="26"/>
        <v>15.35993795293229</v>
      </c>
      <c r="N178" s="17">
        <f t="shared" si="27"/>
        <v>590.74199616908936</v>
      </c>
      <c r="O178" s="21">
        <f t="shared" si="30"/>
        <v>0.49431995920373106</v>
      </c>
      <c r="P178" s="18">
        <f t="shared" si="31"/>
        <v>292.01555944623487</v>
      </c>
      <c r="Q178" s="19">
        <f t="shared" si="28"/>
        <v>298.72643672285449</v>
      </c>
      <c r="S178" s="31">
        <f>P178*VLOOKUP(B178,'Efficient Conversion'!$A$5:$B$105,2)*0.9/1000*0.75</f>
        <v>32.968019622234891</v>
      </c>
      <c r="T178" s="31">
        <f t="shared" si="23"/>
        <v>125.15814913357647</v>
      </c>
      <c r="U178" s="22"/>
      <c r="V178" s="23"/>
      <c r="W178" s="18"/>
      <c r="X178" s="15"/>
      <c r="Y178" s="15"/>
    </row>
    <row r="179" spans="1:25" x14ac:dyDescent="0.2">
      <c r="A179" s="14">
        <f t="shared" ref="A179:A242" si="32">A131</f>
        <v>31</v>
      </c>
      <c r="B179" s="15">
        <v>47.658100358422942</v>
      </c>
      <c r="C179" s="15"/>
      <c r="D179" s="14">
        <v>152</v>
      </c>
      <c r="E179" s="16">
        <f t="shared" si="24"/>
        <v>49218</v>
      </c>
      <c r="F179" s="14">
        <v>2034</v>
      </c>
      <c r="G179" s="14">
        <f t="shared" si="29"/>
        <v>10</v>
      </c>
      <c r="H179" s="17">
        <v>988.65369129180908</v>
      </c>
      <c r="I179" s="18">
        <v>183145.0883</v>
      </c>
      <c r="J179" s="19">
        <f t="shared" si="25"/>
        <v>5.3981993209249994</v>
      </c>
      <c r="K179" s="17">
        <v>514.08447277545906</v>
      </c>
      <c r="L179" s="18">
        <v>15851</v>
      </c>
      <c r="M179" s="20">
        <f t="shared" si="26"/>
        <v>32.432305392433229</v>
      </c>
      <c r="N179" s="17">
        <f t="shared" si="27"/>
        <v>1502.7381640672681</v>
      </c>
      <c r="O179" s="21">
        <f t="shared" si="30"/>
        <v>0.4959701302115691</v>
      </c>
      <c r="P179" s="18">
        <f t="shared" si="31"/>
        <v>745.31324290633734</v>
      </c>
      <c r="Q179" s="19">
        <f t="shared" si="28"/>
        <v>757.42492116093081</v>
      </c>
      <c r="S179" s="31">
        <f>P179*VLOOKUP(B179,'Efficient Conversion'!$A$5:$B$105,2)*0.9/1000*0.75</f>
        <v>92.131156666180203</v>
      </c>
      <c r="T179" s="31">
        <f t="shared" si="23"/>
        <v>263.89688701316294</v>
      </c>
      <c r="U179" s="22"/>
      <c r="V179" s="23"/>
      <c r="W179" s="18"/>
      <c r="X179" s="15"/>
      <c r="Y179" s="15"/>
    </row>
    <row r="180" spans="1:25" x14ac:dyDescent="0.2">
      <c r="A180" s="14">
        <f t="shared" si="32"/>
        <v>30</v>
      </c>
      <c r="B180" s="15">
        <v>36.144444444444453</v>
      </c>
      <c r="C180" s="15"/>
      <c r="D180" s="14">
        <v>153</v>
      </c>
      <c r="E180" s="16">
        <f t="shared" si="24"/>
        <v>49249</v>
      </c>
      <c r="F180" s="14">
        <v>2034</v>
      </c>
      <c r="G180" s="14">
        <f t="shared" si="29"/>
        <v>11</v>
      </c>
      <c r="H180" s="17">
        <v>1727.7194774150851</v>
      </c>
      <c r="I180" s="18">
        <v>183677.6844</v>
      </c>
      <c r="J180" s="19">
        <f t="shared" si="25"/>
        <v>9.4062568518262797</v>
      </c>
      <c r="K180" s="17">
        <v>889.13458514213494</v>
      </c>
      <c r="L180" s="18">
        <v>15870</v>
      </c>
      <c r="M180" s="20">
        <f t="shared" si="26"/>
        <v>56.026123827481719</v>
      </c>
      <c r="N180" s="17">
        <f t="shared" si="27"/>
        <v>2616.85406255722</v>
      </c>
      <c r="O180" s="21">
        <f t="shared" si="30"/>
        <v>0.49760948034810881</v>
      </c>
      <c r="P180" s="18">
        <f t="shared" si="31"/>
        <v>1302.1713902159356</v>
      </c>
      <c r="Q180" s="19">
        <f t="shared" si="28"/>
        <v>1314.6826723412844</v>
      </c>
      <c r="S180" s="31">
        <f>P180*VLOOKUP(B180,'Efficient Conversion'!$A$5:$B$105,2)*0.9/1000*0.75</f>
        <v>168.63644715896208</v>
      </c>
      <c r="T180" s="31">
        <f t="shared" si="23"/>
        <v>336.68428558007025</v>
      </c>
      <c r="U180" s="22"/>
      <c r="V180" s="23"/>
      <c r="W180" s="18"/>
      <c r="X180" s="15"/>
      <c r="Y180" s="15"/>
    </row>
    <row r="181" spans="1:25" x14ac:dyDescent="0.2">
      <c r="A181" s="14">
        <f t="shared" si="32"/>
        <v>31</v>
      </c>
      <c r="B181" s="15">
        <v>28.584946236559134</v>
      </c>
      <c r="C181" s="15"/>
      <c r="D181" s="14">
        <v>154</v>
      </c>
      <c r="E181" s="16">
        <f t="shared" si="24"/>
        <v>49279</v>
      </c>
      <c r="F181" s="14">
        <v>2034</v>
      </c>
      <c r="G181" s="14">
        <f t="shared" si="29"/>
        <v>12</v>
      </c>
      <c r="H181" s="17">
        <v>2449.278878211976</v>
      </c>
      <c r="I181" s="18">
        <v>184067.28049999999</v>
      </c>
      <c r="J181" s="19">
        <f t="shared" si="25"/>
        <v>13.306432688953516</v>
      </c>
      <c r="K181" s="17">
        <v>1237.283553361892</v>
      </c>
      <c r="L181" s="18">
        <v>15946</v>
      </c>
      <c r="M181" s="20">
        <f t="shared" si="26"/>
        <v>77.59209540711727</v>
      </c>
      <c r="N181" s="17">
        <f t="shared" si="27"/>
        <v>3686.5624315738678</v>
      </c>
      <c r="O181" s="21">
        <f t="shared" si="30"/>
        <v>0.49923815060340737</v>
      </c>
      <c r="P181" s="18">
        <f t="shared" si="31"/>
        <v>1840.472610422938</v>
      </c>
      <c r="Q181" s="19">
        <f t="shared" si="28"/>
        <v>1846.0898211509298</v>
      </c>
      <c r="S181" s="31">
        <f>P181*VLOOKUP(B181,'Efficient Conversion'!$A$5:$B$105,2)*0.9/1000*0.75</f>
        <v>242.08647602758236</v>
      </c>
      <c r="T181" s="31">
        <f t="shared" si="23"/>
        <v>434.72013170250966</v>
      </c>
      <c r="U181" s="22"/>
      <c r="V181" s="23"/>
      <c r="W181" s="18"/>
      <c r="X181" s="15"/>
      <c r="Y181" s="15"/>
    </row>
    <row r="182" spans="1:25" x14ac:dyDescent="0.2">
      <c r="A182" s="14">
        <f t="shared" si="32"/>
        <v>31</v>
      </c>
      <c r="B182" s="15">
        <v>29.425806451612907</v>
      </c>
      <c r="C182" s="15"/>
      <c r="D182" s="14">
        <v>155</v>
      </c>
      <c r="E182" s="16">
        <f t="shared" si="24"/>
        <v>49310</v>
      </c>
      <c r="F182" s="14">
        <v>2035</v>
      </c>
      <c r="G182" s="14">
        <f t="shared" si="29"/>
        <v>1</v>
      </c>
      <c r="H182" s="17">
        <v>2301.0765933990488</v>
      </c>
      <c r="I182" s="18">
        <v>184312.87659999999</v>
      </c>
      <c r="J182" s="19">
        <f t="shared" si="25"/>
        <v>12.484621996285684</v>
      </c>
      <c r="K182" s="17">
        <v>1141.7957892417917</v>
      </c>
      <c r="L182" s="18">
        <v>15958</v>
      </c>
      <c r="M182" s="20">
        <f t="shared" si="26"/>
        <v>71.550055723887183</v>
      </c>
      <c r="N182" s="17">
        <f>K182+H182</f>
        <v>3442.8723826408404</v>
      </c>
      <c r="O182" s="21">
        <v>0.5</v>
      </c>
      <c r="P182" s="18">
        <f t="shared" si="31"/>
        <v>1721.4361913204202</v>
      </c>
      <c r="Q182" s="19">
        <f t="shared" si="28"/>
        <v>1721.4361913204202</v>
      </c>
      <c r="S182" s="31">
        <f>P182*VLOOKUP(B182,'Efficient Conversion'!$A$5:$B$105,2)*0.9/1000*0.75</f>
        <v>226.17616731085059</v>
      </c>
      <c r="T182" s="31">
        <f t="shared" si="23"/>
        <v>408.99944417227823</v>
      </c>
      <c r="U182" s="22"/>
      <c r="V182" s="23"/>
      <c r="W182" s="18"/>
      <c r="X182" s="15"/>
      <c r="Y182" s="15"/>
    </row>
    <row r="183" spans="1:25" x14ac:dyDescent="0.2">
      <c r="A183" s="14">
        <f t="shared" si="32"/>
        <v>28</v>
      </c>
      <c r="B183" s="15">
        <v>32.599735449735448</v>
      </c>
      <c r="C183" s="15"/>
      <c r="D183" s="14">
        <v>156</v>
      </c>
      <c r="E183" s="16">
        <f t="shared" si="24"/>
        <v>49341</v>
      </c>
      <c r="F183" s="14">
        <v>2035</v>
      </c>
      <c r="G183" s="14">
        <f t="shared" si="29"/>
        <v>2</v>
      </c>
      <c r="H183" s="17">
        <v>2091.3505272865259</v>
      </c>
      <c r="I183" s="18">
        <v>184275.47270000001</v>
      </c>
      <c r="J183" s="19">
        <f t="shared" si="25"/>
        <v>11.349044431383655</v>
      </c>
      <c r="K183" s="17">
        <v>1095.7788717746732</v>
      </c>
      <c r="L183" s="18">
        <v>15970</v>
      </c>
      <c r="M183" s="20">
        <f t="shared" si="26"/>
        <v>68.614832296472969</v>
      </c>
      <c r="N183" s="17">
        <f t="shared" si="27"/>
        <v>3187.1293990611994</v>
      </c>
      <c r="O183" s="21">
        <f>((O$313/O$182)^(1/131))*O182</f>
        <v>0.50179712893621875</v>
      </c>
      <c r="P183" s="18">
        <f t="shared" si="31"/>
        <v>1599.2923819971259</v>
      </c>
      <c r="Q183" s="19">
        <f t="shared" si="28"/>
        <v>1587.8370170640735</v>
      </c>
      <c r="S183" s="31">
        <f>P183*VLOOKUP(B183,'Efficient Conversion'!$A$5:$B$105,2)*0.9/1000*0.75</f>
        <v>209.13312353549787</v>
      </c>
      <c r="T183" s="31">
        <f t="shared" si="23"/>
        <v>411.35812259348796</v>
      </c>
      <c r="U183" s="22"/>
      <c r="V183" s="23"/>
      <c r="W183" s="18"/>
      <c r="X183" s="15"/>
      <c r="Y183" s="15"/>
    </row>
    <row r="184" spans="1:25" x14ac:dyDescent="0.2">
      <c r="A184" s="14">
        <f t="shared" si="32"/>
        <v>31</v>
      </c>
      <c r="B184" s="15">
        <v>39.989247311828002</v>
      </c>
      <c r="C184" s="15"/>
      <c r="D184" s="14">
        <v>157</v>
      </c>
      <c r="E184" s="16">
        <f t="shared" si="24"/>
        <v>49369</v>
      </c>
      <c r="F184" s="14">
        <v>2035</v>
      </c>
      <c r="G184" s="14">
        <f t="shared" si="29"/>
        <v>3</v>
      </c>
      <c r="H184" s="17">
        <v>1562.782713890075</v>
      </c>
      <c r="I184" s="18">
        <v>184282.06880000001</v>
      </c>
      <c r="J184" s="19">
        <f t="shared" si="25"/>
        <v>8.4803840333817373</v>
      </c>
      <c r="K184" s="17">
        <v>798.7196398973465</v>
      </c>
      <c r="L184" s="18">
        <v>15973</v>
      </c>
      <c r="M184" s="20">
        <f t="shared" si="26"/>
        <v>50.004359850832437</v>
      </c>
      <c r="N184" s="17">
        <f t="shared" si="27"/>
        <v>2361.5023537874213</v>
      </c>
      <c r="O184" s="21">
        <f t="shared" ref="O184:O247" si="33">((O$313/O$182)^(1/131))*O183</f>
        <v>0.50360071721726429</v>
      </c>
      <c r="P184" s="18">
        <f t="shared" si="31"/>
        <v>1189.2542790776033</v>
      </c>
      <c r="Q184" s="19">
        <f t="shared" si="28"/>
        <v>1172.248074709818</v>
      </c>
      <c r="S184" s="31">
        <f>P184*VLOOKUP(B184,'Efficient Conversion'!$A$5:$B$105,2)*0.9/1000*0.75</f>
        <v>152.50360257858873</v>
      </c>
      <c r="T184" s="31">
        <f t="shared" si="23"/>
        <v>369.74392039273539</v>
      </c>
      <c r="U184" s="22"/>
      <c r="V184" s="23"/>
      <c r="W184" s="18"/>
      <c r="X184" s="15"/>
      <c r="Y184" s="15"/>
    </row>
    <row r="185" spans="1:25" x14ac:dyDescent="0.2">
      <c r="A185" s="14">
        <f t="shared" si="32"/>
        <v>30</v>
      </c>
      <c r="B185" s="15">
        <v>46.898888888888891</v>
      </c>
      <c r="C185" s="15"/>
      <c r="D185" s="14">
        <v>158</v>
      </c>
      <c r="E185" s="16">
        <f t="shared" si="24"/>
        <v>49400</v>
      </c>
      <c r="F185" s="14">
        <v>2035</v>
      </c>
      <c r="G185" s="14">
        <f t="shared" si="29"/>
        <v>4</v>
      </c>
      <c r="H185" s="17">
        <v>1024.0718150138853</v>
      </c>
      <c r="I185" s="18">
        <v>184206.6649</v>
      </c>
      <c r="J185" s="19">
        <f t="shared" si="25"/>
        <v>5.5593635310091605</v>
      </c>
      <c r="K185" s="17">
        <v>533.18743228912331</v>
      </c>
      <c r="L185" s="18">
        <v>15944</v>
      </c>
      <c r="M185" s="20">
        <f t="shared" si="26"/>
        <v>33.441258924305274</v>
      </c>
      <c r="N185" s="17">
        <f t="shared" si="27"/>
        <v>1557.2592473030086</v>
      </c>
      <c r="O185" s="21">
        <f t="shared" si="33"/>
        <v>0.50541078805968764</v>
      </c>
      <c r="P185" s="18">
        <f t="shared" si="31"/>
        <v>787.05562339264941</v>
      </c>
      <c r="Q185" s="19">
        <f t="shared" si="28"/>
        <v>770.20362391035917</v>
      </c>
      <c r="S185" s="31">
        <f>P185*VLOOKUP(B185,'Efficient Conversion'!$A$5:$B$105,2)*0.9/1000*0.75</f>
        <v>97.814654847680771</v>
      </c>
      <c r="T185" s="31">
        <f t="shared" si="23"/>
        <v>280.27183864668649</v>
      </c>
      <c r="U185" s="22"/>
      <c r="V185" s="23"/>
      <c r="W185" s="18"/>
      <c r="X185" s="15"/>
      <c r="Y185" s="15"/>
    </row>
    <row r="186" spans="1:25" x14ac:dyDescent="0.2">
      <c r="A186" s="14">
        <f t="shared" si="32"/>
        <v>31</v>
      </c>
      <c r="B186" s="15">
        <v>55.859139784946244</v>
      </c>
      <c r="C186" s="15"/>
      <c r="D186" s="14">
        <v>159</v>
      </c>
      <c r="E186" s="16">
        <f t="shared" si="24"/>
        <v>49430</v>
      </c>
      <c r="F186" s="14">
        <v>2035</v>
      </c>
      <c r="G186" s="14">
        <f t="shared" si="29"/>
        <v>5</v>
      </c>
      <c r="H186" s="17">
        <v>508.93480658531143</v>
      </c>
      <c r="I186" s="18">
        <v>184127.261</v>
      </c>
      <c r="J186" s="19">
        <f t="shared" si="25"/>
        <v>2.7640383277374196</v>
      </c>
      <c r="K186" s="17">
        <v>289.4072812795643</v>
      </c>
      <c r="L186" s="18">
        <v>15926</v>
      </c>
      <c r="M186" s="20">
        <f t="shared" si="26"/>
        <v>18.172000582667607</v>
      </c>
      <c r="N186" s="17">
        <f t="shared" si="27"/>
        <v>798.34208786487579</v>
      </c>
      <c r="O186" s="21">
        <f t="shared" si="33"/>
        <v>0.50722736476348607</v>
      </c>
      <c r="P186" s="18">
        <f t="shared" si="31"/>
        <v>404.94095340748038</v>
      </c>
      <c r="Q186" s="19">
        <f t="shared" si="28"/>
        <v>393.40113445739541</v>
      </c>
      <c r="S186" s="31">
        <f>P186*VLOOKUP(B186,'Efficient Conversion'!$A$5:$B$105,2)*0.9/1000*0.75</f>
        <v>47.647560138840454</v>
      </c>
      <c r="T186" s="31">
        <f t="shared" si="23"/>
        <v>174.62144600790074</v>
      </c>
      <c r="U186" s="22"/>
      <c r="V186" s="23"/>
      <c r="W186" s="18"/>
      <c r="X186" s="15"/>
      <c r="Y186" s="15"/>
    </row>
    <row r="187" spans="1:25" x14ac:dyDescent="0.2">
      <c r="A187" s="14">
        <f t="shared" si="32"/>
        <v>30</v>
      </c>
      <c r="B187" s="15">
        <v>62.166666666666679</v>
      </c>
      <c r="C187" s="15"/>
      <c r="D187" s="14">
        <v>160</v>
      </c>
      <c r="E187" s="16">
        <f t="shared" si="24"/>
        <v>49461</v>
      </c>
      <c r="F187" s="14">
        <v>2035</v>
      </c>
      <c r="G187" s="14">
        <f t="shared" si="29"/>
        <v>6</v>
      </c>
      <c r="H187" s="17">
        <v>300.18827855587051</v>
      </c>
      <c r="I187" s="18">
        <v>183943.85709999999</v>
      </c>
      <c r="J187" s="19">
        <f t="shared" si="25"/>
        <v>1.6319559853128172</v>
      </c>
      <c r="K187" s="17">
        <v>206.92701458930918</v>
      </c>
      <c r="L187" s="18">
        <v>15928</v>
      </c>
      <c r="M187" s="20">
        <f t="shared" si="26"/>
        <v>12.991399710529205</v>
      </c>
      <c r="N187" s="17">
        <f t="shared" si="27"/>
        <v>507.11529314517969</v>
      </c>
      <c r="O187" s="21">
        <f t="shared" si="33"/>
        <v>0.50905047071240295</v>
      </c>
      <c r="P187" s="18">
        <f t="shared" si="31"/>
        <v>258.14727868101193</v>
      </c>
      <c r="Q187" s="19">
        <f t="shared" si="28"/>
        <v>248.96801446416777</v>
      </c>
      <c r="S187" s="31">
        <f>P187*VLOOKUP(B187,'Efficient Conversion'!$A$5:$B$105,2)*0.9/1000*0.75</f>
        <v>28.943777385919102</v>
      </c>
      <c r="T187" s="31">
        <f t="shared" si="23"/>
        <v>67.734220908860465</v>
      </c>
      <c r="U187" s="22"/>
      <c r="V187" s="23"/>
      <c r="W187" s="18"/>
      <c r="X187" s="15"/>
      <c r="Y187" s="15"/>
    </row>
    <row r="188" spans="1:25" x14ac:dyDescent="0.2">
      <c r="A188" s="14">
        <f t="shared" si="32"/>
        <v>31</v>
      </c>
      <c r="B188" s="15">
        <v>70.889247311827987</v>
      </c>
      <c r="C188" s="15"/>
      <c r="D188" s="14">
        <v>161</v>
      </c>
      <c r="E188" s="16">
        <f t="shared" si="24"/>
        <v>49491</v>
      </c>
      <c r="F188" s="14">
        <v>2035</v>
      </c>
      <c r="G188" s="14">
        <f t="shared" si="29"/>
        <v>7</v>
      </c>
      <c r="H188" s="17">
        <v>265.77310943603561</v>
      </c>
      <c r="I188" s="18">
        <v>184075.45310000001</v>
      </c>
      <c r="J188" s="19">
        <f t="shared" si="25"/>
        <v>1.4438270011572532</v>
      </c>
      <c r="K188" s="17">
        <v>187.97230502963069</v>
      </c>
      <c r="L188" s="18">
        <v>15907</v>
      </c>
      <c r="M188" s="20">
        <f t="shared" si="26"/>
        <v>11.816955115963456</v>
      </c>
      <c r="N188" s="17">
        <f t="shared" si="27"/>
        <v>453.74541446566627</v>
      </c>
      <c r="O188" s="21">
        <f t="shared" si="33"/>
        <v>0.510880129374229</v>
      </c>
      <c r="P188" s="18">
        <f t="shared" si="31"/>
        <v>231.80951604518273</v>
      </c>
      <c r="Q188" s="19">
        <f t="shared" si="28"/>
        <v>221.93589842048354</v>
      </c>
      <c r="S188" s="31">
        <f>P188*VLOOKUP(B188,'Efficient Conversion'!$A$5:$B$105,2)*0.9/1000*0.75</f>
        <v>24.720450757715447</v>
      </c>
      <c r="T188" s="31">
        <f t="shared" si="23"/>
        <v>42.558421963791297</v>
      </c>
      <c r="U188" s="22"/>
      <c r="V188" s="23"/>
      <c r="W188" s="18"/>
      <c r="X188" s="15"/>
      <c r="Y188" s="15"/>
    </row>
    <row r="189" spans="1:25" x14ac:dyDescent="0.2">
      <c r="A189" s="14">
        <f t="shared" si="32"/>
        <v>31</v>
      </c>
      <c r="B189" s="15">
        <v>70.05591397849463</v>
      </c>
      <c r="C189" s="15"/>
      <c r="D189" s="14">
        <v>162</v>
      </c>
      <c r="E189" s="16">
        <f t="shared" si="24"/>
        <v>49522</v>
      </c>
      <c r="F189" s="14">
        <v>2035</v>
      </c>
      <c r="G189" s="14">
        <f t="shared" si="29"/>
        <v>8</v>
      </c>
      <c r="H189" s="17">
        <v>265.94000875949894</v>
      </c>
      <c r="I189" s="18">
        <v>184191.04920000001</v>
      </c>
      <c r="J189" s="19">
        <f t="shared" si="25"/>
        <v>1.4438269933015775</v>
      </c>
      <c r="K189" s="17">
        <v>188.0077576935293</v>
      </c>
      <c r="L189" s="18">
        <v>15910</v>
      </c>
      <c r="M189" s="20">
        <f t="shared" si="26"/>
        <v>11.816955229008755</v>
      </c>
      <c r="N189" s="17">
        <f t="shared" si="27"/>
        <v>453.94776645302824</v>
      </c>
      <c r="O189" s="21">
        <f t="shared" si="33"/>
        <v>0.51271636430110423</v>
      </c>
      <c r="P189" s="18">
        <f t="shared" si="31"/>
        <v>232.7464483984034</v>
      </c>
      <c r="Q189" s="19">
        <f t="shared" si="28"/>
        <v>221.20131805462483</v>
      </c>
      <c r="S189" s="31">
        <f>P189*VLOOKUP(B189,'Efficient Conversion'!$A$5:$B$105,2)*0.9/1000*0.75</f>
        <v>24.82036637160504</v>
      </c>
      <c r="T189" s="31">
        <f t="shared" si="23"/>
        <v>44.215171493995918</v>
      </c>
      <c r="U189" s="22"/>
      <c r="V189" s="23"/>
      <c r="W189" s="18"/>
      <c r="X189" s="15"/>
      <c r="Y189" s="15"/>
    </row>
    <row r="190" spans="1:25" x14ac:dyDescent="0.2">
      <c r="A190" s="14">
        <f t="shared" si="32"/>
        <v>30</v>
      </c>
      <c r="B190" s="15">
        <v>61.023524904214568</v>
      </c>
      <c r="C190" s="15"/>
      <c r="D190" s="14">
        <v>163</v>
      </c>
      <c r="E190" s="16">
        <f t="shared" si="24"/>
        <v>49553</v>
      </c>
      <c r="F190" s="14">
        <v>2035</v>
      </c>
      <c r="G190" s="14">
        <f t="shared" si="29"/>
        <v>9</v>
      </c>
      <c r="H190" s="17">
        <v>350.35525739192911</v>
      </c>
      <c r="I190" s="18">
        <v>184397.6453</v>
      </c>
      <c r="J190" s="19">
        <f t="shared" si="25"/>
        <v>1.8999985429419639</v>
      </c>
      <c r="K190" s="17">
        <v>244.36128079891191</v>
      </c>
      <c r="L190" s="18">
        <v>15909</v>
      </c>
      <c r="M190" s="20">
        <f t="shared" si="26"/>
        <v>15.359939707015645</v>
      </c>
      <c r="N190" s="17">
        <f t="shared" si="27"/>
        <v>594.71653819084099</v>
      </c>
      <c r="O190" s="21">
        <f t="shared" si="33"/>
        <v>0.51455919912982107</v>
      </c>
      <c r="P190" s="18">
        <f t="shared" si="31"/>
        <v>306.01686560073881</v>
      </c>
      <c r="Q190" s="19">
        <f t="shared" si="28"/>
        <v>288.69967259010218</v>
      </c>
      <c r="S190" s="31">
        <f>P190*VLOOKUP(B190,'Efficient Conversion'!$A$5:$B$105,2)*0.9/1000*0.75</f>
        <v>34.548741337591267</v>
      </c>
      <c r="T190" s="31">
        <f t="shared" si="23"/>
        <v>131.1591223936089</v>
      </c>
      <c r="U190" s="22"/>
      <c r="V190" s="23"/>
      <c r="W190" s="18"/>
      <c r="X190" s="15"/>
      <c r="Y190" s="15"/>
    </row>
    <row r="191" spans="1:25" x14ac:dyDescent="0.2">
      <c r="A191" s="14">
        <f t="shared" si="32"/>
        <v>31</v>
      </c>
      <c r="B191" s="15">
        <v>47.658100358422942</v>
      </c>
      <c r="C191" s="15"/>
      <c r="D191" s="14">
        <v>164</v>
      </c>
      <c r="E191" s="16">
        <f t="shared" si="24"/>
        <v>49583</v>
      </c>
      <c r="F191" s="14">
        <v>2035</v>
      </c>
      <c r="G191" s="14">
        <f t="shared" si="29"/>
        <v>10</v>
      </c>
      <c r="H191" s="17">
        <v>997.51262593269337</v>
      </c>
      <c r="I191" s="18">
        <v>184786.2414</v>
      </c>
      <c r="J191" s="19">
        <f t="shared" si="25"/>
        <v>5.3981974976882308</v>
      </c>
      <c r="K191" s="17">
        <v>515.90067577362129</v>
      </c>
      <c r="L191" s="18">
        <v>15907</v>
      </c>
      <c r="M191" s="20">
        <f t="shared" si="26"/>
        <v>32.432305008714486</v>
      </c>
      <c r="N191" s="17">
        <f t="shared" si="27"/>
        <v>1513.4133017063145</v>
      </c>
      <c r="O191" s="21">
        <f t="shared" si="33"/>
        <v>0.51640865758212851</v>
      </c>
      <c r="P191" s="18">
        <f t="shared" si="31"/>
        <v>781.53973150109482</v>
      </c>
      <c r="Q191" s="19">
        <f t="shared" si="28"/>
        <v>731.87357020521972</v>
      </c>
      <c r="S191" s="31">
        <f>P191*VLOOKUP(B191,'Efficient Conversion'!$A$5:$B$105,2)*0.9/1000*0.75</f>
        <v>96.60925809260101</v>
      </c>
      <c r="T191" s="31">
        <f t="shared" si="23"/>
        <v>276.72378584873849</v>
      </c>
      <c r="U191" s="22"/>
      <c r="V191" s="23"/>
      <c r="W191" s="18"/>
      <c r="X191" s="15"/>
      <c r="Y191" s="15"/>
    </row>
    <row r="192" spans="1:25" x14ac:dyDescent="0.2">
      <c r="A192" s="14">
        <f t="shared" si="32"/>
        <v>30</v>
      </c>
      <c r="B192" s="15">
        <v>36.144444444444453</v>
      </c>
      <c r="C192" s="15"/>
      <c r="D192" s="14">
        <v>165</v>
      </c>
      <c r="E192" s="16">
        <f t="shared" si="24"/>
        <v>49614</v>
      </c>
      <c r="F192" s="14">
        <v>2035</v>
      </c>
      <c r="G192" s="14">
        <f t="shared" si="29"/>
        <v>11</v>
      </c>
      <c r="H192" s="17">
        <v>1743.175533771516</v>
      </c>
      <c r="I192" s="18">
        <v>185320.83749999999</v>
      </c>
      <c r="J192" s="19">
        <f t="shared" si="25"/>
        <v>9.406257587042882</v>
      </c>
      <c r="K192" s="17">
        <v>892.32803821563675</v>
      </c>
      <c r="L192" s="18">
        <v>15927</v>
      </c>
      <c r="M192" s="20">
        <f t="shared" si="26"/>
        <v>56.026121568131899</v>
      </c>
      <c r="N192" s="17">
        <f t="shared" si="27"/>
        <v>2635.503571987153</v>
      </c>
      <c r="O192" s="21">
        <f t="shared" si="33"/>
        <v>0.51826476346503791</v>
      </c>
      <c r="P192" s="18">
        <f t="shared" si="31"/>
        <v>1365.8886353471842</v>
      </c>
      <c r="Q192" s="19">
        <f t="shared" si="28"/>
        <v>1269.6149366399688</v>
      </c>
      <c r="S192" s="31">
        <f>P192*VLOOKUP(B192,'Efficient Conversion'!$A$5:$B$105,2)*0.9/1000*0.75</f>
        <v>176.88808739804659</v>
      </c>
      <c r="T192" s="31">
        <f t="shared" si="23"/>
        <v>353.1587645291026</v>
      </c>
      <c r="U192" s="22"/>
      <c r="V192" s="23"/>
      <c r="W192" s="18"/>
      <c r="X192" s="15"/>
      <c r="Y192" s="15"/>
    </row>
    <row r="193" spans="1:25" x14ac:dyDescent="0.2">
      <c r="A193" s="14">
        <f t="shared" si="32"/>
        <v>31</v>
      </c>
      <c r="B193" s="15">
        <v>28.584946236559134</v>
      </c>
      <c r="C193" s="15"/>
      <c r="D193" s="14">
        <v>166</v>
      </c>
      <c r="E193" s="16">
        <f t="shared" si="24"/>
        <v>49644</v>
      </c>
      <c r="F193" s="14">
        <v>2035</v>
      </c>
      <c r="G193" s="14">
        <f t="shared" si="29"/>
        <v>12</v>
      </c>
      <c r="H193" s="17">
        <v>2471.1566634178121</v>
      </c>
      <c r="I193" s="18">
        <v>185711.43359999999</v>
      </c>
      <c r="J193" s="19">
        <f t="shared" si="25"/>
        <v>13.306432541683918</v>
      </c>
      <c r="K193" s="17">
        <v>1241.6286921501166</v>
      </c>
      <c r="L193" s="18">
        <v>16002</v>
      </c>
      <c r="M193" s="20">
        <f t="shared" si="26"/>
        <v>77.592094247601338</v>
      </c>
      <c r="N193" s="17">
        <f t="shared" si="27"/>
        <v>3712.7853555679285</v>
      </c>
      <c r="O193" s="21">
        <f t="shared" si="33"/>
        <v>0.5201275406711291</v>
      </c>
      <c r="P193" s="18">
        <f t="shared" si="31"/>
        <v>1931.1219160313303</v>
      </c>
      <c r="Q193" s="19">
        <f t="shared" si="28"/>
        <v>1781.6634395365982</v>
      </c>
      <c r="S193" s="31">
        <f>P193*VLOOKUP(B193,'Efficient Conversion'!$A$5:$B$105,2)*0.9/1000*0.75</f>
        <v>254.01002806785976</v>
      </c>
      <c r="T193" s="31">
        <f t="shared" si="23"/>
        <v>456.13152236904381</v>
      </c>
      <c r="U193" s="22"/>
      <c r="V193" s="23"/>
      <c r="W193" s="18"/>
      <c r="X193" s="15"/>
      <c r="Y193" s="15"/>
    </row>
    <row r="194" spans="1:25" x14ac:dyDescent="0.2">
      <c r="A194" s="14">
        <f t="shared" si="32"/>
        <v>31</v>
      </c>
      <c r="B194" s="15">
        <v>29.425806451612907</v>
      </c>
      <c r="C194" s="15"/>
      <c r="D194" s="14">
        <v>167</v>
      </c>
      <c r="E194" s="16">
        <f t="shared" si="24"/>
        <v>49675</v>
      </c>
      <c r="F194" s="14">
        <v>2036</v>
      </c>
      <c r="G194" s="14">
        <f t="shared" si="29"/>
        <v>1</v>
      </c>
      <c r="H194" s="17">
        <v>2321.640690803531</v>
      </c>
      <c r="I194" s="18">
        <v>185960.02970000001</v>
      </c>
      <c r="J194" s="19">
        <f t="shared" si="25"/>
        <v>12.484622069317355</v>
      </c>
      <c r="K194" s="17">
        <v>1145.8742554187772</v>
      </c>
      <c r="L194" s="18">
        <v>16015</v>
      </c>
      <c r="M194" s="20">
        <f t="shared" si="26"/>
        <v>71.550062779817495</v>
      </c>
      <c r="N194" s="17">
        <f t="shared" si="27"/>
        <v>3467.514946222308</v>
      </c>
      <c r="O194" s="21">
        <f t="shared" si="33"/>
        <v>0.52199701317885783</v>
      </c>
      <c r="P194" s="18">
        <f t="shared" si="31"/>
        <v>1810.0324450810929</v>
      </c>
      <c r="Q194" s="19">
        <f t="shared" si="28"/>
        <v>1657.4825011412152</v>
      </c>
      <c r="S194" s="31">
        <f>P194*VLOOKUP(B194,'Efficient Conversion'!$A$5:$B$105,2)*0.9/1000*0.75</f>
        <v>237.81665751009413</v>
      </c>
      <c r="T194" s="31">
        <f t="shared" ref="T194:T257" si="34">S194*VLOOKUP(G194,$V$2:$W$13,2,FALSE)</f>
        <v>430.04920409167829</v>
      </c>
      <c r="U194" s="22"/>
      <c r="V194" s="23"/>
      <c r="W194" s="18"/>
      <c r="X194" s="15"/>
      <c r="Y194" s="15"/>
    </row>
    <row r="195" spans="1:25" x14ac:dyDescent="0.2">
      <c r="A195" s="14">
        <f t="shared" si="32"/>
        <v>29</v>
      </c>
      <c r="B195" s="15">
        <v>32.599735449735448</v>
      </c>
      <c r="C195" s="15"/>
      <c r="D195" s="14">
        <v>168</v>
      </c>
      <c r="E195" s="16">
        <f t="shared" ref="E195:E258" si="35">DATE(F195,G195,1)</f>
        <v>49706</v>
      </c>
      <c r="F195" s="14">
        <v>2036</v>
      </c>
      <c r="G195" s="14">
        <f t="shared" si="29"/>
        <v>2</v>
      </c>
      <c r="H195" s="17">
        <v>2238.927300930025</v>
      </c>
      <c r="I195" s="18">
        <v>185924.62580000001</v>
      </c>
      <c r="J195" s="19">
        <f t="shared" ref="J195:J258" si="36">H195*1000/I195</f>
        <v>12.042123475017503</v>
      </c>
      <c r="K195" s="17">
        <v>1165.5669350624084</v>
      </c>
      <c r="L195" s="18">
        <v>16027</v>
      </c>
      <c r="M195" s="20">
        <f t="shared" ref="M195:M258" si="37">K195*1000/L195</f>
        <v>72.725209650115957</v>
      </c>
      <c r="N195" s="17">
        <f t="shared" ref="N195:N258" si="38">K195+H195</f>
        <v>3404.4942359924335</v>
      </c>
      <c r="O195" s="21">
        <f t="shared" si="33"/>
        <v>0.52387320505286483</v>
      </c>
      <c r="P195" s="18">
        <f t="shared" si="31"/>
        <v>1783.5233069933606</v>
      </c>
      <c r="Q195" s="19">
        <f t="shared" ref="Q195:Q258" si="39">N195-P195</f>
        <v>1620.9709289990728</v>
      </c>
      <c r="S195" s="31">
        <f>P195*VLOOKUP(B195,'Efficient Conversion'!$A$5:$B$105,2)*0.9/1000*0.75</f>
        <v>233.22427111426862</v>
      </c>
      <c r="T195" s="31">
        <f t="shared" si="34"/>
        <v>458.7446344553627</v>
      </c>
      <c r="U195" s="22"/>
      <c r="V195" s="23"/>
      <c r="W195" s="18"/>
      <c r="X195" s="15"/>
      <c r="Y195" s="15"/>
    </row>
    <row r="196" spans="1:25" x14ac:dyDescent="0.2">
      <c r="A196" s="14">
        <f t="shared" si="32"/>
        <v>31</v>
      </c>
      <c r="B196" s="15">
        <v>39.989247311828002</v>
      </c>
      <c r="C196" s="15"/>
      <c r="D196" s="14">
        <v>169</v>
      </c>
      <c r="E196" s="16">
        <f t="shared" si="35"/>
        <v>49735</v>
      </c>
      <c r="F196" s="14">
        <v>2036</v>
      </c>
      <c r="G196" s="14">
        <f t="shared" si="29"/>
        <v>3</v>
      </c>
      <c r="H196" s="17">
        <v>1576.7850821018219</v>
      </c>
      <c r="I196" s="18">
        <v>185933.2219</v>
      </c>
      <c r="J196" s="19">
        <f t="shared" si="36"/>
        <v>8.4803837958009467</v>
      </c>
      <c r="K196" s="17">
        <v>801.51987373828956</v>
      </c>
      <c r="L196" s="18">
        <v>16029</v>
      </c>
      <c r="M196" s="20">
        <f t="shared" si="37"/>
        <v>50.004359207579363</v>
      </c>
      <c r="N196" s="17">
        <f t="shared" si="38"/>
        <v>2378.3049558401117</v>
      </c>
      <c r="O196" s="21">
        <f t="shared" si="33"/>
        <v>0.5257561404442852</v>
      </c>
      <c r="P196" s="18">
        <f t="shared" si="31"/>
        <v>1250.408434382013</v>
      </c>
      <c r="Q196" s="19">
        <f t="shared" si="39"/>
        <v>1127.8965214580987</v>
      </c>
      <c r="S196" s="31">
        <f>P196*VLOOKUP(B196,'Efficient Conversion'!$A$5:$B$105,2)*0.9/1000*0.75</f>
        <v>160.34568409189345</v>
      </c>
      <c r="T196" s="31">
        <f t="shared" si="34"/>
        <v>388.75699230541017</v>
      </c>
      <c r="U196" s="22"/>
      <c r="V196" s="23"/>
      <c r="W196" s="18"/>
      <c r="X196" s="15"/>
      <c r="Y196" s="15"/>
    </row>
    <row r="197" spans="1:25" x14ac:dyDescent="0.2">
      <c r="A197" s="14">
        <f t="shared" si="32"/>
        <v>30</v>
      </c>
      <c r="B197" s="15">
        <v>46.898888888888891</v>
      </c>
      <c r="C197" s="15"/>
      <c r="D197" s="14">
        <v>170</v>
      </c>
      <c r="E197" s="16">
        <f t="shared" si="35"/>
        <v>49766</v>
      </c>
      <c r="F197" s="14">
        <v>2036</v>
      </c>
      <c r="G197" s="14">
        <f t="shared" si="29"/>
        <v>4</v>
      </c>
      <c r="H197" s="17">
        <v>1033.2620072364803</v>
      </c>
      <c r="I197" s="18">
        <v>185859.818</v>
      </c>
      <c r="J197" s="19">
        <f t="shared" si="36"/>
        <v>5.5593619877346496</v>
      </c>
      <c r="K197" s="17">
        <v>535.0602722167971</v>
      </c>
      <c r="L197" s="18">
        <v>16000</v>
      </c>
      <c r="M197" s="20">
        <f t="shared" si="37"/>
        <v>33.441267013549819</v>
      </c>
      <c r="N197" s="17">
        <f t="shared" si="38"/>
        <v>1568.3222794532774</v>
      </c>
      <c r="O197" s="21">
        <f t="shared" si="33"/>
        <v>0.52764584359105948</v>
      </c>
      <c r="P197" s="18">
        <f t="shared" si="31"/>
        <v>827.51873216477782</v>
      </c>
      <c r="Q197" s="19">
        <f t="shared" si="39"/>
        <v>740.80354728849954</v>
      </c>
      <c r="S197" s="31">
        <f>P197*VLOOKUP(B197,'Efficient Conversion'!$A$5:$B$105,2)*0.9/1000*0.75</f>
        <v>102.84337823262933</v>
      </c>
      <c r="T197" s="31">
        <f t="shared" si="34"/>
        <v>294.68082011617986</v>
      </c>
      <c r="U197" s="22"/>
      <c r="V197" s="23"/>
      <c r="W197" s="18"/>
      <c r="X197" s="15"/>
      <c r="Y197" s="15"/>
    </row>
    <row r="198" spans="1:25" x14ac:dyDescent="0.2">
      <c r="A198" s="14">
        <f t="shared" si="32"/>
        <v>31</v>
      </c>
      <c r="B198" s="15">
        <v>55.859139784946244</v>
      </c>
      <c r="C198" s="15"/>
      <c r="D198" s="14">
        <v>171</v>
      </c>
      <c r="E198" s="16">
        <f t="shared" si="35"/>
        <v>49796</v>
      </c>
      <c r="F198" s="14">
        <v>2036</v>
      </c>
      <c r="G198" s="14">
        <f t="shared" si="29"/>
        <v>5</v>
      </c>
      <c r="H198" s="17">
        <v>513.50970244407688</v>
      </c>
      <c r="I198" s="18">
        <v>185782.41409999999</v>
      </c>
      <c r="J198" s="19">
        <f t="shared" si="36"/>
        <v>2.7640382698852921</v>
      </c>
      <c r="K198" s="17">
        <v>290.44306927919359</v>
      </c>
      <c r="L198" s="18">
        <v>15983</v>
      </c>
      <c r="M198" s="20">
        <f t="shared" si="37"/>
        <v>18.17199957950282</v>
      </c>
      <c r="N198" s="17">
        <f t="shared" si="38"/>
        <v>803.95277172327042</v>
      </c>
      <c r="O198" s="21">
        <f t="shared" si="33"/>
        <v>0.52954233881824553</v>
      </c>
      <c r="P198" s="18">
        <f t="shared" si="31"/>
        <v>425.72703103775171</v>
      </c>
      <c r="Q198" s="19">
        <f t="shared" si="39"/>
        <v>378.2257406855187</v>
      </c>
      <c r="S198" s="31">
        <f>P198*VLOOKUP(B198,'Efficient Conversion'!$A$5:$B$105,2)*0.9/1000*0.75</f>
        <v>50.093363349419512</v>
      </c>
      <c r="T198" s="31">
        <f t="shared" si="34"/>
        <v>183.5849625455279</v>
      </c>
      <c r="U198" s="22"/>
      <c r="V198" s="23"/>
      <c r="W198" s="18"/>
      <c r="X198" s="15"/>
      <c r="Y198" s="15"/>
    </row>
    <row r="199" spans="1:25" x14ac:dyDescent="0.2">
      <c r="A199" s="14">
        <f t="shared" si="32"/>
        <v>30</v>
      </c>
      <c r="B199" s="15">
        <v>62.166666666666679</v>
      </c>
      <c r="C199" s="15"/>
      <c r="D199" s="14">
        <v>172</v>
      </c>
      <c r="E199" s="16">
        <f t="shared" si="35"/>
        <v>49827</v>
      </c>
      <c r="F199" s="14">
        <v>2036</v>
      </c>
      <c r="G199" s="14">
        <f t="shared" si="29"/>
        <v>6</v>
      </c>
      <c r="H199" s="17">
        <v>302.89272129535709</v>
      </c>
      <c r="I199" s="18">
        <v>185601.01019999999</v>
      </c>
      <c r="J199" s="19">
        <f t="shared" si="36"/>
        <v>1.6319562106314285</v>
      </c>
      <c r="K199" s="17">
        <v>207.65452980995178</v>
      </c>
      <c r="L199" s="18">
        <v>15984</v>
      </c>
      <c r="M199" s="20">
        <f t="shared" si="37"/>
        <v>12.99139951263462</v>
      </c>
      <c r="N199" s="17">
        <f t="shared" si="38"/>
        <v>510.54725110530887</v>
      </c>
      <c r="O199" s="21">
        <f t="shared" si="33"/>
        <v>0.53144565053833193</v>
      </c>
      <c r="P199" s="18">
        <f t="shared" si="31"/>
        <v>271.32811599421797</v>
      </c>
      <c r="Q199" s="19">
        <f t="shared" si="39"/>
        <v>239.21913511109091</v>
      </c>
      <c r="S199" s="31">
        <f>P199*VLOOKUP(B199,'Efficient Conversion'!$A$5:$B$105,2)*0.9/1000*0.75</f>
        <v>30.421628413064223</v>
      </c>
      <c r="T199" s="31">
        <f t="shared" si="34"/>
        <v>71.192687528761027</v>
      </c>
      <c r="U199" s="22"/>
      <c r="V199" s="23"/>
      <c r="W199" s="18"/>
      <c r="X199" s="15"/>
      <c r="Y199" s="15"/>
    </row>
    <row r="200" spans="1:25" x14ac:dyDescent="0.2">
      <c r="A200" s="14">
        <f t="shared" si="32"/>
        <v>31</v>
      </c>
      <c r="B200" s="15">
        <v>70.889247311827987</v>
      </c>
      <c r="C200" s="15"/>
      <c r="D200" s="14">
        <v>173</v>
      </c>
      <c r="E200" s="16">
        <f t="shared" si="35"/>
        <v>49857</v>
      </c>
      <c r="F200" s="14">
        <v>2036</v>
      </c>
      <c r="G200" s="14">
        <f t="shared" si="29"/>
        <v>7</v>
      </c>
      <c r="H200" s="17">
        <v>268.15855246782309</v>
      </c>
      <c r="I200" s="18">
        <v>185727.60630000001</v>
      </c>
      <c r="J200" s="19">
        <f t="shared" si="36"/>
        <v>1.4438271068581745</v>
      </c>
      <c r="K200" s="17">
        <v>188.63406345248228</v>
      </c>
      <c r="L200" s="18">
        <v>15963</v>
      </c>
      <c r="M200" s="20">
        <f t="shared" si="37"/>
        <v>11.816955675780385</v>
      </c>
      <c r="N200" s="17">
        <f t="shared" si="38"/>
        <v>456.79261592030537</v>
      </c>
      <c r="O200" s="21">
        <f t="shared" si="33"/>
        <v>0.53335580325155196</v>
      </c>
      <c r="P200" s="18">
        <f t="shared" si="31"/>
        <v>243.63299258355215</v>
      </c>
      <c r="Q200" s="19">
        <f t="shared" si="39"/>
        <v>213.15962333675321</v>
      </c>
      <c r="S200" s="31">
        <f>P200*VLOOKUP(B200,'Efficient Conversion'!$A$5:$B$105,2)*0.9/1000*0.75</f>
        <v>25.98132077952592</v>
      </c>
      <c r="T200" s="31">
        <f t="shared" si="34"/>
        <v>44.729120182672148</v>
      </c>
      <c r="U200" s="22"/>
      <c r="V200" s="23"/>
      <c r="W200" s="18"/>
      <c r="X200" s="15"/>
      <c r="Y200" s="15"/>
    </row>
    <row r="201" spans="1:25" x14ac:dyDescent="0.2">
      <c r="A201" s="14">
        <f t="shared" si="32"/>
        <v>31</v>
      </c>
      <c r="B201" s="15">
        <v>70.05591397849463</v>
      </c>
      <c r="C201" s="15"/>
      <c r="D201" s="14">
        <v>174</v>
      </c>
      <c r="E201" s="16">
        <f t="shared" si="35"/>
        <v>49888</v>
      </c>
      <c r="F201" s="14">
        <v>2036</v>
      </c>
      <c r="G201" s="14">
        <f t="shared" si="29"/>
        <v>8</v>
      </c>
      <c r="H201" s="17">
        <v>268.321115136147</v>
      </c>
      <c r="I201" s="18">
        <v>185840.20240000001</v>
      </c>
      <c r="J201" s="19">
        <f t="shared" si="36"/>
        <v>1.4438270711663139</v>
      </c>
      <c r="K201" s="17">
        <v>188.66950595378898</v>
      </c>
      <c r="L201" s="18">
        <v>15966</v>
      </c>
      <c r="M201" s="20">
        <f t="shared" si="37"/>
        <v>11.816955151809406</v>
      </c>
      <c r="N201" s="17">
        <f t="shared" si="38"/>
        <v>456.99062108993598</v>
      </c>
      <c r="O201" s="21">
        <f t="shared" si="33"/>
        <v>0.53527282154619904</v>
      </c>
      <c r="P201" s="18">
        <f t="shared" si="31"/>
        <v>244.61465917095995</v>
      </c>
      <c r="Q201" s="19">
        <f t="shared" si="39"/>
        <v>212.37596191897603</v>
      </c>
      <c r="S201" s="31">
        <f>P201*VLOOKUP(B201,'Efficient Conversion'!$A$5:$B$105,2)*0.9/1000*0.75</f>
        <v>26.086006906948658</v>
      </c>
      <c r="T201" s="31">
        <f t="shared" si="34"/>
        <v>46.469792255113724</v>
      </c>
      <c r="U201" s="22"/>
      <c r="V201" s="23"/>
      <c r="W201" s="18"/>
      <c r="X201" s="15"/>
      <c r="Y201" s="15"/>
    </row>
    <row r="202" spans="1:25" x14ac:dyDescent="0.2">
      <c r="A202" s="14">
        <f t="shared" si="32"/>
        <v>30</v>
      </c>
      <c r="B202" s="15">
        <v>61.023524904214568</v>
      </c>
      <c r="C202" s="15"/>
      <c r="D202" s="14">
        <v>175</v>
      </c>
      <c r="E202" s="16">
        <f t="shared" si="35"/>
        <v>49919</v>
      </c>
      <c r="F202" s="14">
        <v>2036</v>
      </c>
      <c r="G202" s="14">
        <f t="shared" si="29"/>
        <v>9</v>
      </c>
      <c r="H202" s="17">
        <v>353.48295986652369</v>
      </c>
      <c r="I202" s="18">
        <v>186043.7985</v>
      </c>
      <c r="J202" s="19">
        <f t="shared" si="36"/>
        <v>1.8999986170811476</v>
      </c>
      <c r="K202" s="17">
        <v>245.2213972806934</v>
      </c>
      <c r="L202" s="18">
        <v>15965</v>
      </c>
      <c r="M202" s="20">
        <f t="shared" si="37"/>
        <v>15.359937192652264</v>
      </c>
      <c r="N202" s="17">
        <f t="shared" si="38"/>
        <v>598.70435714721702</v>
      </c>
      <c r="O202" s="21">
        <f t="shared" si="33"/>
        <v>0.53719673009894331</v>
      </c>
      <c r="P202" s="18">
        <f t="shared" si="31"/>
        <v>321.6220229554749</v>
      </c>
      <c r="Q202" s="19">
        <f t="shared" si="39"/>
        <v>277.08233419174212</v>
      </c>
      <c r="S202" s="31">
        <f>P202*VLOOKUP(B202,'Efficient Conversion'!$A$5:$B$105,2)*0.9/1000*0.75</f>
        <v>36.310534903847199</v>
      </c>
      <c r="T202" s="31">
        <f t="shared" si="34"/>
        <v>137.84750781786775</v>
      </c>
      <c r="U202" s="22"/>
      <c r="V202" s="23"/>
      <c r="W202" s="18"/>
      <c r="X202" s="15"/>
      <c r="Y202" s="15"/>
    </row>
    <row r="203" spans="1:25" x14ac:dyDescent="0.2">
      <c r="A203" s="14">
        <f t="shared" si="32"/>
        <v>31</v>
      </c>
      <c r="B203" s="15">
        <v>47.658100358422942</v>
      </c>
      <c r="C203" s="15"/>
      <c r="D203" s="14">
        <v>176</v>
      </c>
      <c r="E203" s="16">
        <f t="shared" si="35"/>
        <v>49949</v>
      </c>
      <c r="F203" s="14">
        <v>2036</v>
      </c>
      <c r="G203" s="14">
        <f t="shared" si="29"/>
        <v>10</v>
      </c>
      <c r="H203" s="17">
        <v>1006.3776063919059</v>
      </c>
      <c r="I203" s="18">
        <v>186428.39449999999</v>
      </c>
      <c r="J203" s="19">
        <f t="shared" si="36"/>
        <v>5.3981991803931235</v>
      </c>
      <c r="K203" s="17">
        <v>517.7168787717826</v>
      </c>
      <c r="L203" s="18">
        <v>15963</v>
      </c>
      <c r="M203" s="20">
        <f t="shared" si="37"/>
        <v>32.432304627687941</v>
      </c>
      <c r="N203" s="17">
        <f t="shared" si="38"/>
        <v>1524.0944851636887</v>
      </c>
      <c r="O203" s="21">
        <f t="shared" si="33"/>
        <v>0.53912755367514908</v>
      </c>
      <c r="P203" s="18">
        <f t="shared" si="31"/>
        <v>821.68133135608514</v>
      </c>
      <c r="Q203" s="19">
        <f t="shared" si="39"/>
        <v>702.41315380760352</v>
      </c>
      <c r="S203" s="31">
        <f>P203*VLOOKUP(B203,'Efficient Conversion'!$A$5:$B$105,2)*0.9/1000*0.75</f>
        <v>101.57132211101268</v>
      </c>
      <c r="T203" s="31">
        <f t="shared" si="34"/>
        <v>290.93692823186836</v>
      </c>
      <c r="U203" s="22"/>
      <c r="V203" s="23"/>
      <c r="W203" s="18"/>
      <c r="X203" s="15"/>
      <c r="Y203" s="15"/>
    </row>
    <row r="204" spans="1:25" x14ac:dyDescent="0.2">
      <c r="A204" s="14">
        <f t="shared" si="32"/>
        <v>30</v>
      </c>
      <c r="B204" s="15">
        <v>36.144444444444453</v>
      </c>
      <c r="C204" s="15"/>
      <c r="D204" s="14">
        <v>177</v>
      </c>
      <c r="E204" s="16">
        <f t="shared" si="35"/>
        <v>49980</v>
      </c>
      <c r="F204" s="14">
        <v>2036</v>
      </c>
      <c r="G204" s="14">
        <f t="shared" si="29"/>
        <v>11</v>
      </c>
      <c r="H204" s="17">
        <v>1758.5843024253882</v>
      </c>
      <c r="I204" s="18">
        <v>186958.99059999999</v>
      </c>
      <c r="J204" s="19">
        <f t="shared" si="36"/>
        <v>9.4062569378537724</v>
      </c>
      <c r="K204" s="17">
        <v>895.46557688713028</v>
      </c>
      <c r="L204" s="18">
        <v>15983</v>
      </c>
      <c r="M204" s="20">
        <f t="shared" si="37"/>
        <v>56.02612631465496</v>
      </c>
      <c r="N204" s="17">
        <f t="shared" si="38"/>
        <v>2654.0498793125184</v>
      </c>
      <c r="O204" s="21">
        <f t="shared" si="33"/>
        <v>0.54106531712919392</v>
      </c>
      <c r="P204" s="18">
        <f t="shared" si="31"/>
        <v>1436.0143396269266</v>
      </c>
      <c r="Q204" s="19">
        <f t="shared" si="39"/>
        <v>1218.0355396855919</v>
      </c>
      <c r="S204" s="31">
        <f>P204*VLOOKUP(B204,'Efficient Conversion'!$A$5:$B$105,2)*0.9/1000*0.75</f>
        <v>185.96964894448385</v>
      </c>
      <c r="T204" s="31">
        <f t="shared" si="34"/>
        <v>371.2901893351023</v>
      </c>
      <c r="U204" s="22"/>
      <c r="V204" s="23"/>
      <c r="W204" s="18"/>
      <c r="X204" s="15"/>
      <c r="Y204" s="15"/>
    </row>
    <row r="205" spans="1:25" x14ac:dyDescent="0.2">
      <c r="A205" s="14">
        <f t="shared" si="32"/>
        <v>31</v>
      </c>
      <c r="B205" s="15">
        <v>28.584946236559134</v>
      </c>
      <c r="C205" s="15"/>
      <c r="D205" s="14">
        <v>178</v>
      </c>
      <c r="E205" s="16">
        <f t="shared" si="35"/>
        <v>50010</v>
      </c>
      <c r="F205" s="14">
        <v>2036</v>
      </c>
      <c r="G205" s="14">
        <f t="shared" si="29"/>
        <v>12</v>
      </c>
      <c r="H205" s="17">
        <v>2492.9147009849521</v>
      </c>
      <c r="I205" s="18">
        <v>187346.58670000001</v>
      </c>
      <c r="J205" s="19">
        <f t="shared" si="36"/>
        <v>13.306432451725858</v>
      </c>
      <c r="K205" s="17">
        <v>1245.9738202095036</v>
      </c>
      <c r="L205" s="18">
        <v>16058</v>
      </c>
      <c r="M205" s="20">
        <f t="shared" si="37"/>
        <v>77.592092428042321</v>
      </c>
      <c r="N205" s="17">
        <f t="shared" si="38"/>
        <v>3738.8885211944557</v>
      </c>
      <c r="O205" s="21">
        <f t="shared" si="33"/>
        <v>0.54301004540478837</v>
      </c>
      <c r="P205" s="18">
        <f t="shared" si="31"/>
        <v>2030.2540256572436</v>
      </c>
      <c r="Q205" s="19">
        <f t="shared" si="39"/>
        <v>1708.6344955372122</v>
      </c>
      <c r="S205" s="31">
        <f>P205*VLOOKUP(B205,'Efficient Conversion'!$A$5:$B$105,2)*0.9/1000*0.75</f>
        <v>267.04936532537135</v>
      </c>
      <c r="T205" s="31">
        <f t="shared" si="34"/>
        <v>479.54655365419927</v>
      </c>
      <c r="U205" s="22"/>
      <c r="V205" s="23"/>
      <c r="W205" s="18"/>
      <c r="X205" s="15"/>
      <c r="Y205" s="15"/>
    </row>
    <row r="206" spans="1:25" x14ac:dyDescent="0.2">
      <c r="A206" s="14">
        <f t="shared" si="32"/>
        <v>31</v>
      </c>
      <c r="B206" s="15">
        <v>29.425806451612907</v>
      </c>
      <c r="C206" s="15"/>
      <c r="D206" s="14">
        <v>179</v>
      </c>
      <c r="E206" s="16">
        <f t="shared" si="35"/>
        <v>50041</v>
      </c>
      <c r="F206" s="14">
        <v>2037</v>
      </c>
      <c r="G206" s="14">
        <f t="shared" si="29"/>
        <v>1</v>
      </c>
      <c r="H206" s="17">
        <v>2342.0050034523051</v>
      </c>
      <c r="I206" s="18">
        <v>187591.18280000001</v>
      </c>
      <c r="J206" s="19">
        <f t="shared" si="36"/>
        <v>12.484621976872067</v>
      </c>
      <c r="K206" s="17">
        <v>1149.8094425201416</v>
      </c>
      <c r="L206" s="18">
        <v>16070</v>
      </c>
      <c r="M206" s="20">
        <f t="shared" si="37"/>
        <v>71.550058650911112</v>
      </c>
      <c r="N206" s="17">
        <f t="shared" si="38"/>
        <v>3491.8144459724467</v>
      </c>
      <c r="O206" s="21">
        <f t="shared" si="33"/>
        <v>0.54496176353529713</v>
      </c>
      <c r="P206" s="18">
        <f t="shared" si="31"/>
        <v>1902.9053584151711</v>
      </c>
      <c r="Q206" s="19">
        <f t="shared" si="39"/>
        <v>1588.9090875572756</v>
      </c>
      <c r="S206" s="31">
        <f>P206*VLOOKUP(B206,'Efficient Conversion'!$A$5:$B$105,2)*0.9/1000*0.75</f>
        <v>250.01904972817701</v>
      </c>
      <c r="T206" s="31">
        <f t="shared" si="34"/>
        <v>452.11506405431902</v>
      </c>
      <c r="U206" s="22"/>
      <c r="V206" s="23"/>
      <c r="W206" s="18"/>
      <c r="X206" s="15"/>
      <c r="Y206" s="15"/>
    </row>
    <row r="207" spans="1:25" x14ac:dyDescent="0.2">
      <c r="A207" s="14">
        <f t="shared" si="32"/>
        <v>28</v>
      </c>
      <c r="B207" s="15">
        <v>32.599735449735448</v>
      </c>
      <c r="C207" s="15"/>
      <c r="D207" s="14">
        <v>180</v>
      </c>
      <c r="E207" s="16">
        <f t="shared" si="35"/>
        <v>50072</v>
      </c>
      <c r="F207" s="14">
        <v>2037</v>
      </c>
      <c r="G207" s="14">
        <f t="shared" ref="G207:G270" si="40">G195</f>
        <v>2</v>
      </c>
      <c r="H207" s="17">
        <v>2128.5333609580989</v>
      </c>
      <c r="I207" s="18">
        <v>187551.7789</v>
      </c>
      <c r="J207" s="19">
        <f t="shared" si="36"/>
        <v>11.349043839744134</v>
      </c>
      <c r="K207" s="17">
        <v>1103.5323565006261</v>
      </c>
      <c r="L207" s="18">
        <v>16083</v>
      </c>
      <c r="M207" s="20">
        <f t="shared" si="37"/>
        <v>68.614832835952626</v>
      </c>
      <c r="N207" s="17">
        <f t="shared" si="38"/>
        <v>3232.065717458725</v>
      </c>
      <c r="O207" s="21">
        <f t="shared" si="33"/>
        <v>0.54692049664406128</v>
      </c>
      <c r="P207" s="18">
        <f t="shared" si="31"/>
        <v>1767.6829873787701</v>
      </c>
      <c r="Q207" s="19">
        <f t="shared" si="39"/>
        <v>1464.3827300799549</v>
      </c>
      <c r="S207" s="31">
        <f>P207*VLOOKUP(B207,'Efficient Conversion'!$A$5:$B$105,2)*0.9/1000*0.75</f>
        <v>231.15289532576952</v>
      </c>
      <c r="T207" s="31">
        <f t="shared" si="34"/>
        <v>454.67030495108423</v>
      </c>
      <c r="U207" s="22"/>
      <c r="V207" s="23"/>
      <c r="W207" s="18"/>
      <c r="X207" s="15"/>
      <c r="Y207" s="15"/>
    </row>
    <row r="208" spans="1:25" x14ac:dyDescent="0.2">
      <c r="A208" s="14">
        <f t="shared" si="32"/>
        <v>31</v>
      </c>
      <c r="B208" s="15">
        <v>39.989247311828002</v>
      </c>
      <c r="C208" s="15"/>
      <c r="D208" s="14">
        <v>181</v>
      </c>
      <c r="E208" s="16">
        <f t="shared" si="35"/>
        <v>50100</v>
      </c>
      <c r="F208" s="14">
        <v>2037</v>
      </c>
      <c r="G208" s="14">
        <f t="shared" si="40"/>
        <v>3</v>
      </c>
      <c r="H208" s="17">
        <v>1590.5585839748392</v>
      </c>
      <c r="I208" s="18">
        <v>187557.375</v>
      </c>
      <c r="J208" s="19">
        <f t="shared" si="36"/>
        <v>8.4803841169926759</v>
      </c>
      <c r="K208" s="17">
        <v>804.3701335191729</v>
      </c>
      <c r="L208" s="18">
        <v>16086</v>
      </c>
      <c r="M208" s="20">
        <f t="shared" si="37"/>
        <v>50.004359910429748</v>
      </c>
      <c r="N208" s="17">
        <f t="shared" si="38"/>
        <v>2394.9287174940118</v>
      </c>
      <c r="O208" s="21">
        <f t="shared" si="33"/>
        <v>0.54888626994472167</v>
      </c>
      <c r="P208" s="18">
        <f t="shared" si="31"/>
        <v>1314.5434905287843</v>
      </c>
      <c r="Q208" s="19">
        <f t="shared" si="39"/>
        <v>1080.3852269652275</v>
      </c>
      <c r="S208" s="31">
        <f>P208*VLOOKUP(B208,'Efficient Conversion'!$A$5:$B$105,2)*0.9/1000*0.75</f>
        <v>168.57002037222938</v>
      </c>
      <c r="T208" s="31">
        <f t="shared" si="34"/>
        <v>408.69683823365676</v>
      </c>
      <c r="U208" s="22"/>
      <c r="V208" s="23"/>
      <c r="W208" s="18"/>
      <c r="X208" s="15"/>
      <c r="Y208" s="15"/>
    </row>
    <row r="209" spans="1:25" x14ac:dyDescent="0.2">
      <c r="A209" s="14">
        <f t="shared" si="32"/>
        <v>30</v>
      </c>
      <c r="B209" s="15">
        <v>46.898888888888891</v>
      </c>
      <c r="C209" s="15"/>
      <c r="D209" s="14">
        <v>182</v>
      </c>
      <c r="E209" s="16">
        <f t="shared" si="35"/>
        <v>50131</v>
      </c>
      <c r="F209" s="14">
        <v>2037</v>
      </c>
      <c r="G209" s="14">
        <f t="shared" si="40"/>
        <v>4</v>
      </c>
      <c r="H209" s="17">
        <v>1042.2690939903262</v>
      </c>
      <c r="I209" s="18">
        <v>187479.9711</v>
      </c>
      <c r="J209" s="19">
        <f t="shared" si="36"/>
        <v>5.5593623568161847</v>
      </c>
      <c r="K209" s="17">
        <v>536.93282961845375</v>
      </c>
      <c r="L209" s="18">
        <v>16056</v>
      </c>
      <c r="M209" s="20">
        <f t="shared" si="37"/>
        <v>33.441257450078083</v>
      </c>
      <c r="N209" s="17">
        <f t="shared" si="38"/>
        <v>1579.2019236087799</v>
      </c>
      <c r="O209" s="21">
        <f t="shared" si="33"/>
        <v>0.55085910874154331</v>
      </c>
      <c r="P209" s="18">
        <f t="shared" si="31"/>
        <v>869.91776416206312</v>
      </c>
      <c r="Q209" s="19">
        <f t="shared" si="39"/>
        <v>709.28415944671679</v>
      </c>
      <c r="S209" s="31">
        <f>P209*VLOOKUP(B209,'Efficient Conversion'!$A$5:$B$105,2)*0.9/1000*0.75</f>
        <v>108.11269663583607</v>
      </c>
      <c r="T209" s="31">
        <f t="shared" si="34"/>
        <v>309.77918712040173</v>
      </c>
      <c r="U209" s="22"/>
      <c r="V209" s="23"/>
      <c r="W209" s="18"/>
      <c r="X209" s="15"/>
      <c r="Y209" s="15"/>
    </row>
    <row r="210" spans="1:25" x14ac:dyDescent="0.2">
      <c r="A210" s="14">
        <f t="shared" si="32"/>
        <v>31</v>
      </c>
      <c r="B210" s="15">
        <v>55.859139784946244</v>
      </c>
      <c r="C210" s="15"/>
      <c r="D210" s="14">
        <v>183</v>
      </c>
      <c r="E210" s="16">
        <f t="shared" si="35"/>
        <v>50161</v>
      </c>
      <c r="F210" s="14">
        <v>2037</v>
      </c>
      <c r="G210" s="14">
        <f t="shared" si="40"/>
        <v>5</v>
      </c>
      <c r="H210" s="17">
        <v>517.97680830955505</v>
      </c>
      <c r="I210" s="18">
        <v>187398.56719999999</v>
      </c>
      <c r="J210" s="19">
        <f t="shared" si="36"/>
        <v>2.7640382530606407</v>
      </c>
      <c r="K210" s="17">
        <v>291.44255465269089</v>
      </c>
      <c r="L210" s="18">
        <v>16038</v>
      </c>
      <c r="M210" s="20">
        <f t="shared" si="37"/>
        <v>18.172001163030981</v>
      </c>
      <c r="N210" s="17">
        <f t="shared" si="38"/>
        <v>809.41936296224594</v>
      </c>
      <c r="O210" s="21">
        <f t="shared" si="33"/>
        <v>0.55283903842974147</v>
      </c>
      <c r="P210" s="18">
        <f t="shared" si="31"/>
        <v>447.47862230646189</v>
      </c>
      <c r="Q210" s="19">
        <f t="shared" si="39"/>
        <v>361.94074065578405</v>
      </c>
      <c r="S210" s="31">
        <f>P210*VLOOKUP(B210,'Efficient Conversion'!$A$5:$B$105,2)*0.9/1000*0.75</f>
        <v>52.652774158255227</v>
      </c>
      <c r="T210" s="31">
        <f t="shared" si="34"/>
        <v>192.96483456971629</v>
      </c>
      <c r="U210" s="22"/>
      <c r="V210" s="23"/>
      <c r="W210" s="18"/>
      <c r="X210" s="15"/>
      <c r="Y210" s="15"/>
    </row>
    <row r="211" spans="1:25" x14ac:dyDescent="0.2">
      <c r="A211" s="14">
        <f t="shared" si="32"/>
        <v>30</v>
      </c>
      <c r="B211" s="15">
        <v>62.166666666666679</v>
      </c>
      <c r="C211" s="15"/>
      <c r="D211" s="14">
        <v>184</v>
      </c>
      <c r="E211" s="16">
        <f t="shared" si="35"/>
        <v>50192</v>
      </c>
      <c r="F211" s="14">
        <v>2037</v>
      </c>
      <c r="G211" s="14">
        <f t="shared" si="40"/>
        <v>6</v>
      </c>
      <c r="H211" s="17">
        <v>305.52368760108936</v>
      </c>
      <c r="I211" s="18">
        <v>187213.16329999999</v>
      </c>
      <c r="J211" s="19">
        <f t="shared" si="36"/>
        <v>1.6319562268786758</v>
      </c>
      <c r="K211" s="17">
        <v>208.36907923221611</v>
      </c>
      <c r="L211" s="18">
        <v>16039</v>
      </c>
      <c r="M211" s="20">
        <f t="shared" si="37"/>
        <v>12.991400912289802</v>
      </c>
      <c r="N211" s="17">
        <f t="shared" si="38"/>
        <v>513.89276683330547</v>
      </c>
      <c r="O211" s="21">
        <f t="shared" si="33"/>
        <v>0.55482608449580839</v>
      </c>
      <c r="P211" s="18">
        <f t="shared" si="31"/>
        <v>285.1211116728403</v>
      </c>
      <c r="Q211" s="19">
        <f t="shared" si="39"/>
        <v>228.77165516046517</v>
      </c>
      <c r="S211" s="31">
        <f>P211*VLOOKUP(B211,'Efficient Conversion'!$A$5:$B$105,2)*0.9/1000*0.75</f>
        <v>31.968115358217339</v>
      </c>
      <c r="T211" s="31">
        <f t="shared" si="34"/>
        <v>74.811775907551208</v>
      </c>
      <c r="U211" s="22"/>
      <c r="V211" s="23"/>
      <c r="W211" s="18"/>
      <c r="X211" s="15"/>
      <c r="Y211" s="15"/>
    </row>
    <row r="212" spans="1:25" x14ac:dyDescent="0.2">
      <c r="A212" s="14">
        <f t="shared" si="32"/>
        <v>31</v>
      </c>
      <c r="B212" s="15">
        <v>70.889247311827987</v>
      </c>
      <c r="C212" s="15"/>
      <c r="D212" s="14">
        <v>185</v>
      </c>
      <c r="E212" s="16">
        <f t="shared" si="35"/>
        <v>50222</v>
      </c>
      <c r="F212" s="14">
        <v>2037</v>
      </c>
      <c r="G212" s="14">
        <f t="shared" si="40"/>
        <v>7</v>
      </c>
      <c r="H212" s="17">
        <v>270.48332113027561</v>
      </c>
      <c r="I212" s="18">
        <v>187337.75940000001</v>
      </c>
      <c r="J212" s="19">
        <f t="shared" si="36"/>
        <v>1.4438270319692721</v>
      </c>
      <c r="K212" s="17">
        <v>189.28397876024212</v>
      </c>
      <c r="L212" s="18">
        <v>16018</v>
      </c>
      <c r="M212" s="20">
        <f t="shared" si="37"/>
        <v>11.816954598591716</v>
      </c>
      <c r="N212" s="17">
        <f t="shared" si="38"/>
        <v>459.76729989051773</v>
      </c>
      <c r="O212" s="21">
        <f t="shared" si="33"/>
        <v>0.55682027251784116</v>
      </c>
      <c r="P212" s="18">
        <f t="shared" si="31"/>
        <v>256.00775321983008</v>
      </c>
      <c r="Q212" s="19">
        <f t="shared" si="39"/>
        <v>203.75954667068766</v>
      </c>
      <c r="S212" s="31">
        <f>P212*VLOOKUP(B212,'Efficient Conversion'!$A$5:$B$105,2)*0.9/1000*0.75</f>
        <v>27.300980412860376</v>
      </c>
      <c r="T212" s="31">
        <f t="shared" si="34"/>
        <v>47.00102986888615</v>
      </c>
      <c r="U212" s="22"/>
      <c r="V212" s="23"/>
      <c r="W212" s="18"/>
      <c r="X212" s="15"/>
      <c r="Y212" s="15"/>
    </row>
    <row r="213" spans="1:25" x14ac:dyDescent="0.2">
      <c r="A213" s="14">
        <f t="shared" si="32"/>
        <v>31</v>
      </c>
      <c r="B213" s="15">
        <v>70.05591397849463</v>
      </c>
      <c r="C213" s="15"/>
      <c r="D213" s="14">
        <v>186</v>
      </c>
      <c r="E213" s="16">
        <f t="shared" si="35"/>
        <v>50253</v>
      </c>
      <c r="F213" s="14">
        <v>2037</v>
      </c>
      <c r="G213" s="14">
        <f t="shared" si="40"/>
        <v>8</v>
      </c>
      <c r="H213" s="17">
        <v>270.64011514186819</v>
      </c>
      <c r="I213" s="18">
        <v>187446.35550000001</v>
      </c>
      <c r="J213" s="19">
        <f t="shared" si="36"/>
        <v>1.4438270321124924</v>
      </c>
      <c r="K213" s="17">
        <v>189.31945452094061</v>
      </c>
      <c r="L213" s="18">
        <v>16021</v>
      </c>
      <c r="M213" s="20">
        <f t="shared" si="37"/>
        <v>11.816956152608489</v>
      </c>
      <c r="N213" s="17">
        <f t="shared" si="38"/>
        <v>459.9595696628088</v>
      </c>
      <c r="O213" s="21">
        <f t="shared" si="33"/>
        <v>0.55882162816587122</v>
      </c>
      <c r="P213" s="18">
        <f t="shared" si="31"/>
        <v>257.03535560944425</v>
      </c>
      <c r="Q213" s="19">
        <f t="shared" si="39"/>
        <v>202.92421405336455</v>
      </c>
      <c r="S213" s="31">
        <f>P213*VLOOKUP(B213,'Efficient Conversion'!$A$5:$B$105,2)*0.9/1000*0.75</f>
        <v>27.41056519050176</v>
      </c>
      <c r="T213" s="31">
        <f t="shared" si="34"/>
        <v>48.829369498425223</v>
      </c>
      <c r="U213" s="22"/>
      <c r="V213" s="23"/>
      <c r="W213" s="18"/>
      <c r="X213" s="15"/>
      <c r="Y213" s="15"/>
    </row>
    <row r="214" spans="1:25" x14ac:dyDescent="0.2">
      <c r="A214" s="14">
        <f t="shared" si="32"/>
        <v>30</v>
      </c>
      <c r="B214" s="15">
        <v>61.023524904214568</v>
      </c>
      <c r="C214" s="15"/>
      <c r="D214" s="14">
        <v>187</v>
      </c>
      <c r="E214" s="16">
        <f t="shared" si="35"/>
        <v>50284</v>
      </c>
      <c r="F214" s="14">
        <v>2037</v>
      </c>
      <c r="G214" s="14">
        <f t="shared" si="40"/>
        <v>9</v>
      </c>
      <c r="H214" s="17">
        <v>356.52892827987637</v>
      </c>
      <c r="I214" s="18">
        <v>187646.9516</v>
      </c>
      <c r="J214" s="19">
        <f t="shared" si="36"/>
        <v>1.8999985091144767</v>
      </c>
      <c r="K214" s="17">
        <v>246.06619298458128</v>
      </c>
      <c r="L214" s="18">
        <v>16020</v>
      </c>
      <c r="M214" s="20">
        <f t="shared" si="37"/>
        <v>15.359937140111191</v>
      </c>
      <c r="N214" s="17">
        <f t="shared" si="38"/>
        <v>602.5951212644577</v>
      </c>
      <c r="O214" s="21">
        <f t="shared" si="33"/>
        <v>0.56083017720219475</v>
      </c>
      <c r="P214" s="18">
        <f t="shared" si="31"/>
        <v>337.95352863992377</v>
      </c>
      <c r="Q214" s="19">
        <f t="shared" si="39"/>
        <v>264.64159262453393</v>
      </c>
      <c r="S214" s="31">
        <f>P214*VLOOKUP(B214,'Efficient Conversion'!$A$5:$B$105,2)*0.9/1000*0.75</f>
        <v>38.154331860716823</v>
      </c>
      <c r="T214" s="31">
        <f t="shared" si="34"/>
        <v>144.84720683358557</v>
      </c>
      <c r="U214" s="22"/>
      <c r="V214" s="23"/>
      <c r="W214" s="18"/>
      <c r="X214" s="15"/>
      <c r="Y214" s="15"/>
    </row>
    <row r="215" spans="1:25" x14ac:dyDescent="0.2">
      <c r="A215" s="14">
        <f t="shared" si="32"/>
        <v>31</v>
      </c>
      <c r="B215" s="15">
        <v>47.658100358422942</v>
      </c>
      <c r="C215" s="15"/>
      <c r="D215" s="14">
        <v>188</v>
      </c>
      <c r="E215" s="16">
        <f t="shared" si="35"/>
        <v>50314</v>
      </c>
      <c r="F215" s="14">
        <v>2037</v>
      </c>
      <c r="G215" s="14">
        <f t="shared" si="40"/>
        <v>10</v>
      </c>
      <c r="H215" s="17">
        <v>1015.0101184844968</v>
      </c>
      <c r="I215" s="18">
        <v>188027.5477</v>
      </c>
      <c r="J215" s="19">
        <f t="shared" si="36"/>
        <v>5.3981989921176687</v>
      </c>
      <c r="K215" s="17">
        <v>519.5330854654319</v>
      </c>
      <c r="L215" s="18">
        <v>16019</v>
      </c>
      <c r="M215" s="20">
        <f t="shared" si="37"/>
        <v>32.432304480019468</v>
      </c>
      <c r="N215" s="17">
        <f t="shared" si="38"/>
        <v>1534.5432039499287</v>
      </c>
      <c r="O215" s="21">
        <f t="shared" si="33"/>
        <v>0.5628459454817043</v>
      </c>
      <c r="P215" s="18">
        <f t="shared" si="31"/>
        <v>863.71142050972139</v>
      </c>
      <c r="Q215" s="19">
        <f t="shared" si="39"/>
        <v>670.83178344020735</v>
      </c>
      <c r="S215" s="31">
        <f>P215*VLOOKUP(B215,'Efficient Conversion'!$A$5:$B$105,2)*0.9/1000*0.75</f>
        <v>106.76682985941558</v>
      </c>
      <c r="T215" s="31">
        <f t="shared" si="34"/>
        <v>305.81873771814384</v>
      </c>
      <c r="U215" s="22"/>
      <c r="V215" s="23"/>
      <c r="W215" s="18"/>
      <c r="X215" s="15"/>
      <c r="Y215" s="15"/>
    </row>
    <row r="216" spans="1:25" x14ac:dyDescent="0.2">
      <c r="A216" s="14">
        <f t="shared" si="32"/>
        <v>30</v>
      </c>
      <c r="B216" s="15">
        <v>36.144444444444453</v>
      </c>
      <c r="C216" s="15"/>
      <c r="D216" s="14">
        <v>189</v>
      </c>
      <c r="E216" s="16">
        <f t="shared" si="35"/>
        <v>50345</v>
      </c>
      <c r="F216" s="14">
        <v>2037</v>
      </c>
      <c r="G216" s="14">
        <f t="shared" si="40"/>
        <v>11</v>
      </c>
      <c r="H216" s="17">
        <v>1773.5981855392411</v>
      </c>
      <c r="I216" s="18">
        <v>188555.14379999999</v>
      </c>
      <c r="J216" s="19">
        <f t="shared" si="36"/>
        <v>9.4062572348622453</v>
      </c>
      <c r="K216" s="17">
        <v>898.54703736305237</v>
      </c>
      <c r="L216" s="18">
        <v>16038</v>
      </c>
      <c r="M216" s="20">
        <f t="shared" si="37"/>
        <v>56.026127781709214</v>
      </c>
      <c r="N216" s="17">
        <f t="shared" si="38"/>
        <v>2672.1452229022934</v>
      </c>
      <c r="O216" s="21">
        <f t="shared" si="33"/>
        <v>0.56486895895222144</v>
      </c>
      <c r="P216" s="18">
        <f t="shared" si="31"/>
        <v>1509.4118902299699</v>
      </c>
      <c r="Q216" s="19">
        <f t="shared" si="39"/>
        <v>1162.7333326723235</v>
      </c>
      <c r="S216" s="31">
        <f>P216*VLOOKUP(B216,'Efficient Conversion'!$A$5:$B$105,2)*0.9/1000*0.75</f>
        <v>195.47492778632267</v>
      </c>
      <c r="T216" s="31">
        <f t="shared" si="34"/>
        <v>390.26756978884953</v>
      </c>
      <c r="U216" s="22"/>
      <c r="V216" s="23"/>
      <c r="W216" s="18"/>
      <c r="X216" s="15"/>
      <c r="Y216" s="15"/>
    </row>
    <row r="217" spans="1:25" x14ac:dyDescent="0.2">
      <c r="A217" s="14">
        <f t="shared" si="32"/>
        <v>31</v>
      </c>
      <c r="B217" s="15">
        <v>28.584946236559134</v>
      </c>
      <c r="C217" s="15"/>
      <c r="D217" s="14">
        <v>190</v>
      </c>
      <c r="E217" s="16">
        <f t="shared" si="35"/>
        <v>50375</v>
      </c>
      <c r="F217" s="14">
        <v>2037</v>
      </c>
      <c r="G217" s="14">
        <f t="shared" si="40"/>
        <v>12</v>
      </c>
      <c r="H217" s="17">
        <v>2514.1005144119263</v>
      </c>
      <c r="I217" s="18">
        <v>188938.73980000001</v>
      </c>
      <c r="J217" s="19">
        <f t="shared" si="36"/>
        <v>13.30643211166335</v>
      </c>
      <c r="K217" s="17">
        <v>1250.2414224147799</v>
      </c>
      <c r="L217" s="18">
        <v>16113</v>
      </c>
      <c r="M217" s="20">
        <f t="shared" si="37"/>
        <v>77.59209473187984</v>
      </c>
      <c r="N217" s="17">
        <f t="shared" si="38"/>
        <v>3764.3419368267059</v>
      </c>
      <c r="O217" s="21">
        <f t="shared" si="33"/>
        <v>0.56689924365483102</v>
      </c>
      <c r="P217" s="18">
        <f t="shared" si="31"/>
        <v>2134.0025968452219</v>
      </c>
      <c r="Q217" s="19">
        <f t="shared" si="39"/>
        <v>1630.339339981484</v>
      </c>
      <c r="S217" s="31">
        <f>P217*VLOOKUP(B217,'Efficient Conversion'!$A$5:$B$105,2)*0.9/1000*0.75</f>
        <v>280.69592863175092</v>
      </c>
      <c r="T217" s="31">
        <f t="shared" si="34"/>
        <v>504.05199441727615</v>
      </c>
      <c r="U217" s="22"/>
      <c r="V217" s="23"/>
      <c r="W217" s="18"/>
      <c r="X217" s="15"/>
      <c r="Y217" s="15"/>
    </row>
    <row r="218" spans="1:25" x14ac:dyDescent="0.2">
      <c r="A218" s="14">
        <f t="shared" si="32"/>
        <v>31</v>
      </c>
      <c r="B218" s="15">
        <v>29.425806451612907</v>
      </c>
      <c r="C218" s="15"/>
      <c r="D218" s="14">
        <v>191</v>
      </c>
      <c r="E218" s="16">
        <f t="shared" si="35"/>
        <v>50406</v>
      </c>
      <c r="F218" s="14">
        <v>2038</v>
      </c>
      <c r="G218" s="14">
        <f t="shared" si="40"/>
        <v>1</v>
      </c>
      <c r="H218" s="17">
        <v>2361.8449654579149</v>
      </c>
      <c r="I218" s="18">
        <v>189180.33590000001</v>
      </c>
      <c r="J218" s="19">
        <f t="shared" si="36"/>
        <v>12.484621904394846</v>
      </c>
      <c r="K218" s="17">
        <v>1153.7446837425223</v>
      </c>
      <c r="L218" s="18">
        <v>16125</v>
      </c>
      <c r="M218" s="20">
        <f t="shared" si="37"/>
        <v>71.550057906513004</v>
      </c>
      <c r="N218" s="17">
        <f t="shared" si="38"/>
        <v>3515.5896492004372</v>
      </c>
      <c r="O218" s="21">
        <f t="shared" si="33"/>
        <v>0.56893682572421622</v>
      </c>
      <c r="P218" s="18">
        <f t="shared" si="31"/>
        <v>2000.1484155650073</v>
      </c>
      <c r="Q218" s="19">
        <f t="shared" si="39"/>
        <v>1515.4412336354299</v>
      </c>
      <c r="S218" s="31">
        <f>P218*VLOOKUP(B218,'Efficient Conversion'!$A$5:$B$105,2)*0.9/1000*0.75</f>
        <v>262.79562667865321</v>
      </c>
      <c r="T218" s="31">
        <f t="shared" si="34"/>
        <v>475.21923516703913</v>
      </c>
      <c r="U218" s="22"/>
      <c r="V218" s="23"/>
      <c r="W218" s="18"/>
      <c r="X218" s="15"/>
      <c r="Y218" s="15"/>
    </row>
    <row r="219" spans="1:25" x14ac:dyDescent="0.2">
      <c r="A219" s="14">
        <f t="shared" si="32"/>
        <v>28</v>
      </c>
      <c r="B219" s="15">
        <v>32.599735449735448</v>
      </c>
      <c r="C219" s="15"/>
      <c r="D219" s="14">
        <v>192</v>
      </c>
      <c r="E219" s="16">
        <f t="shared" si="35"/>
        <v>50437</v>
      </c>
      <c r="F219" s="14">
        <v>2038</v>
      </c>
      <c r="G219" s="14">
        <f t="shared" si="40"/>
        <v>2</v>
      </c>
      <c r="H219" s="17">
        <v>2146.5347242355347</v>
      </c>
      <c r="I219" s="18">
        <v>189137.932</v>
      </c>
      <c r="J219" s="19">
        <f t="shared" si="36"/>
        <v>11.349044062909256</v>
      </c>
      <c r="K219" s="17">
        <v>1107.3061792850499</v>
      </c>
      <c r="L219" s="18">
        <v>16138</v>
      </c>
      <c r="M219" s="20">
        <f t="shared" si="37"/>
        <v>68.614833268375875</v>
      </c>
      <c r="N219" s="17">
        <f t="shared" si="38"/>
        <v>3253.8409035205846</v>
      </c>
      <c r="O219" s="21">
        <f t="shared" si="33"/>
        <v>0.57098173138899511</v>
      </c>
      <c r="P219" s="18">
        <f t="shared" si="31"/>
        <v>1857.8837127565155</v>
      </c>
      <c r="Q219" s="19">
        <f t="shared" si="39"/>
        <v>1395.9571907640691</v>
      </c>
      <c r="S219" s="31">
        <f>P219*VLOOKUP(B219,'Efficient Conversion'!$A$5:$B$105,2)*0.9/1000*0.75</f>
        <v>242.94808653393315</v>
      </c>
      <c r="T219" s="31">
        <f t="shared" si="34"/>
        <v>477.87106640386207</v>
      </c>
      <c r="U219" s="22"/>
      <c r="V219" s="23"/>
      <c r="W219" s="18"/>
      <c r="X219" s="15"/>
      <c r="Y219" s="15"/>
    </row>
    <row r="220" spans="1:25" x14ac:dyDescent="0.2">
      <c r="A220" s="14">
        <f t="shared" si="32"/>
        <v>31</v>
      </c>
      <c r="B220" s="15">
        <v>39.989247311828002</v>
      </c>
      <c r="C220" s="15"/>
      <c r="D220" s="14">
        <v>193</v>
      </c>
      <c r="E220" s="16">
        <f t="shared" si="35"/>
        <v>50465</v>
      </c>
      <c r="F220" s="14">
        <v>2038</v>
      </c>
      <c r="G220" s="14">
        <f t="shared" si="40"/>
        <v>3</v>
      </c>
      <c r="H220" s="17">
        <v>1603.9757091999049</v>
      </c>
      <c r="I220" s="18">
        <v>189139.5281</v>
      </c>
      <c r="J220" s="19">
        <f t="shared" si="36"/>
        <v>8.4803833725960587</v>
      </c>
      <c r="K220" s="17">
        <v>807.07036542892479</v>
      </c>
      <c r="L220" s="18">
        <v>16140</v>
      </c>
      <c r="M220" s="20">
        <f t="shared" si="37"/>
        <v>50.004359692002772</v>
      </c>
      <c r="N220" s="17">
        <f t="shared" si="38"/>
        <v>2411.04607462883</v>
      </c>
      <c r="O220" s="21">
        <f t="shared" si="33"/>
        <v>0.57303398697205798</v>
      </c>
      <c r="P220" s="18">
        <f t="shared" si="31"/>
        <v>1381.6113449178883</v>
      </c>
      <c r="Q220" s="19">
        <f t="shared" si="39"/>
        <v>1029.4347297109416</v>
      </c>
      <c r="S220" s="31">
        <f>P220*VLOOKUP(B220,'Efficient Conversion'!$A$5:$B$105,2)*0.9/1000*0.75</f>
        <v>177.1704429996658</v>
      </c>
      <c r="T220" s="31">
        <f t="shared" si="34"/>
        <v>429.54850288639193</v>
      </c>
      <c r="U220" s="22"/>
      <c r="V220" s="23"/>
      <c r="W220" s="18"/>
      <c r="X220" s="15"/>
      <c r="Y220" s="15"/>
    </row>
    <row r="221" spans="1:25" x14ac:dyDescent="0.2">
      <c r="A221" s="14">
        <f t="shared" si="32"/>
        <v>30</v>
      </c>
      <c r="B221" s="15">
        <v>46.898888888888891</v>
      </c>
      <c r="C221" s="15"/>
      <c r="D221" s="14">
        <v>194</v>
      </c>
      <c r="E221" s="16">
        <f t="shared" si="35"/>
        <v>50496</v>
      </c>
      <c r="F221" s="14">
        <v>2038</v>
      </c>
      <c r="G221" s="14">
        <f t="shared" si="40"/>
        <v>4</v>
      </c>
      <c r="H221" s="17">
        <v>1051.0483503341668</v>
      </c>
      <c r="I221" s="18">
        <v>189059.12419999999</v>
      </c>
      <c r="J221" s="19">
        <f t="shared" si="36"/>
        <v>5.5593632668174964</v>
      </c>
      <c r="K221" s="17">
        <v>538.73889327049335</v>
      </c>
      <c r="L221" s="18">
        <v>16110</v>
      </c>
      <c r="M221" s="20">
        <f t="shared" si="37"/>
        <v>33.44127208382951</v>
      </c>
      <c r="N221" s="17">
        <f t="shared" si="38"/>
        <v>1589.78724360466</v>
      </c>
      <c r="O221" s="21">
        <f t="shared" si="33"/>
        <v>0.5750936188909066</v>
      </c>
      <c r="P221" s="18">
        <f t="shared" ref="P221:P284" si="41">((J221*(I221*O221))+(M221*(L221*O221)))/1000</f>
        <v>914.27649919120336</v>
      </c>
      <c r="Q221" s="19">
        <f t="shared" si="39"/>
        <v>675.51074441345668</v>
      </c>
      <c r="S221" s="31">
        <f>P221*VLOOKUP(B221,'Efficient Conversion'!$A$5:$B$105,2)*0.9/1000*0.75</f>
        <v>113.62556539300452</v>
      </c>
      <c r="T221" s="31">
        <f t="shared" si="34"/>
        <v>325.57540768873622</v>
      </c>
      <c r="U221" s="22"/>
      <c r="V221" s="23"/>
      <c r="W221" s="18"/>
      <c r="X221" s="15"/>
      <c r="Y221" s="15"/>
    </row>
    <row r="222" spans="1:25" x14ac:dyDescent="0.2">
      <c r="A222" s="14">
        <f t="shared" si="32"/>
        <v>31</v>
      </c>
      <c r="B222" s="15">
        <v>55.859139784946244</v>
      </c>
      <c r="C222" s="15"/>
      <c r="D222" s="14">
        <v>195</v>
      </c>
      <c r="E222" s="16">
        <f t="shared" si="35"/>
        <v>50526</v>
      </c>
      <c r="F222" s="14">
        <v>2038</v>
      </c>
      <c r="G222" s="14">
        <f t="shared" si="40"/>
        <v>5</v>
      </c>
      <c r="H222" s="17">
        <v>522.33060312271198</v>
      </c>
      <c r="I222" s="18">
        <v>188973.72029999999</v>
      </c>
      <c r="J222" s="19">
        <f t="shared" si="36"/>
        <v>2.7640383133353175</v>
      </c>
      <c r="K222" s="17">
        <v>292.44197535514832</v>
      </c>
      <c r="L222" s="18">
        <v>16093</v>
      </c>
      <c r="M222" s="20">
        <f t="shared" si="37"/>
        <v>18.171998717153315</v>
      </c>
      <c r="N222" s="17">
        <f t="shared" si="38"/>
        <v>814.77257847786029</v>
      </c>
      <c r="O222" s="21">
        <f t="shared" si="33"/>
        <v>0.57716065365799385</v>
      </c>
      <c r="P222" s="18">
        <f t="shared" si="41"/>
        <v>470.25467397689096</v>
      </c>
      <c r="Q222" s="19">
        <f t="shared" si="39"/>
        <v>344.51790450096934</v>
      </c>
      <c r="S222" s="31">
        <f>P222*VLOOKUP(B222,'Efficient Conversion'!$A$5:$B$105,2)*0.9/1000*0.75</f>
        <v>55.332728562867089</v>
      </c>
      <c r="T222" s="31">
        <f t="shared" si="34"/>
        <v>202.78648151249624</v>
      </c>
      <c r="U222" s="22"/>
      <c r="V222" s="23"/>
      <c r="W222" s="18"/>
      <c r="X222" s="15"/>
      <c r="Y222" s="15"/>
    </row>
    <row r="223" spans="1:25" x14ac:dyDescent="0.2">
      <c r="A223" s="14">
        <f t="shared" si="32"/>
        <v>30</v>
      </c>
      <c r="B223" s="15">
        <v>62.166666666666679</v>
      </c>
      <c r="C223" s="15"/>
      <c r="D223" s="14">
        <v>196</v>
      </c>
      <c r="E223" s="16">
        <f t="shared" si="35"/>
        <v>50557</v>
      </c>
      <c r="F223" s="14">
        <v>2038</v>
      </c>
      <c r="G223" s="14">
        <f t="shared" si="40"/>
        <v>6</v>
      </c>
      <c r="H223" s="17">
        <v>308.08934211730912</v>
      </c>
      <c r="I223" s="18">
        <v>188785.31640000001</v>
      </c>
      <c r="J223" s="19">
        <f t="shared" si="36"/>
        <v>1.6319560651874359</v>
      </c>
      <c r="K223" s="17">
        <v>209.08359646797169</v>
      </c>
      <c r="L223" s="18">
        <v>16094</v>
      </c>
      <c r="M223" s="20">
        <f t="shared" si="37"/>
        <v>12.991400302471211</v>
      </c>
      <c r="N223" s="17">
        <f t="shared" si="38"/>
        <v>517.1729385852808</v>
      </c>
      <c r="O223" s="21">
        <f t="shared" si="33"/>
        <v>0.5792351178810653</v>
      </c>
      <c r="P223" s="18">
        <f t="shared" si="41"/>
        <v>299.56472804634211</v>
      </c>
      <c r="Q223" s="19">
        <f t="shared" si="39"/>
        <v>217.60821053893869</v>
      </c>
      <c r="S223" s="31">
        <f>P223*VLOOKUP(B223,'Efficient Conversion'!$A$5:$B$105,2)*0.9/1000*0.75</f>
        <v>33.587550663126493</v>
      </c>
      <c r="T223" s="31">
        <f t="shared" si="34"/>
        <v>78.601578020377303</v>
      </c>
      <c r="U223" s="22"/>
      <c r="V223" s="23"/>
      <c r="W223" s="18"/>
      <c r="X223" s="15"/>
      <c r="Y223" s="15"/>
    </row>
    <row r="224" spans="1:25" x14ac:dyDescent="0.2">
      <c r="A224" s="14">
        <f t="shared" si="32"/>
        <v>31</v>
      </c>
      <c r="B224" s="15">
        <v>70.889247311827987</v>
      </c>
      <c r="C224" s="15"/>
      <c r="D224" s="14">
        <v>197</v>
      </c>
      <c r="E224" s="16">
        <f t="shared" si="35"/>
        <v>50587</v>
      </c>
      <c r="F224" s="14">
        <v>2038</v>
      </c>
      <c r="G224" s="14">
        <f t="shared" si="40"/>
        <v>7</v>
      </c>
      <c r="H224" s="17">
        <v>272.74892133474378</v>
      </c>
      <c r="I224" s="18">
        <v>188906.91250000001</v>
      </c>
      <c r="J224" s="19">
        <f t="shared" si="36"/>
        <v>1.4438271089457555</v>
      </c>
      <c r="K224" s="17">
        <v>189.9339023828507</v>
      </c>
      <c r="L224" s="18">
        <v>16073</v>
      </c>
      <c r="M224" s="20">
        <f t="shared" si="37"/>
        <v>11.816954046092871</v>
      </c>
      <c r="N224" s="17">
        <f t="shared" si="38"/>
        <v>462.68282371759449</v>
      </c>
      <c r="O224" s="21">
        <f t="shared" si="33"/>
        <v>0.58131703826350156</v>
      </c>
      <c r="P224" s="18">
        <f t="shared" si="41"/>
        <v>268.96540873890586</v>
      </c>
      <c r="Q224" s="19">
        <f t="shared" si="39"/>
        <v>193.71741497868862</v>
      </c>
      <c r="S224" s="31">
        <f>P224*VLOOKUP(B224,'Efficient Conversion'!$A$5:$B$105,2)*0.9/1000*0.75</f>
        <v>28.682800670542626</v>
      </c>
      <c r="T224" s="31">
        <f t="shared" si="34"/>
        <v>49.379954516374688</v>
      </c>
      <c r="U224" s="22"/>
      <c r="V224" s="23"/>
      <c r="W224" s="18"/>
      <c r="X224" s="15"/>
      <c r="Y224" s="15"/>
    </row>
    <row r="225" spans="1:25" x14ac:dyDescent="0.2">
      <c r="A225" s="14">
        <f t="shared" si="32"/>
        <v>31</v>
      </c>
      <c r="B225" s="15">
        <v>70.05591397849463</v>
      </c>
      <c r="C225" s="15"/>
      <c r="D225" s="14">
        <v>198</v>
      </c>
      <c r="E225" s="16">
        <f t="shared" si="35"/>
        <v>50618</v>
      </c>
      <c r="F225" s="14">
        <v>2038</v>
      </c>
      <c r="G225" s="14">
        <f t="shared" si="40"/>
        <v>8</v>
      </c>
      <c r="H225" s="17">
        <v>272.90284210443531</v>
      </c>
      <c r="I225" s="18">
        <v>189013.5086</v>
      </c>
      <c r="J225" s="19">
        <f t="shared" si="36"/>
        <v>1.443827185293757</v>
      </c>
      <c r="K225" s="17">
        <v>189.95752301812161</v>
      </c>
      <c r="L225" s="18">
        <v>16075</v>
      </c>
      <c r="M225" s="20">
        <f t="shared" si="37"/>
        <v>11.81695322041192</v>
      </c>
      <c r="N225" s="17">
        <f t="shared" si="38"/>
        <v>462.86036512255691</v>
      </c>
      <c r="O225" s="21">
        <f t="shared" si="33"/>
        <v>0.58340644160466215</v>
      </c>
      <c r="P225" s="18">
        <f t="shared" si="41"/>
        <v>270.03571857598564</v>
      </c>
      <c r="Q225" s="19">
        <f t="shared" si="39"/>
        <v>192.82464654657127</v>
      </c>
      <c r="S225" s="31">
        <f>P225*VLOOKUP(B225,'Efficient Conversion'!$A$5:$B$105,2)*0.9/1000*0.75</f>
        <v>28.79693982269837</v>
      </c>
      <c r="T225" s="31">
        <f t="shared" si="34"/>
        <v>51.299066810694782</v>
      </c>
      <c r="U225" s="22"/>
      <c r="V225" s="23"/>
      <c r="W225" s="18"/>
      <c r="X225" s="15"/>
      <c r="Y225" s="15"/>
    </row>
    <row r="226" spans="1:25" x14ac:dyDescent="0.2">
      <c r="A226" s="14">
        <f t="shared" si="32"/>
        <v>30</v>
      </c>
      <c r="B226" s="15">
        <v>61.023524904214568</v>
      </c>
      <c r="C226" s="15"/>
      <c r="D226" s="14">
        <v>199</v>
      </c>
      <c r="E226" s="16">
        <f t="shared" si="35"/>
        <v>50649</v>
      </c>
      <c r="F226" s="14">
        <v>2038</v>
      </c>
      <c r="G226" s="14">
        <f t="shared" si="40"/>
        <v>9</v>
      </c>
      <c r="H226" s="17">
        <v>359.49893116950989</v>
      </c>
      <c r="I226" s="18">
        <v>189210.1047</v>
      </c>
      <c r="J226" s="19">
        <f t="shared" si="36"/>
        <v>1.8999985848510019</v>
      </c>
      <c r="K226" s="17">
        <v>246.91102266311688</v>
      </c>
      <c r="L226" s="18">
        <v>16075</v>
      </c>
      <c r="M226" s="20">
        <f t="shared" si="37"/>
        <v>15.359939201438065</v>
      </c>
      <c r="N226" s="17">
        <f t="shared" si="38"/>
        <v>606.4099538326268</v>
      </c>
      <c r="O226" s="21">
        <f t="shared" si="33"/>
        <v>0.58550335480023041</v>
      </c>
      <c r="P226" s="18">
        <f t="shared" si="41"/>
        <v>355.05506235325583</v>
      </c>
      <c r="Q226" s="19">
        <f t="shared" si="39"/>
        <v>251.35489147937096</v>
      </c>
      <c r="S226" s="31">
        <f>P226*VLOOKUP(B226,'Efficient Conversion'!$A$5:$B$105,2)*0.9/1000*0.75</f>
        <v>40.085063565906154</v>
      </c>
      <c r="T226" s="31">
        <f t="shared" si="34"/>
        <v>152.17694060176237</v>
      </c>
      <c r="U226" s="22"/>
      <c r="V226" s="23"/>
      <c r="W226" s="18"/>
      <c r="X226" s="15"/>
      <c r="Y226" s="15"/>
    </row>
    <row r="227" spans="1:25" x14ac:dyDescent="0.2">
      <c r="A227" s="14">
        <f t="shared" si="32"/>
        <v>31</v>
      </c>
      <c r="B227" s="15">
        <v>47.658100358422942</v>
      </c>
      <c r="C227" s="15"/>
      <c r="D227" s="14">
        <v>200</v>
      </c>
      <c r="E227" s="16">
        <f t="shared" si="35"/>
        <v>50679</v>
      </c>
      <c r="F227" s="14">
        <v>2038</v>
      </c>
      <c r="G227" s="14">
        <f t="shared" si="40"/>
        <v>10</v>
      </c>
      <c r="H227" s="17">
        <v>1023.4373831748968</v>
      </c>
      <c r="I227" s="18">
        <v>189588.70079999999</v>
      </c>
      <c r="J227" s="19">
        <f t="shared" si="36"/>
        <v>5.3981981988184859</v>
      </c>
      <c r="K227" s="17">
        <v>521.28440678119591</v>
      </c>
      <c r="L227" s="18">
        <v>16073</v>
      </c>
      <c r="M227" s="20">
        <f t="shared" si="37"/>
        <v>32.432303041199269</v>
      </c>
      <c r="N227" s="17">
        <f t="shared" si="38"/>
        <v>1544.7217899560928</v>
      </c>
      <c r="O227" s="21">
        <f t="shared" si="33"/>
        <v>0.5876078048425597</v>
      </c>
      <c r="P227" s="18">
        <f t="shared" si="41"/>
        <v>907.69058008856916</v>
      </c>
      <c r="Q227" s="19">
        <f t="shared" si="39"/>
        <v>637.03120986752367</v>
      </c>
      <c r="S227" s="31">
        <f>P227*VLOOKUP(B227,'Efficient Conversion'!$A$5:$B$105,2)*0.9/1000*0.75</f>
        <v>112.20327001363265</v>
      </c>
      <c r="T227" s="31">
        <f t="shared" si="34"/>
        <v>321.39066457812521</v>
      </c>
      <c r="U227" s="22"/>
      <c r="V227" s="23"/>
      <c r="W227" s="18"/>
      <c r="X227" s="15"/>
      <c r="Y227" s="15"/>
    </row>
    <row r="228" spans="1:25" x14ac:dyDescent="0.2">
      <c r="A228" s="14">
        <f t="shared" si="32"/>
        <v>30</v>
      </c>
      <c r="B228" s="15">
        <v>36.144444444444453</v>
      </c>
      <c r="C228" s="15"/>
      <c r="D228" s="14">
        <v>201</v>
      </c>
      <c r="E228" s="16">
        <f t="shared" si="35"/>
        <v>50710</v>
      </c>
      <c r="F228" s="14">
        <v>2038</v>
      </c>
      <c r="G228" s="14">
        <f t="shared" si="40"/>
        <v>11</v>
      </c>
      <c r="H228" s="17">
        <v>1788.2545495033219</v>
      </c>
      <c r="I228" s="18">
        <v>190113.29689999999</v>
      </c>
      <c r="J228" s="19">
        <f t="shared" si="36"/>
        <v>9.406257103857115</v>
      </c>
      <c r="K228" s="17">
        <v>901.57242894172759</v>
      </c>
      <c r="L228" s="18">
        <v>16092</v>
      </c>
      <c r="M228" s="20">
        <f t="shared" si="37"/>
        <v>56.026126581017131</v>
      </c>
      <c r="N228" s="17">
        <f t="shared" si="38"/>
        <v>2689.8269784450495</v>
      </c>
      <c r="O228" s="21">
        <f t="shared" si="33"/>
        <v>0.58971981882102076</v>
      </c>
      <c r="P228" s="18">
        <f t="shared" si="41"/>
        <v>1586.2442783885081</v>
      </c>
      <c r="Q228" s="19">
        <f t="shared" si="39"/>
        <v>1103.5827000565414</v>
      </c>
      <c r="S228" s="31">
        <f>P228*VLOOKUP(B228,'Efficient Conversion'!$A$5:$B$105,2)*0.9/1000*0.75</f>
        <v>205.42503194553444</v>
      </c>
      <c r="T228" s="31">
        <f t="shared" si="34"/>
        <v>410.13304825883677</v>
      </c>
      <c r="U228" s="22"/>
      <c r="V228" s="23"/>
      <c r="W228" s="18"/>
      <c r="X228" s="15"/>
      <c r="Y228" s="15"/>
    </row>
    <row r="229" spans="1:25" x14ac:dyDescent="0.2">
      <c r="A229" s="14">
        <f t="shared" si="32"/>
        <v>31</v>
      </c>
      <c r="B229" s="15">
        <v>28.584946236559134</v>
      </c>
      <c r="C229" s="15"/>
      <c r="D229" s="14">
        <v>202</v>
      </c>
      <c r="E229" s="16">
        <f t="shared" si="35"/>
        <v>50740</v>
      </c>
      <c r="F229" s="14">
        <v>2038</v>
      </c>
      <c r="G229" s="14">
        <f t="shared" si="40"/>
        <v>12</v>
      </c>
      <c r="H229" s="17">
        <v>2534.807400226593</v>
      </c>
      <c r="I229" s="18">
        <v>190494.89300000001</v>
      </c>
      <c r="J229" s="19">
        <f t="shared" si="36"/>
        <v>13.306432315886772</v>
      </c>
      <c r="K229" s="17">
        <v>1254.353721618653</v>
      </c>
      <c r="L229" s="18">
        <v>16166</v>
      </c>
      <c r="M229" s="20">
        <f t="shared" si="37"/>
        <v>77.592089670830944</v>
      </c>
      <c r="N229" s="17">
        <f t="shared" si="38"/>
        <v>3789.1611218452463</v>
      </c>
      <c r="O229" s="21">
        <f t="shared" si="33"/>
        <v>0.59183942392235067</v>
      </c>
      <c r="P229" s="18">
        <f t="shared" si="41"/>
        <v>2242.5749355018588</v>
      </c>
      <c r="Q229" s="19">
        <f t="shared" si="39"/>
        <v>1546.5861863433875</v>
      </c>
      <c r="S229" s="31">
        <f>P229*VLOOKUP(B229,'Efficient Conversion'!$A$5:$B$105,2)*0.9/1000*0.75</f>
        <v>294.97698595942211</v>
      </c>
      <c r="T229" s="31">
        <f t="shared" si="34"/>
        <v>529.69681036985742</v>
      </c>
      <c r="U229" s="22"/>
      <c r="V229" s="23"/>
      <c r="W229" s="18"/>
      <c r="X229" s="15"/>
      <c r="Y229" s="15"/>
    </row>
    <row r="230" spans="1:25" x14ac:dyDescent="0.2">
      <c r="A230" s="14">
        <f t="shared" si="32"/>
        <v>31</v>
      </c>
      <c r="B230" s="15">
        <v>29.425806451612907</v>
      </c>
      <c r="C230" s="15"/>
      <c r="D230" s="14">
        <v>203</v>
      </c>
      <c r="E230" s="16">
        <f t="shared" si="35"/>
        <v>50771</v>
      </c>
      <c r="F230" s="14">
        <v>2039</v>
      </c>
      <c r="G230" s="14">
        <f t="shared" si="40"/>
        <v>1</v>
      </c>
      <c r="H230" s="17">
        <v>2381.2354998588607</v>
      </c>
      <c r="I230" s="18">
        <v>190733.48910000001</v>
      </c>
      <c r="J230" s="19">
        <f t="shared" si="36"/>
        <v>12.48462192504851</v>
      </c>
      <c r="K230" s="17">
        <v>1157.6084759235373</v>
      </c>
      <c r="L230" s="18">
        <v>16179</v>
      </c>
      <c r="M230" s="20">
        <f t="shared" si="37"/>
        <v>71.550063410812612</v>
      </c>
      <c r="N230" s="17">
        <f t="shared" si="38"/>
        <v>3538.843975782398</v>
      </c>
      <c r="O230" s="21">
        <f t="shared" si="33"/>
        <v>0.59396664743100247</v>
      </c>
      <c r="P230" s="18">
        <f t="shared" si="41"/>
        <v>2101.9552920768706</v>
      </c>
      <c r="Q230" s="19">
        <f t="shared" si="39"/>
        <v>1436.8886837055275</v>
      </c>
      <c r="S230" s="31">
        <f>P230*VLOOKUP(B230,'Efficient Conversion'!$A$5:$B$105,2)*0.9/1000*0.75</f>
        <v>276.1718350164598</v>
      </c>
      <c r="T230" s="31">
        <f t="shared" si="34"/>
        <v>499.40773318759528</v>
      </c>
      <c r="U230" s="22"/>
      <c r="V230" s="23"/>
      <c r="W230" s="18"/>
      <c r="X230" s="15"/>
      <c r="Y230" s="15"/>
    </row>
    <row r="231" spans="1:25" x14ac:dyDescent="0.2">
      <c r="A231" s="14">
        <f t="shared" si="32"/>
        <v>28</v>
      </c>
      <c r="B231" s="15">
        <v>32.599735449735448</v>
      </c>
      <c r="C231" s="15"/>
      <c r="D231" s="14">
        <v>204</v>
      </c>
      <c r="E231" s="16">
        <f t="shared" si="35"/>
        <v>50802</v>
      </c>
      <c r="F231" s="14">
        <v>2039</v>
      </c>
      <c r="G231" s="14">
        <f t="shared" si="40"/>
        <v>2</v>
      </c>
      <c r="H231" s="17">
        <v>2164.1388039588919</v>
      </c>
      <c r="I231" s="18">
        <v>190689.0852</v>
      </c>
      <c r="J231" s="19">
        <f t="shared" si="36"/>
        <v>11.349043925031593</v>
      </c>
      <c r="K231" s="17">
        <v>1110.9427921772003</v>
      </c>
      <c r="L231" s="18">
        <v>16191</v>
      </c>
      <c r="M231" s="20">
        <f t="shared" si="37"/>
        <v>68.614834919226752</v>
      </c>
      <c r="N231" s="17">
        <f t="shared" si="38"/>
        <v>3275.0815961360922</v>
      </c>
      <c r="O231" s="21">
        <f t="shared" si="33"/>
        <v>0.59610151672949663</v>
      </c>
      <c r="P231" s="18">
        <f t="shared" si="41"/>
        <v>1952.2811068695853</v>
      </c>
      <c r="Q231" s="19">
        <f t="shared" si="39"/>
        <v>1322.8004892665069</v>
      </c>
      <c r="S231" s="31">
        <f>P231*VLOOKUP(B231,'Efficient Conversion'!$A$5:$B$105,2)*0.9/1000*0.75</f>
        <v>255.29205947265569</v>
      </c>
      <c r="T231" s="31">
        <f t="shared" si="34"/>
        <v>502.1512638569252</v>
      </c>
      <c r="U231" s="22"/>
      <c r="V231" s="23"/>
      <c r="W231" s="18"/>
      <c r="X231" s="15"/>
      <c r="Y231" s="15"/>
    </row>
    <row r="232" spans="1:25" x14ac:dyDescent="0.2">
      <c r="A232" s="14">
        <f t="shared" si="32"/>
        <v>31</v>
      </c>
      <c r="B232" s="15">
        <v>39.989247311828002</v>
      </c>
      <c r="C232" s="15"/>
      <c r="D232" s="14">
        <v>205</v>
      </c>
      <c r="E232" s="16">
        <f t="shared" si="35"/>
        <v>50830</v>
      </c>
      <c r="F232" s="14">
        <v>2039</v>
      </c>
      <c r="G232" s="14">
        <f t="shared" si="40"/>
        <v>3</v>
      </c>
      <c r="H232" s="17">
        <v>1617.1046540737161</v>
      </c>
      <c r="I232" s="18">
        <v>190687.68119999999</v>
      </c>
      <c r="J232" s="19">
        <f t="shared" si="36"/>
        <v>8.4803834411182528</v>
      </c>
      <c r="K232" s="17">
        <v>809.7705016136174</v>
      </c>
      <c r="L232" s="18">
        <v>16194</v>
      </c>
      <c r="M232" s="20">
        <f t="shared" si="37"/>
        <v>50.004353563888934</v>
      </c>
      <c r="N232" s="17">
        <f t="shared" si="38"/>
        <v>2426.8751556873335</v>
      </c>
      <c r="O232" s="21">
        <f t="shared" si="33"/>
        <v>0.59824405929877356</v>
      </c>
      <c r="P232" s="18">
        <f t="shared" si="41"/>
        <v>1451.8636445497334</v>
      </c>
      <c r="Q232" s="19">
        <f t="shared" si="39"/>
        <v>975.01151113760011</v>
      </c>
      <c r="S232" s="31">
        <f>P232*VLOOKUP(B232,'Efficient Conversion'!$A$5:$B$105,2)*0.9/1000*0.75</f>
        <v>186.17922183844908</v>
      </c>
      <c r="T232" s="31">
        <f t="shared" si="34"/>
        <v>451.3902243243254</v>
      </c>
      <c r="U232" s="22"/>
      <c r="V232" s="23"/>
      <c r="W232" s="18"/>
      <c r="X232" s="15"/>
      <c r="Y232" s="15"/>
    </row>
    <row r="233" spans="1:25" x14ac:dyDescent="0.2">
      <c r="A233" s="14">
        <f t="shared" si="32"/>
        <v>30</v>
      </c>
      <c r="B233" s="15">
        <v>46.898888888888891</v>
      </c>
      <c r="C233" s="15"/>
      <c r="D233" s="14">
        <v>206</v>
      </c>
      <c r="E233" s="16">
        <f t="shared" si="35"/>
        <v>50861</v>
      </c>
      <c r="F233" s="14">
        <v>2039</v>
      </c>
      <c r="G233" s="14">
        <f t="shared" si="40"/>
        <v>4</v>
      </c>
      <c r="H233" s="17">
        <v>1059.6381354331966</v>
      </c>
      <c r="I233" s="18">
        <v>190604.27729999999</v>
      </c>
      <c r="J233" s="19">
        <f t="shared" si="36"/>
        <v>5.5593617858081332</v>
      </c>
      <c r="K233" s="17">
        <v>540.54462432861362</v>
      </c>
      <c r="L233" s="18">
        <v>16164</v>
      </c>
      <c r="M233" s="20">
        <f t="shared" si="37"/>
        <v>33.44126604359154</v>
      </c>
      <c r="N233" s="17">
        <f t="shared" si="38"/>
        <v>1600.1827597618103</v>
      </c>
      <c r="O233" s="21">
        <f t="shared" si="33"/>
        <v>0.6003943027185471</v>
      </c>
      <c r="P233" s="18">
        <f t="shared" si="41"/>
        <v>960.74061226943252</v>
      </c>
      <c r="Q233" s="19">
        <f t="shared" si="39"/>
        <v>639.44214749237779</v>
      </c>
      <c r="S233" s="31">
        <f>P233*VLOOKUP(B233,'Efficient Conversion'!$A$5:$B$105,2)*0.9/1000*0.75</f>
        <v>119.4000888808867</v>
      </c>
      <c r="T233" s="31">
        <f t="shared" si="34"/>
        <v>342.12135694120235</v>
      </c>
      <c r="U233" s="22"/>
      <c r="V233" s="23"/>
      <c r="W233" s="18"/>
      <c r="X233" s="15"/>
      <c r="Y233" s="15"/>
    </row>
    <row r="234" spans="1:25" x14ac:dyDescent="0.2">
      <c r="A234" s="14">
        <f t="shared" si="32"/>
        <v>31</v>
      </c>
      <c r="B234" s="15">
        <v>55.859139784946244</v>
      </c>
      <c r="C234" s="15"/>
      <c r="D234" s="14">
        <v>207</v>
      </c>
      <c r="E234" s="16">
        <f t="shared" si="35"/>
        <v>50891</v>
      </c>
      <c r="F234" s="14">
        <v>2039</v>
      </c>
      <c r="G234" s="14">
        <f t="shared" si="40"/>
        <v>5</v>
      </c>
      <c r="H234" s="17">
        <v>526.59591317176796</v>
      </c>
      <c r="I234" s="18">
        <v>190516.87340000001</v>
      </c>
      <c r="J234" s="19">
        <f t="shared" si="36"/>
        <v>2.7640381860883925</v>
      </c>
      <c r="K234" s="17">
        <v>293.40512299537619</v>
      </c>
      <c r="L234" s="18">
        <v>16146</v>
      </c>
      <c r="M234" s="20">
        <f t="shared" si="37"/>
        <v>18.172000680996913</v>
      </c>
      <c r="N234" s="17">
        <f t="shared" si="38"/>
        <v>820.00103616714409</v>
      </c>
      <c r="O234" s="21">
        <f t="shared" si="33"/>
        <v>0.60255227466765982</v>
      </c>
      <c r="P234" s="18">
        <f t="shared" si="41"/>
        <v>494.09348957235062</v>
      </c>
      <c r="Q234" s="19">
        <f t="shared" si="39"/>
        <v>325.90754659479347</v>
      </c>
      <c r="S234" s="31">
        <f>P234*VLOOKUP(B234,'Efficient Conversion'!$A$5:$B$105,2)*0.9/1000*0.75</f>
        <v>58.137733564622025</v>
      </c>
      <c r="T234" s="31">
        <f t="shared" si="34"/>
        <v>213.06642088480763</v>
      </c>
      <c r="U234" s="22"/>
      <c r="V234" s="23"/>
      <c r="W234" s="18"/>
      <c r="X234" s="15"/>
      <c r="Y234" s="15"/>
    </row>
    <row r="235" spans="1:25" x14ac:dyDescent="0.2">
      <c r="A235" s="14">
        <f t="shared" si="32"/>
        <v>30</v>
      </c>
      <c r="B235" s="15">
        <v>62.166666666666679</v>
      </c>
      <c r="C235" s="15"/>
      <c r="D235" s="14">
        <v>208</v>
      </c>
      <c r="E235" s="16">
        <f t="shared" si="35"/>
        <v>50922</v>
      </c>
      <c r="F235" s="14">
        <v>2039</v>
      </c>
      <c r="G235" s="14">
        <f t="shared" si="40"/>
        <v>6</v>
      </c>
      <c r="H235" s="17">
        <v>310.6028205156332</v>
      </c>
      <c r="I235" s="18">
        <v>190325.46950000001</v>
      </c>
      <c r="J235" s="19">
        <f t="shared" si="36"/>
        <v>1.6319561503334854</v>
      </c>
      <c r="K235" s="17">
        <v>209.77216064929979</v>
      </c>
      <c r="L235" s="18">
        <v>16147</v>
      </c>
      <c r="M235" s="20">
        <f t="shared" si="37"/>
        <v>12.991401538942206</v>
      </c>
      <c r="N235" s="17">
        <f t="shared" si="38"/>
        <v>520.37498116493293</v>
      </c>
      <c r="O235" s="21">
        <f t="shared" si="33"/>
        <v>0.60471800292443922</v>
      </c>
      <c r="P235" s="18">
        <f t="shared" si="41"/>
        <v>314.68011938190097</v>
      </c>
      <c r="Q235" s="19">
        <f t="shared" si="39"/>
        <v>205.69486178303197</v>
      </c>
      <c r="S235" s="31">
        <f>P235*VLOOKUP(B235,'Efficient Conversion'!$A$5:$B$105,2)*0.9/1000*0.75</f>
        <v>35.282306169180359</v>
      </c>
      <c r="T235" s="31">
        <f t="shared" si="34"/>
        <v>82.567644449889229</v>
      </c>
      <c r="U235" s="22"/>
      <c r="V235" s="23"/>
      <c r="W235" s="18"/>
      <c r="X235" s="15"/>
      <c r="Y235" s="15"/>
    </row>
    <row r="236" spans="1:25" x14ac:dyDescent="0.2">
      <c r="A236" s="14">
        <f t="shared" si="32"/>
        <v>31</v>
      </c>
      <c r="B236" s="15">
        <v>70.889247311827987</v>
      </c>
      <c r="C236" s="15"/>
      <c r="D236" s="14">
        <v>209</v>
      </c>
      <c r="E236" s="16">
        <f t="shared" si="35"/>
        <v>50952</v>
      </c>
      <c r="F236" s="14">
        <v>2039</v>
      </c>
      <c r="G236" s="14">
        <f t="shared" si="40"/>
        <v>7</v>
      </c>
      <c r="H236" s="17">
        <v>274.97117716074001</v>
      </c>
      <c r="I236" s="18">
        <v>190446.0656</v>
      </c>
      <c r="J236" s="19">
        <f t="shared" si="36"/>
        <v>1.4438270294240199</v>
      </c>
      <c r="K236" s="17">
        <v>190.5720327794555</v>
      </c>
      <c r="L236" s="18">
        <v>16127</v>
      </c>
      <c r="M236" s="20">
        <f t="shared" si="37"/>
        <v>11.816954968652292</v>
      </c>
      <c r="N236" s="17">
        <f t="shared" si="38"/>
        <v>465.54320994019554</v>
      </c>
      <c r="O236" s="21">
        <f t="shared" si="33"/>
        <v>0.6068915153670551</v>
      </c>
      <c r="P236" s="18">
        <f t="shared" si="41"/>
        <v>282.53422414944833</v>
      </c>
      <c r="Q236" s="19">
        <f t="shared" si="39"/>
        <v>183.0089857907472</v>
      </c>
      <c r="S236" s="31">
        <f>P236*VLOOKUP(B236,'Efficient Conversion'!$A$5:$B$105,2)*0.9/1000*0.75</f>
        <v>30.129795767721763</v>
      </c>
      <c r="T236" s="31">
        <f t="shared" si="34"/>
        <v>51.871083360619842</v>
      </c>
      <c r="U236" s="22"/>
      <c r="V236" s="23"/>
      <c r="W236" s="18"/>
      <c r="X236" s="15"/>
      <c r="Y236" s="15"/>
    </row>
    <row r="237" spans="1:25" x14ac:dyDescent="0.2">
      <c r="A237" s="14">
        <f t="shared" si="32"/>
        <v>31</v>
      </c>
      <c r="B237" s="15">
        <v>70.05591397849463</v>
      </c>
      <c r="C237" s="15"/>
      <c r="D237" s="14">
        <v>210</v>
      </c>
      <c r="E237" s="16">
        <f t="shared" si="35"/>
        <v>50983</v>
      </c>
      <c r="F237" s="14">
        <v>2039</v>
      </c>
      <c r="G237" s="14">
        <f t="shared" si="40"/>
        <v>8</v>
      </c>
      <c r="H237" s="17">
        <v>275.1222043633465</v>
      </c>
      <c r="I237" s="18">
        <v>190550.6617</v>
      </c>
      <c r="J237" s="19">
        <f t="shared" si="36"/>
        <v>1.44382707416936</v>
      </c>
      <c r="K237" s="17">
        <v>190.59565341472631</v>
      </c>
      <c r="L237" s="18">
        <v>16129</v>
      </c>
      <c r="M237" s="20">
        <f t="shared" si="37"/>
        <v>11.816954145621322</v>
      </c>
      <c r="N237" s="17">
        <f t="shared" si="38"/>
        <v>465.71785777807281</v>
      </c>
      <c r="O237" s="21">
        <f t="shared" si="33"/>
        <v>0.60907283997387862</v>
      </c>
      <c r="P237" s="18">
        <f t="shared" si="41"/>
        <v>283.65609826344172</v>
      </c>
      <c r="Q237" s="19">
        <f t="shared" si="39"/>
        <v>182.06175951463109</v>
      </c>
      <c r="S237" s="31">
        <f>P237*VLOOKUP(B237,'Efficient Conversion'!$A$5:$B$105,2)*0.9/1000*0.75</f>
        <v>30.249433797533804</v>
      </c>
      <c r="T237" s="31">
        <f t="shared" si="34"/>
        <v>53.886549575043333</v>
      </c>
      <c r="U237" s="22"/>
      <c r="V237" s="23"/>
      <c r="W237" s="18"/>
      <c r="X237" s="15"/>
      <c r="Y237" s="15"/>
    </row>
    <row r="238" spans="1:25" x14ac:dyDescent="0.2">
      <c r="A238" s="14">
        <f t="shared" si="32"/>
        <v>30</v>
      </c>
      <c r="B238" s="15">
        <v>61.023524904214568</v>
      </c>
      <c r="C238" s="15"/>
      <c r="D238" s="14">
        <v>211</v>
      </c>
      <c r="E238" s="16">
        <f t="shared" si="35"/>
        <v>51014</v>
      </c>
      <c r="F238" s="14">
        <v>2039</v>
      </c>
      <c r="G238" s="14">
        <f t="shared" si="40"/>
        <v>9</v>
      </c>
      <c r="H238" s="17">
        <v>362.41763949394311</v>
      </c>
      <c r="I238" s="18">
        <v>190746.25779999999</v>
      </c>
      <c r="J238" s="19">
        <f t="shared" si="36"/>
        <v>1.899998687648923</v>
      </c>
      <c r="K238" s="17">
        <v>247.74045467376743</v>
      </c>
      <c r="L238" s="18">
        <v>16129</v>
      </c>
      <c r="M238" s="20">
        <f t="shared" si="37"/>
        <v>15.359938909651401</v>
      </c>
      <c r="N238" s="17">
        <f t="shared" si="38"/>
        <v>610.15809416771049</v>
      </c>
      <c r="O238" s="21">
        <f t="shared" si="33"/>
        <v>0.61126200482384263</v>
      </c>
      <c r="P238" s="18">
        <f t="shared" si="41"/>
        <v>372.96645990044971</v>
      </c>
      <c r="Q238" s="19">
        <f t="shared" si="39"/>
        <v>237.19163426726078</v>
      </c>
      <c r="S238" s="31">
        <f>P238*VLOOKUP(B238,'Efficient Conversion'!$A$5:$B$105,2)*0.9/1000*0.75</f>
        <v>42.107227408536119</v>
      </c>
      <c r="T238" s="31">
        <f t="shared" si="34"/>
        <v>159.85378278665701</v>
      </c>
      <c r="U238" s="22"/>
      <c r="V238" s="23"/>
      <c r="W238" s="18"/>
      <c r="X238" s="15"/>
      <c r="Y238" s="15"/>
    </row>
    <row r="239" spans="1:25" x14ac:dyDescent="0.2">
      <c r="A239" s="14">
        <f t="shared" si="32"/>
        <v>31</v>
      </c>
      <c r="B239" s="15">
        <v>47.658100358422942</v>
      </c>
      <c r="C239" s="15"/>
      <c r="D239" s="14">
        <v>212</v>
      </c>
      <c r="E239" s="16">
        <f t="shared" si="35"/>
        <v>51044</v>
      </c>
      <c r="F239" s="14">
        <v>2039</v>
      </c>
      <c r="G239" s="14">
        <f t="shared" si="40"/>
        <v>10</v>
      </c>
      <c r="H239" s="17">
        <v>1031.7244927883146</v>
      </c>
      <c r="I239" s="18">
        <v>191123.85389999999</v>
      </c>
      <c r="J239" s="19">
        <f t="shared" si="36"/>
        <v>5.3981984547472264</v>
      </c>
      <c r="K239" s="17">
        <v>523.00335562229156</v>
      </c>
      <c r="L239" s="18">
        <v>16126</v>
      </c>
      <c r="M239" s="20">
        <f t="shared" si="37"/>
        <v>32.432305321982611</v>
      </c>
      <c r="N239" s="17">
        <f t="shared" si="38"/>
        <v>1554.7278484106062</v>
      </c>
      <c r="O239" s="21">
        <f t="shared" si="33"/>
        <v>0.61345903809680269</v>
      </c>
      <c r="P239" s="18">
        <f t="shared" si="41"/>
        <v>953.76185038828214</v>
      </c>
      <c r="Q239" s="19">
        <f t="shared" si="39"/>
        <v>600.96599802232402</v>
      </c>
      <c r="S239" s="31">
        <f>P239*VLOOKUP(B239,'Efficient Conversion'!$A$5:$B$105,2)*0.9/1000*0.75</f>
        <v>117.89832435781827</v>
      </c>
      <c r="T239" s="31">
        <f t="shared" si="34"/>
        <v>337.7033558237901</v>
      </c>
      <c r="U239" s="22"/>
      <c r="V239" s="23"/>
      <c r="W239" s="18"/>
      <c r="X239" s="15"/>
      <c r="Y239" s="15"/>
    </row>
    <row r="240" spans="1:25" x14ac:dyDescent="0.2">
      <c r="A240" s="14">
        <f t="shared" si="32"/>
        <v>30</v>
      </c>
      <c r="B240" s="15">
        <v>36.144444444444453</v>
      </c>
      <c r="C240" s="15"/>
      <c r="D240" s="14">
        <v>213</v>
      </c>
      <c r="E240" s="16">
        <f t="shared" si="35"/>
        <v>51075</v>
      </c>
      <c r="F240" s="14">
        <v>2039</v>
      </c>
      <c r="G240" s="14">
        <f t="shared" si="40"/>
        <v>11</v>
      </c>
      <c r="H240" s="17">
        <v>1802.675790309906</v>
      </c>
      <c r="I240" s="18">
        <v>191646.45</v>
      </c>
      <c r="J240" s="19">
        <f t="shared" si="36"/>
        <v>9.4062571485665707</v>
      </c>
      <c r="K240" s="17">
        <v>904.54175162315369</v>
      </c>
      <c r="L240" s="18">
        <v>16145</v>
      </c>
      <c r="M240" s="20">
        <f t="shared" si="37"/>
        <v>56.026122739123799</v>
      </c>
      <c r="N240" s="17">
        <f t="shared" si="38"/>
        <v>2707.2175419330597</v>
      </c>
      <c r="O240" s="21">
        <f t="shared" si="33"/>
        <v>0.61566396807390011</v>
      </c>
      <c r="P240" s="18">
        <f t="shared" si="41"/>
        <v>1666.7362943057776</v>
      </c>
      <c r="Q240" s="19">
        <f t="shared" si="39"/>
        <v>1040.4812476272821</v>
      </c>
      <c r="S240" s="31">
        <f>P240*VLOOKUP(B240,'Efficient Conversion'!$A$5:$B$105,2)*0.9/1000*0.75</f>
        <v>215.84907266009816</v>
      </c>
      <c r="T240" s="31">
        <f t="shared" si="34"/>
        <v>430.94474561114271</v>
      </c>
      <c r="U240" s="22"/>
      <c r="V240" s="23"/>
      <c r="W240" s="18"/>
      <c r="X240" s="15"/>
      <c r="Y240" s="15"/>
    </row>
    <row r="241" spans="1:25" x14ac:dyDescent="0.2">
      <c r="A241" s="14">
        <f t="shared" si="32"/>
        <v>31</v>
      </c>
      <c r="B241" s="15">
        <v>28.584946236559134</v>
      </c>
      <c r="C241" s="15"/>
      <c r="D241" s="14">
        <v>214</v>
      </c>
      <c r="E241" s="16">
        <f t="shared" si="35"/>
        <v>51105</v>
      </c>
      <c r="F241" s="14">
        <v>2039</v>
      </c>
      <c r="G241" s="14">
        <f t="shared" si="40"/>
        <v>12</v>
      </c>
      <c r="H241" s="17">
        <v>2555.194890499115</v>
      </c>
      <c r="I241" s="18">
        <v>192027.04610000001</v>
      </c>
      <c r="J241" s="19">
        <f t="shared" si="36"/>
        <v>13.306432309376209</v>
      </c>
      <c r="K241" s="17">
        <v>1258.543734312057</v>
      </c>
      <c r="L241" s="18">
        <v>16220</v>
      </c>
      <c r="M241" s="20">
        <f t="shared" si="37"/>
        <v>77.592092127747037</v>
      </c>
      <c r="N241" s="17">
        <f t="shared" si="38"/>
        <v>3813.738624811172</v>
      </c>
      <c r="O241" s="21">
        <f t="shared" si="33"/>
        <v>0.6178768231379258</v>
      </c>
      <c r="P241" s="18">
        <f t="shared" si="41"/>
        <v>2356.4207057767285</v>
      </c>
      <c r="Q241" s="19">
        <f t="shared" si="39"/>
        <v>1457.3179190344435</v>
      </c>
      <c r="S241" s="31">
        <f>P241*VLOOKUP(B241,'Efficient Conversion'!$A$5:$B$105,2)*0.9/1000*0.75</f>
        <v>309.95168386060709</v>
      </c>
      <c r="T241" s="31">
        <f t="shared" si="34"/>
        <v>556.58721230650553</v>
      </c>
      <c r="U241" s="22"/>
      <c r="V241" s="23"/>
      <c r="W241" s="18"/>
      <c r="X241" s="15"/>
      <c r="Y241" s="15"/>
    </row>
    <row r="242" spans="1:25" x14ac:dyDescent="0.2">
      <c r="A242" s="14">
        <f t="shared" si="32"/>
        <v>31</v>
      </c>
      <c r="B242" s="15">
        <v>29.425806451612907</v>
      </c>
      <c r="C242" s="15"/>
      <c r="D242" s="14">
        <v>215</v>
      </c>
      <c r="E242" s="16">
        <f t="shared" si="35"/>
        <v>51136</v>
      </c>
      <c r="F242" s="14">
        <v>2040</v>
      </c>
      <c r="G242" s="14">
        <f t="shared" si="40"/>
        <v>1</v>
      </c>
      <c r="H242" s="17">
        <v>2400.3388252258319</v>
      </c>
      <c r="I242" s="18">
        <v>192263.6422</v>
      </c>
      <c r="J242" s="19">
        <f t="shared" si="36"/>
        <v>12.484621625595272</v>
      </c>
      <c r="K242" s="17">
        <v>1161.4004826545715</v>
      </c>
      <c r="L242" s="18">
        <v>16232</v>
      </c>
      <c r="M242" s="20">
        <f t="shared" si="37"/>
        <v>71.550054377437874</v>
      </c>
      <c r="N242" s="17">
        <f t="shared" si="38"/>
        <v>3561.7393078804034</v>
      </c>
      <c r="O242" s="21">
        <f t="shared" si="33"/>
        <v>0.62009763177368593</v>
      </c>
      <c r="P242" s="18">
        <f t="shared" si="41"/>
        <v>2208.6261098118853</v>
      </c>
      <c r="Q242" s="19">
        <f t="shared" si="39"/>
        <v>1353.1131980685182</v>
      </c>
      <c r="S242" s="31">
        <f>P242*VLOOKUP(B242,'Efficient Conversion'!$A$5:$B$105,2)*0.9/1000*0.75</f>
        <v>290.1871071716908</v>
      </c>
      <c r="T242" s="31">
        <f t="shared" si="34"/>
        <v>524.75186466513708</v>
      </c>
      <c r="U242" s="22"/>
      <c r="V242" s="23"/>
      <c r="W242" s="18"/>
      <c r="X242" s="15"/>
      <c r="Y242" s="15"/>
    </row>
    <row r="243" spans="1:25" x14ac:dyDescent="0.2">
      <c r="A243" s="14">
        <f t="shared" ref="A243:A306" si="42">A195</f>
        <v>29</v>
      </c>
      <c r="B243" s="15">
        <v>32.599735449735448</v>
      </c>
      <c r="C243" s="15"/>
      <c r="D243" s="14">
        <v>216</v>
      </c>
      <c r="E243" s="16">
        <f t="shared" si="35"/>
        <v>51167</v>
      </c>
      <c r="F243" s="14">
        <v>2040</v>
      </c>
      <c r="G243" s="14">
        <f t="shared" si="40"/>
        <v>2</v>
      </c>
      <c r="H243" s="17">
        <v>2314.7037053108261</v>
      </c>
      <c r="I243" s="18">
        <v>192217.2383</v>
      </c>
      <c r="J243" s="19">
        <f t="shared" si="36"/>
        <v>12.042123410899231</v>
      </c>
      <c r="K243" s="17">
        <v>1181.3482608795161</v>
      </c>
      <c r="L243" s="18">
        <v>16244</v>
      </c>
      <c r="M243" s="20">
        <f t="shared" si="37"/>
        <v>72.725206899748599</v>
      </c>
      <c r="N243" s="17">
        <f t="shared" si="38"/>
        <v>3496.0519661903422</v>
      </c>
      <c r="O243" s="21">
        <f t="shared" si="33"/>
        <v>0.62232642256836834</v>
      </c>
      <c r="P243" s="18">
        <f t="shared" si="41"/>
        <v>2175.6855132323462</v>
      </c>
      <c r="Q243" s="19">
        <f t="shared" si="39"/>
        <v>1320.366452957996</v>
      </c>
      <c r="S243" s="31">
        <f>P243*VLOOKUP(B243,'Efficient Conversion'!$A$5:$B$105,2)*0.9/1000*0.75</f>
        <v>284.50576788530657</v>
      </c>
      <c r="T243" s="31">
        <f t="shared" si="34"/>
        <v>559.6136879983685</v>
      </c>
      <c r="U243" s="22"/>
      <c r="V243" s="23"/>
      <c r="W243" s="18"/>
      <c r="X243" s="15"/>
      <c r="Y243" s="15"/>
    </row>
    <row r="244" spans="1:25" x14ac:dyDescent="0.2">
      <c r="A244" s="14">
        <f t="shared" si="42"/>
        <v>31</v>
      </c>
      <c r="B244" s="15">
        <v>39.989247311828002</v>
      </c>
      <c r="C244" s="15"/>
      <c r="D244" s="14">
        <v>217</v>
      </c>
      <c r="E244" s="16">
        <f t="shared" si="35"/>
        <v>51196</v>
      </c>
      <c r="F244" s="14">
        <v>2040</v>
      </c>
      <c r="G244" s="14">
        <f t="shared" si="40"/>
        <v>3</v>
      </c>
      <c r="H244" s="17">
        <v>1630.0555257797239</v>
      </c>
      <c r="I244" s="18">
        <v>192214.83439999999</v>
      </c>
      <c r="J244" s="19">
        <f t="shared" si="36"/>
        <v>8.4803835815687911</v>
      </c>
      <c r="K244" s="17">
        <v>812.42072403430871</v>
      </c>
      <c r="L244" s="18">
        <v>16247</v>
      </c>
      <c r="M244" s="20">
        <f t="shared" si="37"/>
        <v>50.004353051905504</v>
      </c>
      <c r="N244" s="17">
        <f t="shared" si="38"/>
        <v>2442.4762498140326</v>
      </c>
      <c r="O244" s="21">
        <f t="shared" si="33"/>
        <v>0.62456322421191057</v>
      </c>
      <c r="P244" s="18">
        <f t="shared" si="41"/>
        <v>1525.4808416448682</v>
      </c>
      <c r="Q244" s="19">
        <f t="shared" si="39"/>
        <v>916.99540816916442</v>
      </c>
      <c r="S244" s="31">
        <f>P244*VLOOKUP(B244,'Efficient Conversion'!$A$5:$B$105,2)*0.9/1000*0.75</f>
        <v>195.61949711536784</v>
      </c>
      <c r="T244" s="31">
        <f t="shared" si="34"/>
        <v>474.27810586585048</v>
      </c>
      <c r="U244" s="22"/>
      <c r="V244" s="23"/>
      <c r="W244" s="18"/>
      <c r="X244" s="15"/>
      <c r="Y244" s="15"/>
    </row>
    <row r="245" spans="1:25" x14ac:dyDescent="0.2">
      <c r="A245" s="14">
        <f t="shared" si="42"/>
        <v>30</v>
      </c>
      <c r="B245" s="15">
        <v>46.898888888888891</v>
      </c>
      <c r="C245" s="15"/>
      <c r="D245" s="14">
        <v>218</v>
      </c>
      <c r="E245" s="16">
        <f t="shared" si="35"/>
        <v>51227</v>
      </c>
      <c r="F245" s="14">
        <v>2040</v>
      </c>
      <c r="G245" s="14">
        <f t="shared" si="40"/>
        <v>4</v>
      </c>
      <c r="H245" s="17">
        <v>1068.1225848197932</v>
      </c>
      <c r="I245" s="18">
        <v>192130.43049999999</v>
      </c>
      <c r="J245" s="19">
        <f t="shared" si="36"/>
        <v>5.5593618462214049</v>
      </c>
      <c r="K245" s="17">
        <v>542.31714606285129</v>
      </c>
      <c r="L245" s="18">
        <v>16217</v>
      </c>
      <c r="M245" s="20">
        <f t="shared" si="37"/>
        <v>33.441274345615795</v>
      </c>
      <c r="N245" s="17">
        <f t="shared" si="38"/>
        <v>1610.4397308826447</v>
      </c>
      <c r="O245" s="21">
        <f t="shared" si="33"/>
        <v>0.62680806549736923</v>
      </c>
      <c r="P245" s="18">
        <f t="shared" si="41"/>
        <v>1009.4366123146543</v>
      </c>
      <c r="Q245" s="19">
        <f t="shared" si="39"/>
        <v>601.00311856799033</v>
      </c>
      <c r="S245" s="31">
        <f>P245*VLOOKUP(B245,'Efficient Conversion'!$A$5:$B$105,2)*0.9/1000*0.75</f>
        <v>125.45198952845982</v>
      </c>
      <c r="T245" s="31">
        <f t="shared" si="34"/>
        <v>359.46208491743164</v>
      </c>
      <c r="U245" s="22"/>
      <c r="V245" s="23"/>
      <c r="W245" s="18"/>
      <c r="X245" s="15"/>
      <c r="Y245" s="15"/>
    </row>
    <row r="246" spans="1:25" x14ac:dyDescent="0.2">
      <c r="A246" s="14">
        <f t="shared" si="42"/>
        <v>31</v>
      </c>
      <c r="B246" s="15">
        <v>55.859139784946244</v>
      </c>
      <c r="C246" s="15"/>
      <c r="D246" s="14">
        <v>219</v>
      </c>
      <c r="E246" s="16">
        <f t="shared" si="35"/>
        <v>51257</v>
      </c>
      <c r="F246" s="14">
        <v>2040</v>
      </c>
      <c r="G246" s="14">
        <f t="shared" si="40"/>
        <v>5</v>
      </c>
      <c r="H246" s="17">
        <v>530.80875837802887</v>
      </c>
      <c r="I246" s="18">
        <v>192041.02650000001</v>
      </c>
      <c r="J246" s="19">
        <f t="shared" si="36"/>
        <v>2.7640383310387526</v>
      </c>
      <c r="K246" s="17">
        <v>294.36824846267723</v>
      </c>
      <c r="L246" s="18">
        <v>16199</v>
      </c>
      <c r="M246" s="20">
        <f t="shared" si="37"/>
        <v>18.172001263206202</v>
      </c>
      <c r="N246" s="17">
        <f t="shared" si="38"/>
        <v>825.1770068407061</v>
      </c>
      <c r="O246" s="21">
        <f t="shared" si="33"/>
        <v>0.62906097532129046</v>
      </c>
      <c r="P246" s="18">
        <f t="shared" si="41"/>
        <v>519.08665273591771</v>
      </c>
      <c r="Q246" s="19">
        <f t="shared" si="39"/>
        <v>306.09035410478839</v>
      </c>
      <c r="S246" s="31">
        <f>P246*VLOOKUP(B246,'Efficient Conversion'!$A$5:$B$105,2)*0.9/1000*0.75</f>
        <v>61.078565394238389</v>
      </c>
      <c r="T246" s="31">
        <f t="shared" si="34"/>
        <v>223.8441460203085</v>
      </c>
      <c r="U246" s="22"/>
      <c r="V246" s="23"/>
      <c r="W246" s="18"/>
      <c r="X246" s="15"/>
      <c r="Y246" s="15"/>
    </row>
    <row r="247" spans="1:25" x14ac:dyDescent="0.2">
      <c r="A247" s="14">
        <f t="shared" si="42"/>
        <v>30</v>
      </c>
      <c r="B247" s="15">
        <v>62.166666666666679</v>
      </c>
      <c r="C247" s="15"/>
      <c r="D247" s="14">
        <v>220</v>
      </c>
      <c r="E247" s="16">
        <f t="shared" si="35"/>
        <v>51288</v>
      </c>
      <c r="F247" s="14">
        <v>2040</v>
      </c>
      <c r="G247" s="14">
        <f t="shared" si="40"/>
        <v>6</v>
      </c>
      <c r="H247" s="17">
        <v>313.0885344743736</v>
      </c>
      <c r="I247" s="18">
        <v>191848.6226</v>
      </c>
      <c r="J247" s="19">
        <f t="shared" si="36"/>
        <v>1.6319561236942319</v>
      </c>
      <c r="K247" s="17">
        <v>210.46068906784103</v>
      </c>
      <c r="L247" s="18">
        <v>16200</v>
      </c>
      <c r="M247" s="20">
        <f t="shared" si="37"/>
        <v>12.991400559743274</v>
      </c>
      <c r="N247" s="17">
        <f t="shared" si="38"/>
        <v>523.54922354221458</v>
      </c>
      <c r="O247" s="21">
        <f t="shared" si="33"/>
        <v>0.63132198268408224</v>
      </c>
      <c r="P247" s="18">
        <f t="shared" si="41"/>
        <v>330.52813383938275</v>
      </c>
      <c r="Q247" s="19">
        <f t="shared" si="39"/>
        <v>193.02108970283183</v>
      </c>
      <c r="S247" s="31">
        <f>P247*VLOOKUP(B247,'Efficient Conversion'!$A$5:$B$105,2)*0.9/1000*0.75</f>
        <v>37.059204243837151</v>
      </c>
      <c r="T247" s="31">
        <f t="shared" si="34"/>
        <v>86.725940898779299</v>
      </c>
      <c r="U247" s="22"/>
      <c r="V247" s="23"/>
      <c r="W247" s="18"/>
      <c r="X247" s="15"/>
      <c r="Y247" s="15"/>
    </row>
    <row r="248" spans="1:25" x14ac:dyDescent="0.2">
      <c r="A248" s="14">
        <f t="shared" si="42"/>
        <v>31</v>
      </c>
      <c r="B248" s="15">
        <v>70.889247311827987</v>
      </c>
      <c r="C248" s="15"/>
      <c r="D248" s="14">
        <v>221</v>
      </c>
      <c r="E248" s="16">
        <f t="shared" si="35"/>
        <v>51318</v>
      </c>
      <c r="F248" s="14">
        <v>2040</v>
      </c>
      <c r="G248" s="14">
        <f t="shared" si="40"/>
        <v>7</v>
      </c>
      <c r="H248" s="17">
        <v>277.18767356872604</v>
      </c>
      <c r="I248" s="18">
        <v>191981.2187</v>
      </c>
      <c r="J248" s="19">
        <f t="shared" si="36"/>
        <v>1.4438270339447847</v>
      </c>
      <c r="K248" s="17">
        <v>191.19832837581652</v>
      </c>
      <c r="L248" s="18">
        <v>16180</v>
      </c>
      <c r="M248" s="20">
        <f t="shared" si="37"/>
        <v>11.816954782188906</v>
      </c>
      <c r="N248" s="17">
        <f t="shared" si="38"/>
        <v>468.38600194454256</v>
      </c>
      <c r="O248" s="21">
        <f t="shared" ref="O248:O301" si="43">((O$313/O$182)^(1/131))*O247</f>
        <v>0.63359111669038737</v>
      </c>
      <c r="P248" s="18">
        <f t="shared" si="41"/>
        <v>296.76521001418865</v>
      </c>
      <c r="Q248" s="19">
        <f t="shared" si="39"/>
        <v>171.6207919303539</v>
      </c>
      <c r="S248" s="31">
        <f>P248*VLOOKUP(B248,'Efficient Conversion'!$A$5:$B$105,2)*0.9/1000*0.75</f>
        <v>31.647405533295348</v>
      </c>
      <c r="T248" s="31">
        <f t="shared" si="34"/>
        <v>54.483781543701831</v>
      </c>
      <c r="U248" s="22"/>
      <c r="V248" s="23"/>
      <c r="W248" s="18"/>
      <c r="X248" s="15"/>
      <c r="Y248" s="15"/>
    </row>
    <row r="249" spans="1:25" x14ac:dyDescent="0.2">
      <c r="A249" s="14">
        <f t="shared" si="42"/>
        <v>31</v>
      </c>
      <c r="B249" s="15">
        <v>70.05591397849463</v>
      </c>
      <c r="C249" s="15"/>
      <c r="D249" s="14">
        <v>222</v>
      </c>
      <c r="E249" s="16">
        <f t="shared" si="35"/>
        <v>51349</v>
      </c>
      <c r="F249" s="14">
        <v>2040</v>
      </c>
      <c r="G249" s="14">
        <f t="shared" si="40"/>
        <v>8</v>
      </c>
      <c r="H249" s="17">
        <v>277.3574738502503</v>
      </c>
      <c r="I249" s="18">
        <v>192098.81479999999</v>
      </c>
      <c r="J249" s="19">
        <f t="shared" si="36"/>
        <v>1.4438270956487458</v>
      </c>
      <c r="K249" s="17">
        <v>191.2337810397151</v>
      </c>
      <c r="L249" s="18">
        <v>16183</v>
      </c>
      <c r="M249" s="20">
        <f t="shared" si="37"/>
        <v>11.816954893389056</v>
      </c>
      <c r="N249" s="17">
        <f t="shared" si="38"/>
        <v>468.5912548899654</v>
      </c>
      <c r="O249" s="21">
        <f t="shared" si="43"/>
        <v>0.63586840654945831</v>
      </c>
      <c r="P249" s="18">
        <f t="shared" si="41"/>
        <v>297.96237456989337</v>
      </c>
      <c r="Q249" s="19">
        <f t="shared" si="39"/>
        <v>170.62888032007203</v>
      </c>
      <c r="S249" s="31">
        <f>P249*VLOOKUP(B249,'Efficient Conversion'!$A$5:$B$105,2)*0.9/1000*0.75</f>
        <v>31.775072628042285</v>
      </c>
      <c r="T249" s="31">
        <f t="shared" si="34"/>
        <v>56.604333088746948</v>
      </c>
      <c r="U249" s="22"/>
      <c r="V249" s="23"/>
      <c r="W249" s="18"/>
      <c r="X249" s="15"/>
      <c r="Y249" s="15"/>
    </row>
    <row r="250" spans="1:25" x14ac:dyDescent="0.2">
      <c r="A250" s="14">
        <f t="shared" si="42"/>
        <v>30</v>
      </c>
      <c r="B250" s="15">
        <v>61.023524904214568</v>
      </c>
      <c r="C250" s="15"/>
      <c r="D250" s="14">
        <v>223</v>
      </c>
      <c r="E250" s="16">
        <f t="shared" si="35"/>
        <v>51380</v>
      </c>
      <c r="F250" s="14">
        <v>2040</v>
      </c>
      <c r="G250" s="14">
        <f t="shared" si="40"/>
        <v>9</v>
      </c>
      <c r="H250" s="17">
        <v>365.38381934165932</v>
      </c>
      <c r="I250" s="18">
        <v>192307.41089999999</v>
      </c>
      <c r="J250" s="19">
        <f t="shared" si="36"/>
        <v>1.8999986408826397</v>
      </c>
      <c r="K250" s="17">
        <v>248.5545051097875</v>
      </c>
      <c r="L250" s="18">
        <v>16182</v>
      </c>
      <c r="M250" s="20">
        <f t="shared" si="37"/>
        <v>15.359937282770208</v>
      </c>
      <c r="N250" s="17">
        <f t="shared" si="38"/>
        <v>613.93832445144676</v>
      </c>
      <c r="O250" s="21">
        <f t="shared" si="43"/>
        <v>0.63815388157553299</v>
      </c>
      <c r="P250" s="18">
        <f t="shared" si="41"/>
        <v>391.78712479666967</v>
      </c>
      <c r="Q250" s="19">
        <f t="shared" si="39"/>
        <v>222.15119965477709</v>
      </c>
      <c r="S250" s="31">
        <f>P250*VLOOKUP(B250,'Efficient Conversion'!$A$5:$B$105,2)*0.9/1000*0.75</f>
        <v>44.232045862657998</v>
      </c>
      <c r="T250" s="31">
        <f t="shared" si="34"/>
        <v>167.92033783030308</v>
      </c>
      <c r="U250" s="22"/>
      <c r="V250" s="23"/>
      <c r="W250" s="18"/>
      <c r="X250" s="15"/>
      <c r="Y250" s="15"/>
    </row>
    <row r="251" spans="1:25" x14ac:dyDescent="0.2">
      <c r="A251" s="14">
        <f t="shared" si="42"/>
        <v>31</v>
      </c>
      <c r="B251" s="15">
        <v>47.658100358422942</v>
      </c>
      <c r="C251" s="15"/>
      <c r="D251" s="14">
        <v>224</v>
      </c>
      <c r="E251" s="16">
        <f t="shared" si="35"/>
        <v>51410</v>
      </c>
      <c r="F251" s="14">
        <v>2040</v>
      </c>
      <c r="G251" s="14">
        <f t="shared" si="40"/>
        <v>10</v>
      </c>
      <c r="H251" s="17">
        <v>1040.2221417427063</v>
      </c>
      <c r="I251" s="18">
        <v>192698.00700000001</v>
      </c>
      <c r="J251" s="19">
        <f t="shared" si="36"/>
        <v>5.3981987563717055</v>
      </c>
      <c r="K251" s="17">
        <v>524.75470650196041</v>
      </c>
      <c r="L251" s="18">
        <v>16180</v>
      </c>
      <c r="M251" s="20">
        <f t="shared" si="37"/>
        <v>32.432305717055648</v>
      </c>
      <c r="N251" s="17">
        <f t="shared" si="38"/>
        <v>1564.9768482446666</v>
      </c>
      <c r="O251" s="21">
        <f t="shared" si="43"/>
        <v>0.64044757118821238</v>
      </c>
      <c r="P251" s="18">
        <f t="shared" si="41"/>
        <v>1002.2856214240804</v>
      </c>
      <c r="Q251" s="19">
        <f t="shared" si="39"/>
        <v>562.69122682058617</v>
      </c>
      <c r="S251" s="31">
        <f>P251*VLOOKUP(B251,'Efficient Conversion'!$A$5:$B$105,2)*0.9/1000*0.75</f>
        <v>123.89654214595274</v>
      </c>
      <c r="T251" s="31">
        <f t="shared" si="34"/>
        <v>354.88441659838827</v>
      </c>
      <c r="U251" s="22"/>
      <c r="V251" s="23"/>
      <c r="W251" s="18"/>
      <c r="X251" s="15"/>
      <c r="Y251" s="15"/>
    </row>
    <row r="252" spans="1:25" x14ac:dyDescent="0.2">
      <c r="A252" s="14">
        <f t="shared" si="42"/>
        <v>30</v>
      </c>
      <c r="B252" s="15">
        <v>36.144444444444453</v>
      </c>
      <c r="C252" s="15"/>
      <c r="D252" s="14">
        <v>225</v>
      </c>
      <c r="E252" s="16">
        <f t="shared" si="35"/>
        <v>51441</v>
      </c>
      <c r="F252" s="14">
        <v>2040</v>
      </c>
      <c r="G252" s="14">
        <f t="shared" si="40"/>
        <v>11</v>
      </c>
      <c r="H252" s="17">
        <v>1817.6049385070801</v>
      </c>
      <c r="I252" s="18">
        <v>193233.60310000001</v>
      </c>
      <c r="J252" s="19">
        <f t="shared" si="36"/>
        <v>9.4062570347376599</v>
      </c>
      <c r="K252" s="17">
        <v>907.56720256805397</v>
      </c>
      <c r="L252" s="18">
        <v>16199</v>
      </c>
      <c r="M252" s="20">
        <f t="shared" si="37"/>
        <v>56.026125227980366</v>
      </c>
      <c r="N252" s="17">
        <f t="shared" si="38"/>
        <v>2725.1721410751343</v>
      </c>
      <c r="O252" s="21">
        <f t="shared" si="43"/>
        <v>0.64274950491283911</v>
      </c>
      <c r="P252" s="18">
        <f t="shared" si="41"/>
        <v>1751.6030444783039</v>
      </c>
      <c r="Q252" s="19">
        <f t="shared" si="39"/>
        <v>973.56909659683038</v>
      </c>
      <c r="S252" s="31">
        <f>P252*VLOOKUP(B252,'Efficient Conversion'!$A$5:$B$105,2)*0.9/1000*0.75</f>
        <v>226.83965910559579</v>
      </c>
      <c r="T252" s="31">
        <f t="shared" si="34"/>
        <v>452.8875569538194</v>
      </c>
      <c r="U252" s="22"/>
      <c r="V252" s="23"/>
      <c r="W252" s="18"/>
      <c r="X252" s="15"/>
      <c r="Y252" s="15"/>
    </row>
    <row r="253" spans="1:25" x14ac:dyDescent="0.2">
      <c r="A253" s="14">
        <f t="shared" si="42"/>
        <v>31</v>
      </c>
      <c r="B253" s="15">
        <v>28.584946236559134</v>
      </c>
      <c r="C253" s="15"/>
      <c r="D253" s="14">
        <v>226</v>
      </c>
      <c r="E253" s="16">
        <f t="shared" si="35"/>
        <v>51471</v>
      </c>
      <c r="F253" s="14">
        <v>2040</v>
      </c>
      <c r="G253" s="14">
        <f t="shared" si="40"/>
        <v>12</v>
      </c>
      <c r="H253" s="17">
        <v>2576.473925113678</v>
      </c>
      <c r="I253" s="18">
        <v>193626.1992</v>
      </c>
      <c r="J253" s="19">
        <f t="shared" si="36"/>
        <v>13.306432372059277</v>
      </c>
      <c r="K253" s="17">
        <v>1262.8113071918481</v>
      </c>
      <c r="L253" s="18">
        <v>16275</v>
      </c>
      <c r="M253" s="20">
        <f t="shared" si="37"/>
        <v>77.592092607794044</v>
      </c>
      <c r="N253" s="17">
        <f t="shared" si="38"/>
        <v>3839.2852323055258</v>
      </c>
      <c r="O253" s="21">
        <f t="shared" si="43"/>
        <v>0.64505971238087734</v>
      </c>
      <c r="P253" s="18">
        <f t="shared" si="41"/>
        <v>2476.568227699152</v>
      </c>
      <c r="Q253" s="19">
        <f t="shared" si="39"/>
        <v>1362.7170046063738</v>
      </c>
      <c r="S253" s="31">
        <f>P253*VLOOKUP(B253,'Efficient Conversion'!$A$5:$B$105,2)*0.9/1000*0.75</f>
        <v>325.75528236075661</v>
      </c>
      <c r="T253" s="31">
        <f t="shared" si="34"/>
        <v>584.96608969813576</v>
      </c>
      <c r="U253" s="22"/>
      <c r="V253" s="23"/>
      <c r="W253" s="18"/>
      <c r="X253" s="15"/>
      <c r="Y253" s="15"/>
    </row>
    <row r="254" spans="1:25" x14ac:dyDescent="0.2">
      <c r="A254" s="14">
        <f t="shared" si="42"/>
        <v>31</v>
      </c>
      <c r="B254" s="15">
        <v>29.425806451612907</v>
      </c>
      <c r="C254" s="15"/>
      <c r="D254" s="14">
        <v>227</v>
      </c>
      <c r="E254" s="16">
        <f t="shared" si="35"/>
        <v>51502</v>
      </c>
      <c r="F254" s="14">
        <v>2041</v>
      </c>
      <c r="G254" s="14">
        <f t="shared" si="40"/>
        <v>1</v>
      </c>
      <c r="H254" s="17">
        <v>2420.4659872055008</v>
      </c>
      <c r="I254" s="18">
        <v>193875.7953</v>
      </c>
      <c r="J254" s="19">
        <f t="shared" si="36"/>
        <v>12.484621834613828</v>
      </c>
      <c r="K254" s="17">
        <v>1165.3358538150787</v>
      </c>
      <c r="L254" s="18">
        <v>16287</v>
      </c>
      <c r="M254" s="20">
        <f t="shared" si="37"/>
        <v>71.550061632902242</v>
      </c>
      <c r="N254" s="17">
        <f t="shared" si="38"/>
        <v>3585.8018410205796</v>
      </c>
      <c r="O254" s="21">
        <f t="shared" si="43"/>
        <v>0.6473782233302946</v>
      </c>
      <c r="P254" s="18">
        <f t="shared" si="41"/>
        <v>2321.3700250544025</v>
      </c>
      <c r="Q254" s="19">
        <f t="shared" si="39"/>
        <v>1264.4318159661771</v>
      </c>
      <c r="S254" s="31">
        <f>P254*VLOOKUP(B254,'Efficient Conversion'!$A$5:$B$105,2)*0.9/1000*0.75</f>
        <v>305.0003118468012</v>
      </c>
      <c r="T254" s="31">
        <f t="shared" si="34"/>
        <v>551.53891544314229</v>
      </c>
      <c r="U254" s="22"/>
      <c r="V254" s="23"/>
      <c r="W254" s="18"/>
      <c r="X254" s="15"/>
      <c r="Y254" s="15"/>
    </row>
    <row r="255" spans="1:25" x14ac:dyDescent="0.2">
      <c r="A255" s="14">
        <f t="shared" si="42"/>
        <v>28</v>
      </c>
      <c r="B255" s="15">
        <v>32.599735449735448</v>
      </c>
      <c r="C255" s="15"/>
      <c r="D255" s="14">
        <v>228</v>
      </c>
      <c r="E255" s="16">
        <f t="shared" si="35"/>
        <v>51533</v>
      </c>
      <c r="F255" s="14">
        <v>2041</v>
      </c>
      <c r="G255" s="14">
        <f t="shared" si="40"/>
        <v>2</v>
      </c>
      <c r="H255" s="17">
        <v>2199.9258279800401</v>
      </c>
      <c r="I255" s="18">
        <v>193842.39139999999</v>
      </c>
      <c r="J255" s="19">
        <f t="shared" si="36"/>
        <v>11.349043994408955</v>
      </c>
      <c r="K255" s="17">
        <v>1118.4218542575838</v>
      </c>
      <c r="L255" s="18">
        <v>16300</v>
      </c>
      <c r="M255" s="20">
        <f t="shared" si="37"/>
        <v>68.614837684514342</v>
      </c>
      <c r="N255" s="17">
        <f t="shared" si="38"/>
        <v>3318.3476822376242</v>
      </c>
      <c r="O255" s="21">
        <f t="shared" si="43"/>
        <v>0.64970506760594415</v>
      </c>
      <c r="P255" s="18">
        <f t="shared" si="41"/>
        <v>2155.9473052282237</v>
      </c>
      <c r="Q255" s="19">
        <f t="shared" si="39"/>
        <v>1162.4003770094005</v>
      </c>
      <c r="S255" s="31">
        <f>P255*VLOOKUP(B255,'Efficient Conversion'!$A$5:$B$105,2)*0.9/1000*0.75</f>
        <v>281.92468068739174</v>
      </c>
      <c r="T255" s="31">
        <f t="shared" si="34"/>
        <v>554.53677255793082</v>
      </c>
      <c r="U255" s="22"/>
      <c r="V255" s="23"/>
      <c r="W255" s="18"/>
      <c r="X255" s="15"/>
      <c r="Y255" s="15"/>
    </row>
    <row r="256" spans="1:25" x14ac:dyDescent="0.2">
      <c r="A256" s="14">
        <f t="shared" si="42"/>
        <v>31</v>
      </c>
      <c r="B256" s="15">
        <v>39.989247311828002</v>
      </c>
      <c r="C256" s="15"/>
      <c r="D256" s="14">
        <v>229</v>
      </c>
      <c r="E256" s="16">
        <f t="shared" si="35"/>
        <v>51561</v>
      </c>
      <c r="F256" s="14">
        <v>2041</v>
      </c>
      <c r="G256" s="14">
        <f t="shared" si="40"/>
        <v>3</v>
      </c>
      <c r="H256" s="17">
        <v>1643.9478008747101</v>
      </c>
      <c r="I256" s="18">
        <v>193852.98749999999</v>
      </c>
      <c r="J256" s="19">
        <f t="shared" si="36"/>
        <v>8.4803841409702816</v>
      </c>
      <c r="K256" s="17">
        <v>815.221004724502</v>
      </c>
      <c r="L256" s="18">
        <v>16303</v>
      </c>
      <c r="M256" s="20">
        <f t="shared" si="37"/>
        <v>50.004355316475618</v>
      </c>
      <c r="N256" s="17">
        <f t="shared" si="38"/>
        <v>2459.1688055992122</v>
      </c>
      <c r="O256" s="21">
        <f t="shared" si="43"/>
        <v>0.65204027515994933</v>
      </c>
      <c r="P256" s="18">
        <f t="shared" si="41"/>
        <v>1603.4771046676742</v>
      </c>
      <c r="Q256" s="19">
        <f t="shared" si="39"/>
        <v>855.69170093153798</v>
      </c>
      <c r="S256" s="31">
        <f>P256*VLOOKUP(B256,'Efficient Conversion'!$A$5:$B$105,2)*0.9/1000*0.75</f>
        <v>205.62132036537179</v>
      </c>
      <c r="T256" s="31">
        <f t="shared" si="34"/>
        <v>498.52745655004787</v>
      </c>
      <c r="U256" s="22"/>
      <c r="V256" s="23"/>
      <c r="W256" s="18"/>
      <c r="X256" s="15"/>
      <c r="Y256" s="15"/>
    </row>
    <row r="257" spans="1:25" x14ac:dyDescent="0.2">
      <c r="A257" s="14">
        <f t="shared" si="42"/>
        <v>30</v>
      </c>
      <c r="B257" s="15">
        <v>46.898888888888891</v>
      </c>
      <c r="C257" s="15"/>
      <c r="D257" s="14">
        <v>230</v>
      </c>
      <c r="E257" s="16">
        <f t="shared" si="35"/>
        <v>51592</v>
      </c>
      <c r="F257" s="14">
        <v>2041</v>
      </c>
      <c r="G257" s="14">
        <f t="shared" si="40"/>
        <v>4</v>
      </c>
      <c r="H257" s="17">
        <v>1077.302012443542</v>
      </c>
      <c r="I257" s="18">
        <v>193781.58360000001</v>
      </c>
      <c r="J257" s="19">
        <f t="shared" si="36"/>
        <v>5.5593622078519438</v>
      </c>
      <c r="K257" s="17">
        <v>544.22322750091598</v>
      </c>
      <c r="L257" s="18">
        <v>16274</v>
      </c>
      <c r="M257" s="20">
        <f t="shared" si="37"/>
        <v>33.441269970561386</v>
      </c>
      <c r="N257" s="17">
        <f t="shared" si="38"/>
        <v>1621.525239944458</v>
      </c>
      <c r="O257" s="21">
        <f t="shared" si="43"/>
        <v>0.65438387605208925</v>
      </c>
      <c r="P257" s="18">
        <f t="shared" si="41"/>
        <v>1061.0999716311485</v>
      </c>
      <c r="Q257" s="19">
        <f t="shared" si="39"/>
        <v>560.42526831330952</v>
      </c>
      <c r="S257" s="31">
        <f>P257*VLOOKUP(B257,'Efficient Conversion'!$A$5:$B$105,2)*0.9/1000*0.75</f>
        <v>131.87267125617743</v>
      </c>
      <c r="T257" s="31">
        <f t="shared" si="34"/>
        <v>377.85949454889106</v>
      </c>
      <c r="U257" s="22"/>
      <c r="V257" s="23"/>
      <c r="W257" s="18"/>
      <c r="X257" s="15"/>
      <c r="Y257" s="15"/>
    </row>
    <row r="258" spans="1:25" x14ac:dyDescent="0.2">
      <c r="A258" s="14">
        <f t="shared" si="42"/>
        <v>31</v>
      </c>
      <c r="B258" s="15">
        <v>55.859139784946244</v>
      </c>
      <c r="C258" s="15"/>
      <c r="D258" s="14">
        <v>231</v>
      </c>
      <c r="E258" s="16">
        <f t="shared" si="35"/>
        <v>51622</v>
      </c>
      <c r="F258" s="14">
        <v>2041</v>
      </c>
      <c r="G258" s="14">
        <f t="shared" si="40"/>
        <v>5</v>
      </c>
      <c r="H258" s="17">
        <v>535.40848791599251</v>
      </c>
      <c r="I258" s="18">
        <v>193705.17970000001</v>
      </c>
      <c r="J258" s="19">
        <f t="shared" si="36"/>
        <v>2.7640380538362677</v>
      </c>
      <c r="K258" s="17">
        <v>295.38586574792811</v>
      </c>
      <c r="L258" s="18">
        <v>16255</v>
      </c>
      <c r="M258" s="20">
        <f t="shared" si="37"/>
        <v>18.17200035360985</v>
      </c>
      <c r="N258" s="17">
        <f t="shared" si="38"/>
        <v>830.79435366392067</v>
      </c>
      <c r="O258" s="21">
        <f t="shared" si="43"/>
        <v>0.65673590045018559</v>
      </c>
      <c r="P258" s="18">
        <f t="shared" si="41"/>
        <v>545.61247794240489</v>
      </c>
      <c r="Q258" s="19">
        <f t="shared" si="39"/>
        <v>285.18187572151578</v>
      </c>
      <c r="S258" s="31">
        <f>P258*VLOOKUP(B258,'Efficient Conversion'!$A$5:$B$105,2)*0.9/1000*0.75</f>
        <v>64.199738595227643</v>
      </c>
      <c r="T258" s="31">
        <f t="shared" ref="T258:T321" si="44">S258*VLOOKUP(G258,$V$2:$W$13,2,FALSE)</f>
        <v>235.28279631026467</v>
      </c>
      <c r="U258" s="22"/>
      <c r="V258" s="23"/>
      <c r="W258" s="18"/>
      <c r="X258" s="15"/>
      <c r="Y258" s="15"/>
    </row>
    <row r="259" spans="1:25" x14ac:dyDescent="0.2">
      <c r="A259" s="14">
        <f t="shared" si="42"/>
        <v>30</v>
      </c>
      <c r="B259" s="15">
        <v>62.166666666666679</v>
      </c>
      <c r="C259" s="15"/>
      <c r="D259" s="14">
        <v>232</v>
      </c>
      <c r="E259" s="16">
        <f t="shared" ref="E259:E313" si="45">DATE(F259,G259,1)</f>
        <v>51653</v>
      </c>
      <c r="F259" s="14">
        <v>2041</v>
      </c>
      <c r="G259" s="14">
        <f t="shared" si="40"/>
        <v>6</v>
      </c>
      <c r="H259" s="17">
        <v>315.82554817199707</v>
      </c>
      <c r="I259" s="18">
        <v>193525.7758</v>
      </c>
      <c r="J259" s="19">
        <f t="shared" ref="J259:J313" si="46">H259*1000/I259</f>
        <v>1.6319559855343935</v>
      </c>
      <c r="K259" s="17">
        <v>211.2141859531406</v>
      </c>
      <c r="L259" s="18">
        <v>16258</v>
      </c>
      <c r="M259" s="20">
        <f t="shared" ref="M259:M313" si="47">K259*1000/L259</f>
        <v>12.991400292357032</v>
      </c>
      <c r="N259" s="17">
        <f t="shared" ref="N259:N313" si="48">K259+H259</f>
        <v>527.03973412513767</v>
      </c>
      <c r="O259" s="21">
        <f t="shared" si="43"/>
        <v>0.65909637863049098</v>
      </c>
      <c r="P259" s="18">
        <f t="shared" si="41"/>
        <v>347.36998015625505</v>
      </c>
      <c r="Q259" s="19">
        <f t="shared" ref="Q259:Q313" si="49">N259-P259</f>
        <v>179.66975396888262</v>
      </c>
      <c r="S259" s="31">
        <f>P259*VLOOKUP(B259,'Efficient Conversion'!$A$5:$B$105,2)*0.9/1000*0.75</f>
        <v>38.947531918853116</v>
      </c>
      <c r="T259" s="31">
        <f t="shared" si="44"/>
        <v>91.145004871751624</v>
      </c>
      <c r="U259" s="22"/>
      <c r="V259" s="23"/>
      <c r="W259" s="18"/>
      <c r="X259" s="15"/>
      <c r="Y259" s="15"/>
    </row>
    <row r="260" spans="1:25" x14ac:dyDescent="0.2">
      <c r="A260" s="14">
        <f t="shared" si="42"/>
        <v>31</v>
      </c>
      <c r="B260" s="15">
        <v>70.889247311827987</v>
      </c>
      <c r="C260" s="15"/>
      <c r="D260" s="14">
        <v>233</v>
      </c>
      <c r="E260" s="16">
        <f t="shared" si="45"/>
        <v>51683</v>
      </c>
      <c r="F260" s="14">
        <v>2041</v>
      </c>
      <c r="G260" s="14">
        <f t="shared" si="40"/>
        <v>7</v>
      </c>
      <c r="H260" s="17">
        <v>279.59766203165071</v>
      </c>
      <c r="I260" s="18">
        <v>193650.3719</v>
      </c>
      <c r="J260" s="19">
        <f t="shared" si="46"/>
        <v>1.4438271369601781</v>
      </c>
      <c r="K260" s="17">
        <v>191.86007201671612</v>
      </c>
      <c r="L260" s="18">
        <v>16236</v>
      </c>
      <c r="M260" s="20">
        <f t="shared" si="47"/>
        <v>11.816954423301066</v>
      </c>
      <c r="N260" s="17">
        <f t="shared" si="48"/>
        <v>471.45773404836683</v>
      </c>
      <c r="O260" s="21">
        <f t="shared" si="43"/>
        <v>0.66146534097807863</v>
      </c>
      <c r="P260" s="18">
        <f t="shared" si="41"/>
        <v>311.85295080905524</v>
      </c>
      <c r="Q260" s="19">
        <f t="shared" si="49"/>
        <v>159.60478323931159</v>
      </c>
      <c r="S260" s="31">
        <f>P260*VLOOKUP(B260,'Efficient Conversion'!$A$5:$B$105,2)*0.9/1000*0.75</f>
        <v>33.256380694142393</v>
      </c>
      <c r="T260" s="31">
        <f t="shared" si="44"/>
        <v>57.253773260103515</v>
      </c>
      <c r="U260" s="22"/>
      <c r="V260" s="23"/>
      <c r="W260" s="18"/>
      <c r="X260" s="15"/>
      <c r="Y260" s="15"/>
    </row>
    <row r="261" spans="1:25" x14ac:dyDescent="0.2">
      <c r="A261" s="14">
        <f t="shared" si="42"/>
        <v>31</v>
      </c>
      <c r="B261" s="15">
        <v>70.05591397849463</v>
      </c>
      <c r="C261" s="15"/>
      <c r="D261" s="14">
        <v>234</v>
      </c>
      <c r="E261" s="16">
        <f t="shared" si="45"/>
        <v>51714</v>
      </c>
      <c r="F261" s="14">
        <v>2041</v>
      </c>
      <c r="G261" s="14">
        <f t="shared" si="40"/>
        <v>8</v>
      </c>
      <c r="H261" s="17">
        <v>279.75441724061949</v>
      </c>
      <c r="I261" s="18">
        <v>193758.96789999999</v>
      </c>
      <c r="J261" s="19">
        <f t="shared" si="46"/>
        <v>1.4438269375227173</v>
      </c>
      <c r="K261" s="17">
        <v>191.90735024213762</v>
      </c>
      <c r="L261" s="18">
        <v>16240</v>
      </c>
      <c r="M261" s="20">
        <f t="shared" si="47"/>
        <v>11.816955064171035</v>
      </c>
      <c r="N261" s="17">
        <f t="shared" si="48"/>
        <v>471.66176748275711</v>
      </c>
      <c r="O261" s="21">
        <f t="shared" si="43"/>
        <v>0.66384281798723366</v>
      </c>
      <c r="P261" s="18">
        <f t="shared" si="41"/>
        <v>313.10927686259276</v>
      </c>
      <c r="Q261" s="19">
        <f t="shared" si="49"/>
        <v>158.55249062016435</v>
      </c>
      <c r="S261" s="31">
        <f>P261*VLOOKUP(B261,'Efficient Conversion'!$A$5:$B$105,2)*0.9/1000*0.75</f>
        <v>33.390356843491048</v>
      </c>
      <c r="T261" s="31">
        <f t="shared" si="44"/>
        <v>59.481811508216119</v>
      </c>
      <c r="U261" s="22"/>
      <c r="V261" s="23"/>
      <c r="W261" s="18"/>
      <c r="X261" s="15"/>
      <c r="Y261" s="15"/>
    </row>
    <row r="262" spans="1:25" x14ac:dyDescent="0.2">
      <c r="A262" s="14">
        <f t="shared" si="42"/>
        <v>30</v>
      </c>
      <c r="B262" s="15">
        <v>61.023524904214568</v>
      </c>
      <c r="C262" s="15"/>
      <c r="D262" s="14">
        <v>235</v>
      </c>
      <c r="E262" s="16">
        <f t="shared" si="45"/>
        <v>51745</v>
      </c>
      <c r="F262" s="14">
        <v>2041</v>
      </c>
      <c r="G262" s="14">
        <f t="shared" si="40"/>
        <v>9</v>
      </c>
      <c r="H262" s="17">
        <v>368.52289259433729</v>
      </c>
      <c r="I262" s="18">
        <v>193959.56400000001</v>
      </c>
      <c r="J262" s="19">
        <f t="shared" si="46"/>
        <v>1.8999985615266555</v>
      </c>
      <c r="K262" s="17">
        <v>249.43003892898517</v>
      </c>
      <c r="L262" s="18">
        <v>16239</v>
      </c>
      <c r="M262" s="20">
        <f t="shared" si="47"/>
        <v>15.359938353900189</v>
      </c>
      <c r="N262" s="17">
        <f t="shared" si="48"/>
        <v>617.95293152332249</v>
      </c>
      <c r="O262" s="21">
        <f t="shared" si="43"/>
        <v>0.66622884026184537</v>
      </c>
      <c r="P262" s="18">
        <f t="shared" si="41"/>
        <v>411.69806490519068</v>
      </c>
      <c r="Q262" s="19">
        <f t="shared" si="49"/>
        <v>206.25486661813181</v>
      </c>
      <c r="S262" s="31">
        <f>P262*VLOOKUP(B262,'Efficient Conversion'!$A$5:$B$105,2)*0.9/1000*0.75</f>
        <v>46.479954383148062</v>
      </c>
      <c r="T262" s="31">
        <f t="shared" si="44"/>
        <v>176.45418587668024</v>
      </c>
      <c r="U262" s="22"/>
      <c r="V262" s="23"/>
      <c r="W262" s="18"/>
      <c r="X262" s="15"/>
      <c r="Y262" s="15"/>
    </row>
    <row r="263" spans="1:25" x14ac:dyDescent="0.2">
      <c r="A263" s="14">
        <f t="shared" si="42"/>
        <v>31</v>
      </c>
      <c r="B263" s="15">
        <v>47.658100358422942</v>
      </c>
      <c r="C263" s="15"/>
      <c r="D263" s="14">
        <v>236</v>
      </c>
      <c r="E263" s="16">
        <f t="shared" si="45"/>
        <v>51775</v>
      </c>
      <c r="F263" s="14">
        <v>2041</v>
      </c>
      <c r="G263" s="14">
        <f t="shared" si="40"/>
        <v>10</v>
      </c>
      <c r="H263" s="17">
        <v>1049.0922293663029</v>
      </c>
      <c r="I263" s="18">
        <v>194341.16010000001</v>
      </c>
      <c r="J263" s="19">
        <f t="shared" si="46"/>
        <v>5.3981988623844943</v>
      </c>
      <c r="K263" s="17">
        <v>526.57091319560971</v>
      </c>
      <c r="L263" s="18">
        <v>16236</v>
      </c>
      <c r="M263" s="20">
        <f t="shared" si="47"/>
        <v>32.432305567603457</v>
      </c>
      <c r="N263" s="17">
        <f t="shared" si="48"/>
        <v>1575.6631425619125</v>
      </c>
      <c r="O263" s="21">
        <f t="shared" si="43"/>
        <v>0.66862343851580142</v>
      </c>
      <c r="P263" s="18">
        <f t="shared" si="41"/>
        <v>1053.5253083223593</v>
      </c>
      <c r="Q263" s="19">
        <f t="shared" si="49"/>
        <v>522.13783423955329</v>
      </c>
      <c r="S263" s="31">
        <f>P263*VLOOKUP(B263,'Efficient Conversion'!$A$5:$B$105,2)*0.9/1000*0.75</f>
        <v>130.23048517739917</v>
      </c>
      <c r="T263" s="31">
        <f t="shared" si="44"/>
        <v>373.02711564832879</v>
      </c>
      <c r="U263" s="22"/>
      <c r="V263" s="23"/>
      <c r="W263" s="18"/>
      <c r="X263" s="15"/>
      <c r="Y263" s="15"/>
    </row>
    <row r="264" spans="1:25" x14ac:dyDescent="0.2">
      <c r="A264" s="14">
        <f t="shared" si="42"/>
        <v>30</v>
      </c>
      <c r="B264" s="15">
        <v>36.144444444444453</v>
      </c>
      <c r="C264" s="15"/>
      <c r="D264" s="14">
        <v>237</v>
      </c>
      <c r="E264" s="16">
        <f t="shared" si="45"/>
        <v>51806</v>
      </c>
      <c r="F264" s="14">
        <v>2041</v>
      </c>
      <c r="G264" s="14">
        <f t="shared" si="40"/>
        <v>11</v>
      </c>
      <c r="H264" s="17">
        <v>1832.985640525814</v>
      </c>
      <c r="I264" s="18">
        <v>194868.7562</v>
      </c>
      <c r="J264" s="19">
        <f t="shared" si="46"/>
        <v>9.4062571972520956</v>
      </c>
      <c r="K264" s="17">
        <v>910.76068210601738</v>
      </c>
      <c r="L264" s="18">
        <v>16256</v>
      </c>
      <c r="M264" s="20">
        <f t="shared" si="47"/>
        <v>56.026124637427252</v>
      </c>
      <c r="N264" s="17">
        <f t="shared" si="48"/>
        <v>2743.7463226318314</v>
      </c>
      <c r="O264" s="21">
        <f t="shared" si="43"/>
        <v>0.67102664357338304</v>
      </c>
      <c r="P264" s="18">
        <f t="shared" si="41"/>
        <v>1841.1268856924505</v>
      </c>
      <c r="Q264" s="19">
        <f t="shared" si="49"/>
        <v>902.61943693938088</v>
      </c>
      <c r="S264" s="31">
        <f>P264*VLOOKUP(B264,'Efficient Conversion'!$A$5:$B$105,2)*0.9/1000*0.75</f>
        <v>238.43335762470798</v>
      </c>
      <c r="T264" s="31">
        <f t="shared" si="44"/>
        <v>476.03448734104774</v>
      </c>
      <c r="U264" s="22"/>
      <c r="V264" s="23"/>
      <c r="W264" s="18"/>
      <c r="X264" s="15"/>
      <c r="Y264" s="15"/>
    </row>
    <row r="265" spans="1:25" x14ac:dyDescent="0.2">
      <c r="A265" s="14">
        <f t="shared" si="42"/>
        <v>31</v>
      </c>
      <c r="B265" s="15">
        <v>28.584946236559134</v>
      </c>
      <c r="C265" s="15"/>
      <c r="D265" s="14">
        <v>238</v>
      </c>
      <c r="E265" s="16">
        <f t="shared" si="45"/>
        <v>51836</v>
      </c>
      <c r="F265" s="14">
        <v>2041</v>
      </c>
      <c r="G265" s="14">
        <f t="shared" si="40"/>
        <v>12</v>
      </c>
      <c r="H265" s="17">
        <v>2598.125538825987</v>
      </c>
      <c r="I265" s="18">
        <v>195253.3523</v>
      </c>
      <c r="J265" s="19">
        <f t="shared" si="46"/>
        <v>13.306432428540623</v>
      </c>
      <c r="K265" s="17">
        <v>1267.1563749313361</v>
      </c>
      <c r="L265" s="18">
        <v>16331</v>
      </c>
      <c r="M265" s="20">
        <f t="shared" si="47"/>
        <v>77.592087130692306</v>
      </c>
      <c r="N265" s="17">
        <f t="shared" si="48"/>
        <v>3865.2819137573233</v>
      </c>
      <c r="O265" s="21">
        <f t="shared" si="43"/>
        <v>0.67343848636966197</v>
      </c>
      <c r="P265" s="18">
        <f t="shared" si="41"/>
        <v>2603.0296013927618</v>
      </c>
      <c r="Q265" s="19">
        <f t="shared" si="49"/>
        <v>1262.2523123645615</v>
      </c>
      <c r="S265" s="31">
        <f>P265*VLOOKUP(B265,'Efficient Conversion'!$A$5:$B$105,2)*0.9/1000*0.75</f>
        <v>342.38937304904891</v>
      </c>
      <c r="T265" s="31">
        <f t="shared" si="44"/>
        <v>614.83630059724442</v>
      </c>
      <c r="U265" s="22"/>
      <c r="V265" s="23"/>
      <c r="W265" s="18"/>
      <c r="X265" s="15"/>
      <c r="Y265" s="15"/>
    </row>
    <row r="266" spans="1:25" x14ac:dyDescent="0.2">
      <c r="A266" s="14">
        <f t="shared" si="42"/>
        <v>31</v>
      </c>
      <c r="B266" s="15">
        <v>29.425806451612907</v>
      </c>
      <c r="C266" s="15"/>
      <c r="D266" s="14">
        <v>239</v>
      </c>
      <c r="E266" s="16">
        <f t="shared" si="45"/>
        <v>51867</v>
      </c>
      <c r="F266" s="14">
        <v>2042</v>
      </c>
      <c r="G266" s="14">
        <f t="shared" si="40"/>
        <v>1</v>
      </c>
      <c r="H266" s="17">
        <v>2440.680490970607</v>
      </c>
      <c r="I266" s="18">
        <v>195494.94839999999</v>
      </c>
      <c r="J266" s="19">
        <f t="shared" si="46"/>
        <v>12.484621781514059</v>
      </c>
      <c r="K266" s="17">
        <v>1169.3426194190979</v>
      </c>
      <c r="L266" s="18">
        <v>16343</v>
      </c>
      <c r="M266" s="20">
        <f t="shared" si="47"/>
        <v>71.550059317083637</v>
      </c>
      <c r="N266" s="17">
        <f t="shared" si="48"/>
        <v>3610.0231103897049</v>
      </c>
      <c r="O266" s="21">
        <f t="shared" si="43"/>
        <v>0.67585899795089854</v>
      </c>
      <c r="P266" s="18">
        <f t="shared" si="41"/>
        <v>2439.866601967572</v>
      </c>
      <c r="Q266" s="19">
        <f t="shared" si="49"/>
        <v>1170.1565084221329</v>
      </c>
      <c r="S266" s="31">
        <f>P266*VLOOKUP(B266,'Efficient Conversion'!$A$5:$B$105,2)*0.9/1000*0.75</f>
        <v>320.56934759776823</v>
      </c>
      <c r="T266" s="31">
        <f t="shared" si="44"/>
        <v>579.69275253461706</v>
      </c>
      <c r="U266" s="22"/>
      <c r="V266" s="23"/>
      <c r="W266" s="18"/>
      <c r="X266" s="15"/>
      <c r="Y266" s="15"/>
    </row>
    <row r="267" spans="1:25" x14ac:dyDescent="0.2">
      <c r="A267" s="14">
        <f t="shared" si="42"/>
        <v>28</v>
      </c>
      <c r="B267" s="15">
        <v>32.599735449735448</v>
      </c>
      <c r="C267" s="15"/>
      <c r="D267" s="14">
        <v>240</v>
      </c>
      <c r="E267" s="16">
        <f t="shared" si="45"/>
        <v>51898</v>
      </c>
      <c r="F267" s="14">
        <v>2042</v>
      </c>
      <c r="G267" s="14">
        <f t="shared" si="40"/>
        <v>2</v>
      </c>
      <c r="H267" s="17">
        <v>2218.1995153427088</v>
      </c>
      <c r="I267" s="18">
        <v>195452.54449999999</v>
      </c>
      <c r="J267" s="19">
        <f t="shared" si="46"/>
        <v>11.349043938093672</v>
      </c>
      <c r="K267" s="17">
        <v>1122.1956732273104</v>
      </c>
      <c r="L267" s="18">
        <v>16355</v>
      </c>
      <c r="M267" s="20">
        <f t="shared" si="47"/>
        <v>68.614837861651509</v>
      </c>
      <c r="N267" s="17">
        <f t="shared" si="48"/>
        <v>3340.3951885700189</v>
      </c>
      <c r="O267" s="21">
        <f t="shared" si="43"/>
        <v>0.67828820947494128</v>
      </c>
      <c r="P267" s="18">
        <f t="shared" si="41"/>
        <v>2265.7506713938665</v>
      </c>
      <c r="Q267" s="19">
        <f t="shared" si="49"/>
        <v>1074.6445171761525</v>
      </c>
      <c r="S267" s="31">
        <f>P267*VLOOKUP(B267,'Efficient Conversion'!$A$5:$B$105,2)*0.9/1000*0.75</f>
        <v>296.2832315061338</v>
      </c>
      <c r="T267" s="31">
        <f t="shared" si="44"/>
        <v>582.77957985745638</v>
      </c>
      <c r="U267" s="22"/>
      <c r="V267" s="23"/>
      <c r="W267" s="18"/>
      <c r="X267" s="15"/>
      <c r="Y267" s="15"/>
    </row>
    <row r="268" spans="1:25" x14ac:dyDescent="0.2">
      <c r="A268" s="14">
        <f t="shared" si="42"/>
        <v>31</v>
      </c>
      <c r="B268" s="15">
        <v>39.989247311828002</v>
      </c>
      <c r="C268" s="15"/>
      <c r="D268" s="14">
        <v>241</v>
      </c>
      <c r="E268" s="16">
        <f t="shared" si="45"/>
        <v>51926</v>
      </c>
      <c r="F268" s="14">
        <v>2042</v>
      </c>
      <c r="G268" s="14">
        <f t="shared" si="40"/>
        <v>3</v>
      </c>
      <c r="H268" s="17">
        <v>1657.5262017250061</v>
      </c>
      <c r="I268" s="18">
        <v>195454.14060000001</v>
      </c>
      <c r="J268" s="19">
        <f t="shared" si="46"/>
        <v>8.4803841793106844</v>
      </c>
      <c r="K268" s="17">
        <v>817.92128181457542</v>
      </c>
      <c r="L268" s="18">
        <v>16357</v>
      </c>
      <c r="M268" s="20">
        <f t="shared" si="47"/>
        <v>50.004357878252456</v>
      </c>
      <c r="N268" s="17">
        <f t="shared" si="48"/>
        <v>2475.4474835395813</v>
      </c>
      <c r="O268" s="21">
        <f t="shared" si="43"/>
        <v>0.68072615221162813</v>
      </c>
      <c r="P268" s="18">
        <f t="shared" si="41"/>
        <v>1685.1018404718573</v>
      </c>
      <c r="Q268" s="19">
        <f t="shared" si="49"/>
        <v>790.34564306772404</v>
      </c>
      <c r="S268" s="31">
        <f>P268*VLOOKUP(B268,'Efficient Conversion'!$A$5:$B$105,2)*0.9/1000*0.75</f>
        <v>216.08843954136353</v>
      </c>
      <c r="T268" s="31">
        <f t="shared" si="44"/>
        <v>523.90491396030666</v>
      </c>
      <c r="U268" s="22"/>
      <c r="V268" s="23"/>
      <c r="W268" s="18"/>
      <c r="X268" s="15"/>
      <c r="Y268" s="15"/>
    </row>
    <row r="269" spans="1:25" x14ac:dyDescent="0.2">
      <c r="A269" s="14">
        <f t="shared" si="42"/>
        <v>30</v>
      </c>
      <c r="B269" s="15">
        <v>46.898888888888891</v>
      </c>
      <c r="C269" s="15"/>
      <c r="D269" s="14">
        <v>242</v>
      </c>
      <c r="E269" s="16">
        <f t="shared" si="45"/>
        <v>51957</v>
      </c>
      <c r="F269" s="14">
        <v>2042</v>
      </c>
      <c r="G269" s="14">
        <f t="shared" si="40"/>
        <v>4</v>
      </c>
      <c r="H269" s="17">
        <v>1086.1588025093085</v>
      </c>
      <c r="I269" s="18">
        <v>195374.73670000001</v>
      </c>
      <c r="J269" s="19">
        <f t="shared" si="46"/>
        <v>5.5593615676990877</v>
      </c>
      <c r="K269" s="17">
        <v>546.02892994880631</v>
      </c>
      <c r="L269" s="18">
        <v>16328</v>
      </c>
      <c r="M269" s="20">
        <f t="shared" si="47"/>
        <v>33.441262245762267</v>
      </c>
      <c r="N269" s="17">
        <f t="shared" si="48"/>
        <v>1632.1877324581149</v>
      </c>
      <c r="O269" s="21">
        <f t="shared" si="43"/>
        <v>0.68317285754318891</v>
      </c>
      <c r="P269" s="18">
        <f t="shared" si="41"/>
        <v>1115.0663572303483</v>
      </c>
      <c r="Q269" s="19">
        <f t="shared" si="49"/>
        <v>517.12137522776652</v>
      </c>
      <c r="S269" s="31">
        <f>P269*VLOOKUP(B269,'Efficient Conversion'!$A$5:$B$105,2)*0.9/1000*0.75</f>
        <v>138.57957128188133</v>
      </c>
      <c r="T269" s="31">
        <f t="shared" si="44"/>
        <v>397.07701573475771</v>
      </c>
      <c r="U269" s="22"/>
      <c r="V269" s="23"/>
      <c r="W269" s="18"/>
      <c r="X269" s="15"/>
      <c r="Y269" s="15"/>
    </row>
    <row r="270" spans="1:25" x14ac:dyDescent="0.2">
      <c r="A270" s="14">
        <f t="shared" si="42"/>
        <v>31</v>
      </c>
      <c r="B270" s="15">
        <v>55.859139784946244</v>
      </c>
      <c r="C270" s="15"/>
      <c r="D270" s="14">
        <v>243</v>
      </c>
      <c r="E270" s="16">
        <f t="shared" si="45"/>
        <v>51987</v>
      </c>
      <c r="F270" s="14">
        <v>2042</v>
      </c>
      <c r="G270" s="14">
        <f t="shared" si="40"/>
        <v>5</v>
      </c>
      <c r="H270" s="17">
        <v>539.78707945346855</v>
      </c>
      <c r="I270" s="18">
        <v>195289.3328</v>
      </c>
      <c r="J270" s="19">
        <f t="shared" si="46"/>
        <v>2.7640377060752011</v>
      </c>
      <c r="K270" s="17">
        <v>296.40348857641209</v>
      </c>
      <c r="L270" s="18">
        <v>16311</v>
      </c>
      <c r="M270" s="20">
        <f t="shared" si="47"/>
        <v>18.171999790105577</v>
      </c>
      <c r="N270" s="17">
        <f t="shared" si="48"/>
        <v>836.19056802988064</v>
      </c>
      <c r="O270" s="21">
        <f t="shared" si="43"/>
        <v>0.68562835696464919</v>
      </c>
      <c r="P270" s="18">
        <f t="shared" si="41"/>
        <v>573.31596526766384</v>
      </c>
      <c r="Q270" s="19">
        <f t="shared" si="49"/>
        <v>262.8746027622168</v>
      </c>
      <c r="S270" s="31">
        <f>P270*VLOOKUP(B270,'Efficient Conversion'!$A$5:$B$105,2)*0.9/1000*0.75</f>
        <v>67.459481941210228</v>
      </c>
      <c r="T270" s="31">
        <f t="shared" si="44"/>
        <v>247.22928622562353</v>
      </c>
      <c r="U270" s="22"/>
      <c r="V270" s="23"/>
      <c r="W270" s="18"/>
      <c r="X270" s="15"/>
      <c r="Y270" s="15"/>
    </row>
    <row r="271" spans="1:25" x14ac:dyDescent="0.2">
      <c r="A271" s="14">
        <f t="shared" si="42"/>
        <v>30</v>
      </c>
      <c r="B271" s="15">
        <v>62.166666666666679</v>
      </c>
      <c r="C271" s="15"/>
      <c r="D271" s="14">
        <v>244</v>
      </c>
      <c r="E271" s="16">
        <f t="shared" si="45"/>
        <v>52018</v>
      </c>
      <c r="F271" s="14">
        <v>2042</v>
      </c>
      <c r="G271" s="14">
        <f t="shared" ref="G271:G313" si="50">G259</f>
        <v>6</v>
      </c>
      <c r="H271" s="17">
        <v>318.3977705240253</v>
      </c>
      <c r="I271" s="18">
        <v>195101.9289</v>
      </c>
      <c r="J271" s="19">
        <f t="shared" si="46"/>
        <v>1.6319560361047016</v>
      </c>
      <c r="K271" s="17">
        <v>211.91572129726418</v>
      </c>
      <c r="L271" s="18">
        <v>16312</v>
      </c>
      <c r="M271" s="20">
        <f t="shared" si="47"/>
        <v>12.991400275702807</v>
      </c>
      <c r="N271" s="17">
        <f t="shared" si="48"/>
        <v>530.31349182128952</v>
      </c>
      <c r="O271" s="21">
        <f t="shared" si="43"/>
        <v>0.6880926820842358</v>
      </c>
      <c r="P271" s="18">
        <f t="shared" si="41"/>
        <v>364.90483293276753</v>
      </c>
      <c r="Q271" s="19">
        <f t="shared" si="49"/>
        <v>165.40865888852198</v>
      </c>
      <c r="S271" s="31">
        <f>P271*VLOOKUP(B271,'Efficient Conversion'!$A$5:$B$105,2)*0.9/1000*0.75</f>
        <v>40.913560295566633</v>
      </c>
      <c r="T271" s="31">
        <f t="shared" si="44"/>
        <v>95.745904008233595</v>
      </c>
      <c r="U271" s="22"/>
      <c r="V271" s="23"/>
      <c r="W271" s="18"/>
      <c r="X271" s="15"/>
      <c r="Y271" s="15"/>
    </row>
    <row r="272" spans="1:25" x14ac:dyDescent="0.2">
      <c r="A272" s="14">
        <f t="shared" si="42"/>
        <v>31</v>
      </c>
      <c r="B272" s="15">
        <v>70.889247311827987</v>
      </c>
      <c r="C272" s="15"/>
      <c r="D272" s="14">
        <v>245</v>
      </c>
      <c r="E272" s="16">
        <f t="shared" si="45"/>
        <v>52048</v>
      </c>
      <c r="F272" s="14">
        <v>2042</v>
      </c>
      <c r="G272" s="14">
        <f t="shared" si="50"/>
        <v>7</v>
      </c>
      <c r="H272" s="17">
        <v>281.87042963504757</v>
      </c>
      <c r="I272" s="18">
        <v>195224.52499999999</v>
      </c>
      <c r="J272" s="19">
        <f t="shared" si="46"/>
        <v>1.4438269455901998</v>
      </c>
      <c r="K272" s="17">
        <v>192.5099956393239</v>
      </c>
      <c r="L272" s="18">
        <v>16291</v>
      </c>
      <c r="M272" s="20">
        <f t="shared" si="47"/>
        <v>11.816953878787299</v>
      </c>
      <c r="N272" s="17">
        <f t="shared" si="48"/>
        <v>474.38042527437148</v>
      </c>
      <c r="O272" s="21">
        <f t="shared" si="43"/>
        <v>0.69056586462378367</v>
      </c>
      <c r="P272" s="18">
        <f t="shared" si="41"/>
        <v>327.59092854019451</v>
      </c>
      <c r="Q272" s="19">
        <f t="shared" si="49"/>
        <v>146.78949673417696</v>
      </c>
      <c r="S272" s="31">
        <f>P272*VLOOKUP(B272,'Efficient Conversion'!$A$5:$B$105,2)*0.9/1000*0.75</f>
        <v>34.934697918413811</v>
      </c>
      <c r="T272" s="31">
        <f t="shared" si="44"/>
        <v>60.143143414381512</v>
      </c>
      <c r="U272" s="22"/>
      <c r="V272" s="23"/>
      <c r="W272" s="18"/>
      <c r="X272" s="15"/>
      <c r="Y272" s="15"/>
    </row>
    <row r="273" spans="1:25" x14ac:dyDescent="0.2">
      <c r="A273" s="14">
        <f t="shared" si="42"/>
        <v>31</v>
      </c>
      <c r="B273" s="15">
        <v>70.05591397849463</v>
      </c>
      <c r="C273" s="15"/>
      <c r="D273" s="14">
        <v>246</v>
      </c>
      <c r="E273" s="16">
        <f t="shared" si="45"/>
        <v>52079</v>
      </c>
      <c r="F273" s="14">
        <v>2042</v>
      </c>
      <c r="G273" s="14">
        <f t="shared" si="50"/>
        <v>8</v>
      </c>
      <c r="H273" s="17">
        <v>282.0272513628002</v>
      </c>
      <c r="I273" s="18">
        <v>195333.12109999999</v>
      </c>
      <c r="J273" s="19">
        <f t="shared" si="46"/>
        <v>1.4438270876674186</v>
      </c>
      <c r="K273" s="17">
        <v>192.54547786712641</v>
      </c>
      <c r="L273" s="18">
        <v>16294</v>
      </c>
      <c r="M273" s="20">
        <f t="shared" si="47"/>
        <v>11.816955803800566</v>
      </c>
      <c r="N273" s="17">
        <f t="shared" si="48"/>
        <v>474.57272922992661</v>
      </c>
      <c r="O273" s="21">
        <f t="shared" si="43"/>
        <v>0.69304793641914431</v>
      </c>
      <c r="P273" s="18">
        <f t="shared" si="41"/>
        <v>328.90165067360203</v>
      </c>
      <c r="Q273" s="19">
        <f t="shared" si="49"/>
        <v>145.67107855632457</v>
      </c>
      <c r="S273" s="31">
        <f>P273*VLOOKUP(B273,'Efficient Conversion'!$A$5:$B$105,2)*0.9/1000*0.75</f>
        <v>35.074474932355002</v>
      </c>
      <c r="T273" s="31">
        <f t="shared" si="44"/>
        <v>62.481911063573534</v>
      </c>
      <c r="U273" s="22"/>
      <c r="V273" s="23"/>
      <c r="W273" s="18"/>
      <c r="X273" s="15"/>
      <c r="Y273" s="15"/>
    </row>
    <row r="274" spans="1:25" x14ac:dyDescent="0.2">
      <c r="A274" s="14">
        <f t="shared" si="42"/>
        <v>30</v>
      </c>
      <c r="B274" s="15">
        <v>61.023524904214568</v>
      </c>
      <c r="C274" s="15"/>
      <c r="D274" s="14">
        <v>247</v>
      </c>
      <c r="E274" s="16">
        <f t="shared" si="45"/>
        <v>52110</v>
      </c>
      <c r="F274" s="14">
        <v>2042</v>
      </c>
      <c r="G274" s="14">
        <f t="shared" si="50"/>
        <v>9</v>
      </c>
      <c r="H274" s="17">
        <v>371.5100151300428</v>
      </c>
      <c r="I274" s="18">
        <v>195531.71720000001</v>
      </c>
      <c r="J274" s="19">
        <f t="shared" si="46"/>
        <v>1.8999987339652065</v>
      </c>
      <c r="K274" s="17">
        <v>250.2594691514964</v>
      </c>
      <c r="L274" s="18">
        <v>16293</v>
      </c>
      <c r="M274" s="20">
        <f t="shared" si="47"/>
        <v>15.359937958110624</v>
      </c>
      <c r="N274" s="17">
        <f t="shared" si="48"/>
        <v>621.76948428153923</v>
      </c>
      <c r="O274" s="21">
        <f t="shared" si="43"/>
        <v>0.69553892942059536</v>
      </c>
      <c r="P274" s="18">
        <f t="shared" si="41"/>
        <v>432.4648814435775</v>
      </c>
      <c r="Q274" s="19">
        <f t="shared" si="49"/>
        <v>189.30460283796174</v>
      </c>
      <c r="S274" s="31">
        <f>P274*VLOOKUP(B274,'Efficient Conversion'!$A$5:$B$105,2)*0.9/1000*0.75</f>
        <v>48.824489778546898</v>
      </c>
      <c r="T274" s="31">
        <f t="shared" si="44"/>
        <v>185.35486338259784</v>
      </c>
      <c r="U274" s="22"/>
      <c r="V274" s="23"/>
      <c r="W274" s="18"/>
      <c r="X274" s="15"/>
      <c r="Y274" s="15"/>
    </row>
    <row r="275" spans="1:25" x14ac:dyDescent="0.2">
      <c r="A275" s="14">
        <f t="shared" si="42"/>
        <v>31</v>
      </c>
      <c r="B275" s="15">
        <v>47.658100358422942</v>
      </c>
      <c r="C275" s="15"/>
      <c r="D275" s="14">
        <v>248</v>
      </c>
      <c r="E275" s="16">
        <f t="shared" si="45"/>
        <v>52140</v>
      </c>
      <c r="F275" s="14">
        <v>2042</v>
      </c>
      <c r="G275" s="14">
        <f t="shared" si="50"/>
        <v>10</v>
      </c>
      <c r="H275" s="17">
        <v>1057.5734112262721</v>
      </c>
      <c r="I275" s="18">
        <v>195912.3132</v>
      </c>
      <c r="J275" s="19">
        <f t="shared" si="46"/>
        <v>5.3981977648675539</v>
      </c>
      <c r="K275" s="17">
        <v>528.35468089580593</v>
      </c>
      <c r="L275" s="18">
        <v>16291</v>
      </c>
      <c r="M275" s="20">
        <f t="shared" si="47"/>
        <v>32.432305008643176</v>
      </c>
      <c r="N275" s="17">
        <f t="shared" si="48"/>
        <v>1585.9280921220779</v>
      </c>
      <c r="O275" s="21">
        <f t="shared" si="43"/>
        <v>0.69803887569325207</v>
      </c>
      <c r="P275" s="18">
        <f t="shared" si="41"/>
        <v>1107.0394623552397</v>
      </c>
      <c r="Q275" s="19">
        <f t="shared" si="49"/>
        <v>478.88862976683822</v>
      </c>
      <c r="S275" s="31">
        <f>P275*VLOOKUP(B275,'Efficient Conversion'!$A$5:$B$105,2)*0.9/1000*0.75</f>
        <v>136.84558420587709</v>
      </c>
      <c r="T275" s="31">
        <f t="shared" si="44"/>
        <v>391.97514695574358</v>
      </c>
      <c r="U275" s="22"/>
      <c r="V275" s="23"/>
      <c r="W275" s="18"/>
      <c r="X275" s="15"/>
      <c r="Y275" s="15"/>
    </row>
    <row r="276" spans="1:25" x14ac:dyDescent="0.2">
      <c r="A276" s="14">
        <f t="shared" si="42"/>
        <v>30</v>
      </c>
      <c r="B276" s="15">
        <v>36.144444444444453</v>
      </c>
      <c r="C276" s="15"/>
      <c r="D276" s="14">
        <v>249</v>
      </c>
      <c r="E276" s="16">
        <f t="shared" si="45"/>
        <v>52171</v>
      </c>
      <c r="F276" s="14">
        <v>2042</v>
      </c>
      <c r="G276" s="14">
        <f t="shared" si="50"/>
        <v>11</v>
      </c>
      <c r="H276" s="17">
        <v>1847.754969120027</v>
      </c>
      <c r="I276" s="18">
        <v>196438.9093</v>
      </c>
      <c r="J276" s="19">
        <f t="shared" si="46"/>
        <v>9.4062575265990187</v>
      </c>
      <c r="K276" s="17">
        <v>913.78610730171272</v>
      </c>
      <c r="L276" s="18">
        <v>16310</v>
      </c>
      <c r="M276" s="20">
        <f t="shared" si="47"/>
        <v>56.026125524323284</v>
      </c>
      <c r="N276" s="17">
        <f t="shared" si="48"/>
        <v>2761.5410764217395</v>
      </c>
      <c r="O276" s="21">
        <f t="shared" si="43"/>
        <v>0.70054780741748002</v>
      </c>
      <c r="P276" s="18">
        <f t="shared" si="41"/>
        <v>1934.5915461805573</v>
      </c>
      <c r="Q276" s="19">
        <f t="shared" si="49"/>
        <v>826.94953024118217</v>
      </c>
      <c r="S276" s="31">
        <f>P276*VLOOKUP(B276,'Efficient Conversion'!$A$5:$B$105,2)*0.9/1000*0.75</f>
        <v>250.5374081345409</v>
      </c>
      <c r="T276" s="31">
        <f t="shared" si="44"/>
        <v>500.20034037687884</v>
      </c>
      <c r="U276" s="22"/>
      <c r="V276" s="23"/>
      <c r="W276" s="18"/>
      <c r="X276" s="15"/>
      <c r="Y276" s="15"/>
    </row>
    <row r="277" spans="1:25" x14ac:dyDescent="0.2">
      <c r="A277" s="14">
        <f t="shared" si="42"/>
        <v>31</v>
      </c>
      <c r="B277" s="15">
        <v>28.584946236559134</v>
      </c>
      <c r="C277" s="15"/>
      <c r="D277" s="14">
        <v>250</v>
      </c>
      <c r="E277" s="16">
        <f t="shared" si="45"/>
        <v>52201</v>
      </c>
      <c r="F277" s="14">
        <v>2042</v>
      </c>
      <c r="G277" s="14">
        <f t="shared" si="50"/>
        <v>12</v>
      </c>
      <c r="H277" s="17">
        <v>2618.9920396804841</v>
      </c>
      <c r="I277" s="18">
        <v>196821.50539999999</v>
      </c>
      <c r="J277" s="19">
        <f t="shared" si="46"/>
        <v>13.306432314689959</v>
      </c>
      <c r="K277" s="17">
        <v>1271.34645652771</v>
      </c>
      <c r="L277" s="18">
        <v>16385</v>
      </c>
      <c r="M277" s="20">
        <f t="shared" si="47"/>
        <v>77.5920937764852</v>
      </c>
      <c r="N277" s="17">
        <f t="shared" si="48"/>
        <v>3890.3384962081941</v>
      </c>
      <c r="O277" s="21">
        <f t="shared" si="43"/>
        <v>0.70306575688930917</v>
      </c>
      <c r="P277" s="18">
        <f t="shared" si="41"/>
        <v>2735.1637793922305</v>
      </c>
      <c r="Q277" s="19">
        <f t="shared" si="49"/>
        <v>1155.1747168159636</v>
      </c>
      <c r="S277" s="31">
        <f>P277*VLOOKUP(B277,'Efficient Conversion'!$A$5:$B$105,2)*0.9/1000*0.75</f>
        <v>359.76963577805628</v>
      </c>
      <c r="T277" s="31">
        <f t="shared" si="44"/>
        <v>646.04642941797817</v>
      </c>
      <c r="U277" s="22"/>
      <c r="V277" s="23"/>
      <c r="W277" s="18"/>
      <c r="X277" s="15"/>
      <c r="Y277" s="15"/>
    </row>
    <row r="278" spans="1:25" x14ac:dyDescent="0.2">
      <c r="A278" s="14">
        <f t="shared" si="42"/>
        <v>31</v>
      </c>
      <c r="B278" s="15">
        <v>29.425806451612907</v>
      </c>
      <c r="C278" s="15"/>
      <c r="D278" s="14">
        <v>251</v>
      </c>
      <c r="E278" s="16">
        <f t="shared" si="45"/>
        <v>52232</v>
      </c>
      <c r="F278" s="14">
        <v>2043</v>
      </c>
      <c r="G278" s="14">
        <f t="shared" si="50"/>
        <v>1</v>
      </c>
      <c r="H278" s="17">
        <v>2460.245781898499</v>
      </c>
      <c r="I278" s="18">
        <v>197062.10149999999</v>
      </c>
      <c r="J278" s="19">
        <f t="shared" si="46"/>
        <v>12.484621665817865</v>
      </c>
      <c r="K278" s="17">
        <v>1173.2063424587254</v>
      </c>
      <c r="L278" s="18">
        <v>16397</v>
      </c>
      <c r="M278" s="20">
        <f t="shared" si="47"/>
        <v>71.550060526847929</v>
      </c>
      <c r="N278" s="17">
        <f t="shared" si="48"/>
        <v>3633.4521243572244</v>
      </c>
      <c r="O278" s="21">
        <f t="shared" si="43"/>
        <v>0.70559275652084985</v>
      </c>
      <c r="P278" s="18">
        <f t="shared" si="41"/>
        <v>2563.7375001117516</v>
      </c>
      <c r="Q278" s="19">
        <f t="shared" si="49"/>
        <v>1069.7146242454728</v>
      </c>
      <c r="S278" s="31">
        <f>P278*VLOOKUP(B278,'Efficient Conversion'!$A$5:$B$105,2)*0.9/1000*0.75</f>
        <v>336.84450500695067</v>
      </c>
      <c r="T278" s="31">
        <f t="shared" si="44"/>
        <v>609.12348528296809</v>
      </c>
      <c r="U278" s="22"/>
      <c r="V278" s="23"/>
      <c r="W278" s="18"/>
      <c r="X278" s="15"/>
      <c r="Y278" s="15"/>
    </row>
    <row r="279" spans="1:25" x14ac:dyDescent="0.2">
      <c r="A279" s="14">
        <f t="shared" si="42"/>
        <v>28</v>
      </c>
      <c r="B279" s="15">
        <v>32.599735449735448</v>
      </c>
      <c r="C279" s="15"/>
      <c r="D279" s="14">
        <v>252</v>
      </c>
      <c r="E279" s="16">
        <f t="shared" si="45"/>
        <v>52263</v>
      </c>
      <c r="F279" s="14">
        <v>2043</v>
      </c>
      <c r="G279" s="14">
        <f t="shared" si="50"/>
        <v>2</v>
      </c>
      <c r="H279" s="17">
        <v>2235.9738521575973</v>
      </c>
      <c r="I279" s="18">
        <v>197018.69760000001</v>
      </c>
      <c r="J279" s="19">
        <f t="shared" si="46"/>
        <v>11.349043920172566</v>
      </c>
      <c r="K279" s="17">
        <v>1125.9694294929509</v>
      </c>
      <c r="L279" s="18">
        <v>16410</v>
      </c>
      <c r="M279" s="20">
        <f t="shared" si="47"/>
        <v>68.614834216511326</v>
      </c>
      <c r="N279" s="17">
        <f t="shared" si="48"/>
        <v>3361.9432816505482</v>
      </c>
      <c r="O279" s="21">
        <f t="shared" si="43"/>
        <v>0.70812883884070976</v>
      </c>
      <c r="P279" s="18">
        <f t="shared" si="41"/>
        <v>2380.688992283528</v>
      </c>
      <c r="Q279" s="19">
        <f t="shared" si="49"/>
        <v>981.25428936702019</v>
      </c>
      <c r="S279" s="31">
        <f>P279*VLOOKUP(B279,'Efficient Conversion'!$A$5:$B$105,2)*0.9/1000*0.75</f>
        <v>311.313259993835</v>
      </c>
      <c r="T279" s="31">
        <f t="shared" si="44"/>
        <v>612.34316211886676</v>
      </c>
      <c r="U279" s="22"/>
      <c r="V279" s="23"/>
      <c r="W279" s="18"/>
      <c r="X279" s="15"/>
      <c r="Y279" s="15"/>
    </row>
    <row r="280" spans="1:25" x14ac:dyDescent="0.2">
      <c r="A280" s="14">
        <f t="shared" si="42"/>
        <v>31</v>
      </c>
      <c r="B280" s="15">
        <v>39.989247311828002</v>
      </c>
      <c r="C280" s="15"/>
      <c r="D280" s="14">
        <v>253</v>
      </c>
      <c r="E280" s="16">
        <f t="shared" si="45"/>
        <v>52291</v>
      </c>
      <c r="F280" s="14">
        <v>2043</v>
      </c>
      <c r="G280" s="14">
        <f t="shared" si="50"/>
        <v>3</v>
      </c>
      <c r="H280" s="17">
        <v>1670.7991986274719</v>
      </c>
      <c r="I280" s="18">
        <v>197019.29370000001</v>
      </c>
      <c r="J280" s="19">
        <f t="shared" si="46"/>
        <v>8.4803836581182086</v>
      </c>
      <c r="K280" s="17">
        <v>820.67155110836052</v>
      </c>
      <c r="L280" s="18">
        <v>16412</v>
      </c>
      <c r="M280" s="20">
        <f t="shared" si="47"/>
        <v>50.004359682449461</v>
      </c>
      <c r="N280" s="17">
        <f t="shared" si="48"/>
        <v>2491.4707497358322</v>
      </c>
      <c r="O280" s="21">
        <f t="shared" si="43"/>
        <v>0.71067403649441296</v>
      </c>
      <c r="P280" s="18">
        <f t="shared" si="41"/>
        <v>1770.6235745225256</v>
      </c>
      <c r="Q280" s="19">
        <f t="shared" si="49"/>
        <v>720.84717521330663</v>
      </c>
      <c r="S280" s="31">
        <f>P280*VLOOKUP(B280,'Efficient Conversion'!$A$5:$B$105,2)*0.9/1000*0.75</f>
        <v>227.05528891155097</v>
      </c>
      <c r="T280" s="31">
        <f t="shared" si="44"/>
        <v>550.49396373963964</v>
      </c>
      <c r="U280" s="22"/>
      <c r="V280" s="23"/>
      <c r="W280" s="18"/>
      <c r="X280" s="15"/>
      <c r="Y280" s="15"/>
    </row>
    <row r="281" spans="1:25" x14ac:dyDescent="0.2">
      <c r="A281" s="14">
        <f t="shared" si="42"/>
        <v>30</v>
      </c>
      <c r="B281" s="15">
        <v>46.898888888888891</v>
      </c>
      <c r="C281" s="15"/>
      <c r="D281" s="14">
        <v>254</v>
      </c>
      <c r="E281" s="16">
        <f t="shared" si="45"/>
        <v>52322</v>
      </c>
      <c r="F281" s="14">
        <v>2043</v>
      </c>
      <c r="G281" s="14">
        <f t="shared" si="50"/>
        <v>4</v>
      </c>
      <c r="H281" s="17">
        <v>1094.8490381240845</v>
      </c>
      <c r="I281" s="18">
        <v>196937.8898</v>
      </c>
      <c r="J281" s="19">
        <f t="shared" si="46"/>
        <v>5.559362087386825</v>
      </c>
      <c r="K281" s="17">
        <v>547.83470749854985</v>
      </c>
      <c r="L281" s="18">
        <v>16382</v>
      </c>
      <c r="M281" s="20">
        <f t="shared" si="47"/>
        <v>33.441259156302642</v>
      </c>
      <c r="N281" s="17">
        <f t="shared" si="48"/>
        <v>1642.6837456226344</v>
      </c>
      <c r="O281" s="21">
        <f t="shared" si="43"/>
        <v>0.71322838224481999</v>
      </c>
      <c r="P281" s="18">
        <f t="shared" si="41"/>
        <v>1171.6086704302929</v>
      </c>
      <c r="Q281" s="19">
        <f t="shared" si="49"/>
        <v>471.0750751923415</v>
      </c>
      <c r="S281" s="31">
        <f>P281*VLOOKUP(B281,'Efficient Conversion'!$A$5:$B$105,2)*0.9/1000*0.75</f>
        <v>145.60660556708444</v>
      </c>
      <c r="T281" s="31">
        <f t="shared" si="44"/>
        <v>417.21182909594683</v>
      </c>
      <c r="U281" s="22"/>
      <c r="V281" s="23"/>
      <c r="W281" s="18"/>
      <c r="X281" s="15"/>
      <c r="Y281" s="15"/>
    </row>
    <row r="282" spans="1:25" x14ac:dyDescent="0.2">
      <c r="A282" s="14">
        <f t="shared" si="42"/>
        <v>31</v>
      </c>
      <c r="B282" s="15">
        <v>55.859139784946244</v>
      </c>
      <c r="C282" s="15"/>
      <c r="D282" s="14">
        <v>255</v>
      </c>
      <c r="E282" s="16">
        <f t="shared" si="45"/>
        <v>52352</v>
      </c>
      <c r="F282" s="14">
        <v>2043</v>
      </c>
      <c r="G282" s="14">
        <f t="shared" si="50"/>
        <v>5</v>
      </c>
      <c r="H282" s="17">
        <v>544.10777378082275</v>
      </c>
      <c r="I282" s="18">
        <v>196852.4859</v>
      </c>
      <c r="J282" s="19">
        <f t="shared" si="46"/>
        <v>2.7640381135812864</v>
      </c>
      <c r="K282" s="17">
        <v>297.38478660583479</v>
      </c>
      <c r="L282" s="18">
        <v>16365</v>
      </c>
      <c r="M282" s="20">
        <f t="shared" si="47"/>
        <v>18.172000403656266</v>
      </c>
      <c r="N282" s="17">
        <f t="shared" si="48"/>
        <v>841.49256038665749</v>
      </c>
      <c r="O282" s="21">
        <f t="shared" si="43"/>
        <v>0.7157919089725493</v>
      </c>
      <c r="P282" s="18">
        <f t="shared" si="41"/>
        <v>602.33356618536379</v>
      </c>
      <c r="Q282" s="19">
        <f t="shared" si="49"/>
        <v>239.15899420129369</v>
      </c>
      <c r="S282" s="31">
        <f>P282*VLOOKUP(B282,'Efficient Conversion'!$A$5:$B$105,2)*0.9/1000*0.75</f>
        <v>70.873851056451798</v>
      </c>
      <c r="T282" s="31">
        <f t="shared" si="44"/>
        <v>259.74245731708896</v>
      </c>
      <c r="U282" s="22"/>
      <c r="V282" s="23"/>
      <c r="W282" s="18"/>
      <c r="X282" s="15"/>
      <c r="Y282" s="15"/>
    </row>
    <row r="283" spans="1:25" x14ac:dyDescent="0.2">
      <c r="A283" s="14">
        <f t="shared" si="42"/>
        <v>30</v>
      </c>
      <c r="B283" s="15">
        <v>62.166666666666679</v>
      </c>
      <c r="C283" s="15"/>
      <c r="D283" s="14">
        <v>256</v>
      </c>
      <c r="E283" s="16">
        <f t="shared" si="45"/>
        <v>52383</v>
      </c>
      <c r="F283" s="14">
        <v>2043</v>
      </c>
      <c r="G283" s="14">
        <f t="shared" si="50"/>
        <v>6</v>
      </c>
      <c r="H283" s="17">
        <v>320.9455114603046</v>
      </c>
      <c r="I283" s="18">
        <v>196663.08199999999</v>
      </c>
      <c r="J283" s="19">
        <f t="shared" si="46"/>
        <v>1.6319560753161828</v>
      </c>
      <c r="K283" s="17">
        <v>212.61724233627351</v>
      </c>
      <c r="L283" s="18">
        <v>16366</v>
      </c>
      <c r="M283" s="20">
        <f t="shared" si="47"/>
        <v>12.991399385083314</v>
      </c>
      <c r="N283" s="17">
        <f t="shared" si="48"/>
        <v>533.56275379657814</v>
      </c>
      <c r="O283" s="21">
        <f t="shared" si="43"/>
        <v>0.7183646496764009</v>
      </c>
      <c r="P283" s="18">
        <f t="shared" si="41"/>
        <v>383.29262071145467</v>
      </c>
      <c r="Q283" s="19">
        <f t="shared" si="49"/>
        <v>150.27013308512346</v>
      </c>
      <c r="S283" s="31">
        <f>P283*VLOOKUP(B283,'Efficient Conversion'!$A$5:$B$105,2)*0.9/1000*0.75</f>
        <v>42.975220750811985</v>
      </c>
      <c r="T283" s="31">
        <f t="shared" si="44"/>
        <v>100.57060131199971</v>
      </c>
      <c r="U283" s="22"/>
      <c r="V283" s="23"/>
      <c r="W283" s="18"/>
      <c r="X283" s="15"/>
      <c r="Y283" s="15"/>
    </row>
    <row r="284" spans="1:25" x14ac:dyDescent="0.2">
      <c r="A284" s="14">
        <f t="shared" si="42"/>
        <v>31</v>
      </c>
      <c r="B284" s="15">
        <v>70.889247311827987</v>
      </c>
      <c r="C284" s="15"/>
      <c r="D284" s="14">
        <v>257</v>
      </c>
      <c r="E284" s="16">
        <f t="shared" si="45"/>
        <v>52413</v>
      </c>
      <c r="F284" s="14">
        <v>2043</v>
      </c>
      <c r="G284" s="14">
        <f t="shared" si="50"/>
        <v>7</v>
      </c>
      <c r="H284" s="17">
        <v>284.12301433086429</v>
      </c>
      <c r="I284" s="18">
        <v>196784.67809999999</v>
      </c>
      <c r="J284" s="19">
        <f t="shared" si="46"/>
        <v>1.4438269131221773</v>
      </c>
      <c r="K284" s="17">
        <v>193.14812603592858</v>
      </c>
      <c r="L284" s="18">
        <v>16345</v>
      </c>
      <c r="M284" s="20">
        <f t="shared" si="47"/>
        <v>11.816954789594897</v>
      </c>
      <c r="N284" s="17">
        <f t="shared" si="48"/>
        <v>477.27114036679291</v>
      </c>
      <c r="O284" s="21">
        <f t="shared" si="43"/>
        <v>0.72094663747378107</v>
      </c>
      <c r="P284" s="18">
        <f t="shared" si="41"/>
        <v>344.08702381071635</v>
      </c>
      <c r="Q284" s="19">
        <f t="shared" si="49"/>
        <v>133.18411655607656</v>
      </c>
      <c r="S284" s="31">
        <f>P284*VLOOKUP(B284,'Efficient Conversion'!$A$5:$B$105,2)*0.9/1000*0.75</f>
        <v>36.693861725778966</v>
      </c>
      <c r="T284" s="31">
        <f t="shared" si="44"/>
        <v>63.171698045162643</v>
      </c>
      <c r="U284" s="22"/>
      <c r="V284" s="23"/>
      <c r="W284" s="18"/>
      <c r="X284" s="15"/>
      <c r="Y284" s="15"/>
    </row>
    <row r="285" spans="1:25" x14ac:dyDescent="0.2">
      <c r="A285" s="14">
        <f t="shared" si="42"/>
        <v>31</v>
      </c>
      <c r="B285" s="15">
        <v>70.05591397849463</v>
      </c>
      <c r="C285" s="15"/>
      <c r="D285" s="14">
        <v>258</v>
      </c>
      <c r="E285" s="16">
        <f t="shared" si="45"/>
        <v>52444</v>
      </c>
      <c r="F285" s="14">
        <v>2043</v>
      </c>
      <c r="G285" s="14">
        <f t="shared" si="50"/>
        <v>8</v>
      </c>
      <c r="H285" s="17">
        <v>284.2783948183058</v>
      </c>
      <c r="I285" s="18">
        <v>196892.27420000001</v>
      </c>
      <c r="J285" s="19">
        <f t="shared" si="46"/>
        <v>1.443827067229364</v>
      </c>
      <c r="K285" s="17">
        <v>193.18357869982719</v>
      </c>
      <c r="L285" s="18">
        <v>16348</v>
      </c>
      <c r="M285" s="20">
        <f t="shared" si="47"/>
        <v>11.816954899671348</v>
      </c>
      <c r="N285" s="17">
        <f t="shared" si="48"/>
        <v>477.46197351813299</v>
      </c>
      <c r="O285" s="21">
        <f t="shared" si="43"/>
        <v>0.72353790560112852</v>
      </c>
      <c r="P285" s="18">
        <f t="shared" ref="P285:P312" si="51">((J285*(I285*O285))+(M285*(L285*O285)))/1000</f>
        <v>345.46183632349147</v>
      </c>
      <c r="Q285" s="19">
        <f t="shared" si="49"/>
        <v>132.00013719464152</v>
      </c>
      <c r="S285" s="31">
        <f>P285*VLOOKUP(B285,'Efficient Conversion'!$A$5:$B$105,2)*0.9/1000*0.75</f>
        <v>36.840473416286628</v>
      </c>
      <c r="T285" s="31">
        <f t="shared" si="44"/>
        <v>65.627872918290677</v>
      </c>
      <c r="U285" s="22"/>
      <c r="V285" s="23"/>
      <c r="W285" s="18"/>
      <c r="X285" s="15"/>
      <c r="Y285" s="15"/>
    </row>
    <row r="286" spans="1:25" x14ac:dyDescent="0.2">
      <c r="A286" s="14">
        <f t="shared" si="42"/>
        <v>30</v>
      </c>
      <c r="B286" s="15">
        <v>61.023524904214568</v>
      </c>
      <c r="C286" s="15"/>
      <c r="D286" s="14">
        <v>259</v>
      </c>
      <c r="E286" s="16">
        <f t="shared" si="45"/>
        <v>52475</v>
      </c>
      <c r="F286" s="14">
        <v>2043</v>
      </c>
      <c r="G286" s="14">
        <f t="shared" si="50"/>
        <v>9</v>
      </c>
      <c r="H286" s="17">
        <v>374.47049438953348</v>
      </c>
      <c r="I286" s="18">
        <v>197089.87030000001</v>
      </c>
      <c r="J286" s="19">
        <f t="shared" si="46"/>
        <v>1.8999986849630266</v>
      </c>
      <c r="K286" s="17">
        <v>251.08890831470529</v>
      </c>
      <c r="L286" s="18">
        <v>16347</v>
      </c>
      <c r="M286" s="20">
        <f t="shared" si="47"/>
        <v>15.359938111867946</v>
      </c>
      <c r="N286" s="17">
        <f t="shared" si="48"/>
        <v>625.55940270423878</v>
      </c>
      <c r="O286" s="21">
        <f t="shared" si="43"/>
        <v>0.72613848741434228</v>
      </c>
      <c r="P286" s="18">
        <f t="shared" si="51"/>
        <v>454.24275846747543</v>
      </c>
      <c r="Q286" s="19">
        <f t="shared" si="49"/>
        <v>171.31664423676335</v>
      </c>
      <c r="S286" s="31">
        <f>P286*VLOOKUP(B286,'Efficient Conversion'!$A$5:$B$105,2)*0.9/1000*0.75</f>
        <v>51.283172043341338</v>
      </c>
      <c r="T286" s="31">
        <f t="shared" si="44"/>
        <v>194.68888238329271</v>
      </c>
      <c r="U286" s="22"/>
      <c r="V286" s="23"/>
      <c r="W286" s="18"/>
      <c r="X286" s="15"/>
      <c r="Y286" s="15"/>
    </row>
    <row r="287" spans="1:25" x14ac:dyDescent="0.2">
      <c r="A287" s="14">
        <f t="shared" si="42"/>
        <v>31</v>
      </c>
      <c r="B287" s="15">
        <v>47.658100358422942</v>
      </c>
      <c r="C287" s="15"/>
      <c r="D287" s="14">
        <v>260</v>
      </c>
      <c r="E287" s="16">
        <f t="shared" si="45"/>
        <v>52505</v>
      </c>
      <c r="F287" s="14">
        <v>2043</v>
      </c>
      <c r="G287" s="14">
        <f t="shared" si="50"/>
        <v>10</v>
      </c>
      <c r="H287" s="17">
        <v>1065.9794564247125</v>
      </c>
      <c r="I287" s="18">
        <v>197469.4664</v>
      </c>
      <c r="J287" s="19">
        <f t="shared" si="46"/>
        <v>5.3981989006109572</v>
      </c>
      <c r="K287" s="17">
        <v>530.10603547096275</v>
      </c>
      <c r="L287" s="18">
        <v>16345</v>
      </c>
      <c r="M287" s="20">
        <f t="shared" si="47"/>
        <v>32.432305626856085</v>
      </c>
      <c r="N287" s="17">
        <f t="shared" si="48"/>
        <v>1596.0854918956752</v>
      </c>
      <c r="O287" s="21">
        <f t="shared" si="43"/>
        <v>0.72874841638921117</v>
      </c>
      <c r="P287" s="18">
        <f t="shared" si="51"/>
        <v>1163.1447746407682</v>
      </c>
      <c r="Q287" s="19">
        <f t="shared" si="49"/>
        <v>432.94071725490699</v>
      </c>
      <c r="S287" s="31">
        <f>P287*VLOOKUP(B287,'Efficient Conversion'!$A$5:$B$105,2)*0.9/1000*0.75</f>
        <v>143.78098668957153</v>
      </c>
      <c r="T287" s="31">
        <f t="shared" si="44"/>
        <v>411.84064297097132</v>
      </c>
      <c r="U287" s="22"/>
      <c r="V287" s="23"/>
      <c r="W287" s="18"/>
      <c r="X287" s="15"/>
      <c r="Y287" s="15"/>
    </row>
    <row r="288" spans="1:25" x14ac:dyDescent="0.2">
      <c r="A288" s="14">
        <f t="shared" si="42"/>
        <v>30</v>
      </c>
      <c r="B288" s="15">
        <v>36.144444444444453</v>
      </c>
      <c r="C288" s="15"/>
      <c r="D288" s="14">
        <v>261</v>
      </c>
      <c r="E288" s="16">
        <f t="shared" si="45"/>
        <v>52536</v>
      </c>
      <c r="F288" s="14">
        <v>2043</v>
      </c>
      <c r="G288" s="14">
        <f t="shared" si="50"/>
        <v>11</v>
      </c>
      <c r="H288" s="17">
        <v>1862.3924646377609</v>
      </c>
      <c r="I288" s="18">
        <v>197995.0625</v>
      </c>
      <c r="J288" s="19">
        <f t="shared" si="46"/>
        <v>9.4062571112739786</v>
      </c>
      <c r="K288" s="17">
        <v>916.81152749061584</v>
      </c>
      <c r="L288" s="18">
        <v>16364</v>
      </c>
      <c r="M288" s="20">
        <f t="shared" si="47"/>
        <v>56.026126099402092</v>
      </c>
      <c r="N288" s="17">
        <f t="shared" si="48"/>
        <v>2779.2039921283767</v>
      </c>
      <c r="O288" s="21">
        <f t="shared" si="43"/>
        <v>0.73136772612184442</v>
      </c>
      <c r="P288" s="18">
        <f t="shared" si="51"/>
        <v>2032.6201041516831</v>
      </c>
      <c r="Q288" s="19">
        <f t="shared" si="49"/>
        <v>746.58388797669363</v>
      </c>
      <c r="S288" s="31">
        <f>P288*VLOOKUP(B288,'Efficient Conversion'!$A$5:$B$105,2)*0.9/1000*0.75</f>
        <v>263.23250177626625</v>
      </c>
      <c r="T288" s="31">
        <f t="shared" si="44"/>
        <v>525.54621669925746</v>
      </c>
      <c r="U288" s="22"/>
      <c r="V288" s="23"/>
      <c r="W288" s="18"/>
      <c r="X288" s="15"/>
      <c r="Y288" s="15"/>
    </row>
    <row r="289" spans="1:25" x14ac:dyDescent="0.2">
      <c r="A289" s="14">
        <f t="shared" si="42"/>
        <v>31</v>
      </c>
      <c r="B289" s="15">
        <v>28.584946236559134</v>
      </c>
      <c r="C289" s="15"/>
      <c r="D289" s="14">
        <v>262</v>
      </c>
      <c r="E289" s="16">
        <f t="shared" si="45"/>
        <v>52566</v>
      </c>
      <c r="F289" s="14">
        <v>2043</v>
      </c>
      <c r="G289" s="14">
        <f t="shared" si="50"/>
        <v>12</v>
      </c>
      <c r="H289" s="17">
        <v>2639.698967933653</v>
      </c>
      <c r="I289" s="18">
        <v>198377.6586</v>
      </c>
      <c r="J289" s="19">
        <f t="shared" si="46"/>
        <v>13.306432723133536</v>
      </c>
      <c r="K289" s="17">
        <v>1275.53639292717</v>
      </c>
      <c r="L289" s="18">
        <v>16439</v>
      </c>
      <c r="M289" s="20">
        <f t="shared" si="47"/>
        <v>77.592091546150613</v>
      </c>
      <c r="N289" s="17">
        <f t="shared" si="48"/>
        <v>3915.2353608608228</v>
      </c>
      <c r="O289" s="21">
        <f t="shared" si="43"/>
        <v>0.73399645032910454</v>
      </c>
      <c r="P289" s="18">
        <f t="shared" si="51"/>
        <v>2873.7688570748346</v>
      </c>
      <c r="Q289" s="19">
        <f t="shared" si="49"/>
        <v>1041.4665037859882</v>
      </c>
      <c r="S289" s="31">
        <f>P289*VLOOKUP(B289,'Efficient Conversion'!$A$5:$B$105,2)*0.9/1000*0.75</f>
        <v>378.00104798472864</v>
      </c>
      <c r="T289" s="31">
        <f t="shared" si="44"/>
        <v>678.78498650575341</v>
      </c>
      <c r="U289" s="22"/>
      <c r="V289" s="23"/>
      <c r="W289" s="18"/>
      <c r="X289" s="15"/>
      <c r="Y289" s="15"/>
    </row>
    <row r="290" spans="1:25" x14ac:dyDescent="0.2">
      <c r="A290" s="14">
        <f t="shared" si="42"/>
        <v>31</v>
      </c>
      <c r="B290" s="15">
        <v>29.425806451612907</v>
      </c>
      <c r="C290" s="15"/>
      <c r="D290" s="14">
        <v>263</v>
      </c>
      <c r="E290" s="16">
        <f t="shared" si="45"/>
        <v>52597</v>
      </c>
      <c r="F290" s="14">
        <v>2044</v>
      </c>
      <c r="G290" s="14">
        <f t="shared" si="50"/>
        <v>1</v>
      </c>
      <c r="H290" s="17">
        <v>2479.648906230927</v>
      </c>
      <c r="I290" s="18">
        <v>198616.25459999999</v>
      </c>
      <c r="J290" s="19">
        <f t="shared" si="46"/>
        <v>12.484622224020768</v>
      </c>
      <c r="K290" s="17">
        <v>1177.0700602531431</v>
      </c>
      <c r="L290" s="18">
        <v>16451</v>
      </c>
      <c r="M290" s="20">
        <f t="shared" si="47"/>
        <v>71.550061409831812</v>
      </c>
      <c r="N290" s="17">
        <f t="shared" si="48"/>
        <v>3656.7189664840698</v>
      </c>
      <c r="O290" s="21">
        <f t="shared" si="43"/>
        <v>0.73663462284904113</v>
      </c>
      <c r="P290" s="18">
        <f t="shared" si="51"/>
        <v>2693.6657967409287</v>
      </c>
      <c r="Q290" s="19">
        <f t="shared" si="49"/>
        <v>963.0531697431411</v>
      </c>
      <c r="S290" s="31">
        <f>P290*VLOOKUP(B290,'Efficient Conversion'!$A$5:$B$105,2)*0.9/1000*0.75</f>
        <v>353.91553227184954</v>
      </c>
      <c r="T290" s="31">
        <f t="shared" si="44"/>
        <v>639.99340736984072</v>
      </c>
      <c r="U290" s="22"/>
      <c r="V290" s="23"/>
      <c r="W290" s="18"/>
      <c r="X290" s="15"/>
      <c r="Y290" s="15"/>
    </row>
    <row r="291" spans="1:25" x14ac:dyDescent="0.2">
      <c r="A291" s="14">
        <f t="shared" si="42"/>
        <v>29</v>
      </c>
      <c r="B291" s="15">
        <v>32.599735449735448</v>
      </c>
      <c r="C291" s="15"/>
      <c r="D291" s="14">
        <v>264</v>
      </c>
      <c r="E291" s="16">
        <f t="shared" si="45"/>
        <v>52628</v>
      </c>
      <c r="F291" s="14">
        <v>2044</v>
      </c>
      <c r="G291" s="14">
        <f t="shared" si="50"/>
        <v>2</v>
      </c>
      <c r="H291" s="17">
        <v>2391.2266554832418</v>
      </c>
      <c r="I291" s="18">
        <v>198571.85070000001</v>
      </c>
      <c r="J291" s="19">
        <f t="shared" si="46"/>
        <v>12.042123025261413</v>
      </c>
      <c r="K291" s="17">
        <v>1197.3478858470914</v>
      </c>
      <c r="L291" s="18">
        <v>16464</v>
      </c>
      <c r="M291" s="20">
        <f t="shared" si="47"/>
        <v>72.725211725406425</v>
      </c>
      <c r="N291" s="17">
        <f t="shared" si="48"/>
        <v>3588.574541330333</v>
      </c>
      <c r="O291" s="21">
        <f t="shared" si="43"/>
        <v>0.73928227764132637</v>
      </c>
      <c r="P291" s="18">
        <f t="shared" si="51"/>
        <v>2652.9695604003668</v>
      </c>
      <c r="Q291" s="19">
        <f t="shared" si="49"/>
        <v>935.60498092996613</v>
      </c>
      <c r="S291" s="31">
        <f>P291*VLOOKUP(B291,'Efficient Conversion'!$A$5:$B$105,2)*0.9/1000*0.75</f>
        <v>346.91831028313021</v>
      </c>
      <c r="T291" s="31">
        <f t="shared" si="44"/>
        <v>682.37715001254037</v>
      </c>
      <c r="U291" s="22"/>
      <c r="V291" s="23"/>
      <c r="W291" s="18"/>
      <c r="X291" s="15"/>
      <c r="Y291" s="15"/>
    </row>
    <row r="292" spans="1:25" x14ac:dyDescent="0.2">
      <c r="A292" s="14">
        <f t="shared" si="42"/>
        <v>31</v>
      </c>
      <c r="B292" s="15">
        <v>39.989247311828002</v>
      </c>
      <c r="C292" s="15"/>
      <c r="D292" s="14">
        <v>265</v>
      </c>
      <c r="E292" s="16">
        <f t="shared" si="45"/>
        <v>52657</v>
      </c>
      <c r="F292" s="14">
        <v>2044</v>
      </c>
      <c r="G292" s="14">
        <f t="shared" si="50"/>
        <v>3</v>
      </c>
      <c r="H292" s="17">
        <v>1683.9621598720541</v>
      </c>
      <c r="I292" s="18">
        <v>198571.44680000001</v>
      </c>
      <c r="J292" s="19">
        <f t="shared" si="46"/>
        <v>8.4803841992858668</v>
      </c>
      <c r="K292" s="17">
        <v>823.37176728248619</v>
      </c>
      <c r="L292" s="18">
        <v>16466</v>
      </c>
      <c r="M292" s="20">
        <f t="shared" si="47"/>
        <v>50.004358513451123</v>
      </c>
      <c r="N292" s="17">
        <f t="shared" si="48"/>
        <v>2507.3339271545401</v>
      </c>
      <c r="O292" s="21">
        <f t="shared" si="43"/>
        <v>0.74193944878769225</v>
      </c>
      <c r="P292" s="18">
        <f t="shared" si="51"/>
        <v>1860.2899518397194</v>
      </c>
      <c r="Q292" s="19">
        <f t="shared" si="49"/>
        <v>647.04397531482073</v>
      </c>
      <c r="S292" s="31">
        <f>P292*VLOOKUP(B292,'Efficient Conversion'!$A$5:$B$105,2)*0.9/1000*0.75</f>
        <v>238.55362514764093</v>
      </c>
      <c r="T292" s="31">
        <f t="shared" si="44"/>
        <v>578.37159971702499</v>
      </c>
      <c r="U292" s="22"/>
      <c r="V292" s="23"/>
      <c r="W292" s="18"/>
      <c r="X292" s="15"/>
      <c r="Y292" s="15"/>
    </row>
    <row r="293" spans="1:25" x14ac:dyDescent="0.2">
      <c r="A293" s="14">
        <f t="shared" si="42"/>
        <v>30</v>
      </c>
      <c r="B293" s="15">
        <v>46.898888888888891</v>
      </c>
      <c r="C293" s="15"/>
      <c r="D293" s="14">
        <v>266</v>
      </c>
      <c r="E293" s="16">
        <f t="shared" si="45"/>
        <v>52688</v>
      </c>
      <c r="F293" s="14">
        <v>2044</v>
      </c>
      <c r="G293" s="14">
        <f t="shared" si="50"/>
        <v>4</v>
      </c>
      <c r="H293" s="17">
        <v>1103.4723901748664</v>
      </c>
      <c r="I293" s="18">
        <v>198489.0429</v>
      </c>
      <c r="J293" s="19">
        <f t="shared" si="46"/>
        <v>5.5593617363090546</v>
      </c>
      <c r="K293" s="17">
        <v>549.64075326919624</v>
      </c>
      <c r="L293" s="18">
        <v>16436</v>
      </c>
      <c r="M293" s="20">
        <f t="shared" si="47"/>
        <v>33.441272406254335</v>
      </c>
      <c r="N293" s="17">
        <f t="shared" si="48"/>
        <v>1653.1131434440626</v>
      </c>
      <c r="O293" s="21">
        <f t="shared" si="43"/>
        <v>0.74460617049236932</v>
      </c>
      <c r="P293" s="18">
        <f t="shared" si="51"/>
        <v>1230.9182471304864</v>
      </c>
      <c r="Q293" s="19">
        <f t="shared" si="49"/>
        <v>422.19489631357624</v>
      </c>
      <c r="S293" s="31">
        <f>P293*VLOOKUP(B293,'Efficient Conversion'!$A$5:$B$105,2)*0.9/1000*0.75</f>
        <v>152.97755318713249</v>
      </c>
      <c r="T293" s="31">
        <f t="shared" si="44"/>
        <v>438.33206966988024</v>
      </c>
      <c r="U293" s="22"/>
      <c r="V293" s="23"/>
      <c r="W293" s="18"/>
      <c r="X293" s="15"/>
      <c r="Y293" s="15"/>
    </row>
    <row r="294" spans="1:25" x14ac:dyDescent="0.2">
      <c r="A294" s="14">
        <f t="shared" si="42"/>
        <v>31</v>
      </c>
      <c r="B294" s="15">
        <v>55.859139784946244</v>
      </c>
      <c r="C294" s="15"/>
      <c r="D294" s="14">
        <v>267</v>
      </c>
      <c r="E294" s="16">
        <f t="shared" si="45"/>
        <v>52718</v>
      </c>
      <c r="F294" s="14">
        <v>2044</v>
      </c>
      <c r="G294" s="14">
        <f t="shared" si="50"/>
        <v>5</v>
      </c>
      <c r="H294" s="17">
        <v>548.39257383346546</v>
      </c>
      <c r="I294" s="18">
        <v>198402.639</v>
      </c>
      <c r="J294" s="19">
        <f t="shared" si="46"/>
        <v>2.7640387073352661</v>
      </c>
      <c r="K294" s="17">
        <v>298.34791207313589</v>
      </c>
      <c r="L294" s="18">
        <v>16418</v>
      </c>
      <c r="M294" s="20">
        <f t="shared" si="47"/>
        <v>18.172000978994756</v>
      </c>
      <c r="N294" s="17">
        <f t="shared" si="48"/>
        <v>846.74048590660141</v>
      </c>
      <c r="O294" s="21">
        <f t="shared" si="43"/>
        <v>0.74728247708252704</v>
      </c>
      <c r="P294" s="18">
        <f t="shared" si="51"/>
        <v>632.75432775434763</v>
      </c>
      <c r="Q294" s="19">
        <f t="shared" si="49"/>
        <v>213.98615815225378</v>
      </c>
      <c r="S294" s="31">
        <f>P294*VLOOKUP(B294,'Efficient Conversion'!$A$5:$B$105,2)*0.9/1000*0.75</f>
        <v>74.453323703341454</v>
      </c>
      <c r="T294" s="31">
        <f t="shared" si="44"/>
        <v>272.86070907487584</v>
      </c>
      <c r="U294" s="22"/>
      <c r="V294" s="23"/>
      <c r="W294" s="18"/>
      <c r="X294" s="15"/>
      <c r="Y294" s="15"/>
    </row>
    <row r="295" spans="1:25" x14ac:dyDescent="0.2">
      <c r="A295" s="14">
        <f t="shared" si="42"/>
        <v>30</v>
      </c>
      <c r="B295" s="15">
        <v>62.166666666666679</v>
      </c>
      <c r="C295" s="15"/>
      <c r="D295" s="14">
        <v>268</v>
      </c>
      <c r="E295" s="16">
        <f t="shared" si="45"/>
        <v>52749</v>
      </c>
      <c r="F295" s="14">
        <v>2044</v>
      </c>
      <c r="G295" s="14">
        <f t="shared" si="50"/>
        <v>6</v>
      </c>
      <c r="H295" s="17">
        <v>323.47366690635693</v>
      </c>
      <c r="I295" s="18">
        <v>198212.23509999999</v>
      </c>
      <c r="J295" s="19">
        <f t="shared" si="46"/>
        <v>1.6319561037347736</v>
      </c>
      <c r="K295" s="17">
        <v>213.30579936504319</v>
      </c>
      <c r="L295" s="18">
        <v>16419</v>
      </c>
      <c r="M295" s="20">
        <f t="shared" si="47"/>
        <v>12.991400168405089</v>
      </c>
      <c r="N295" s="17">
        <f t="shared" si="48"/>
        <v>536.77946627140011</v>
      </c>
      <c r="O295" s="21">
        <f t="shared" si="43"/>
        <v>0.74996840300871548</v>
      </c>
      <c r="P295" s="18">
        <f t="shared" si="51"/>
        <v>402.56763908743261</v>
      </c>
      <c r="Q295" s="19">
        <f t="shared" si="49"/>
        <v>134.2118271839675</v>
      </c>
      <c r="S295" s="31">
        <f>P295*VLOOKUP(B295,'Efficient Conversion'!$A$5:$B$105,2)*0.9/1000*0.75</f>
        <v>45.136358547167305</v>
      </c>
      <c r="T295" s="31">
        <f t="shared" si="44"/>
        <v>105.62809546561468</v>
      </c>
      <c r="U295" s="22"/>
      <c r="V295" s="23"/>
      <c r="W295" s="18"/>
      <c r="X295" s="15"/>
      <c r="Y295" s="15"/>
    </row>
    <row r="296" spans="1:25" x14ac:dyDescent="0.2">
      <c r="A296" s="14">
        <f t="shared" si="42"/>
        <v>31</v>
      </c>
      <c r="B296" s="15">
        <v>70.889247311827987</v>
      </c>
      <c r="C296" s="15"/>
      <c r="D296" s="14">
        <v>269</v>
      </c>
      <c r="E296" s="16">
        <f t="shared" si="45"/>
        <v>52779</v>
      </c>
      <c r="F296" s="14">
        <v>2044</v>
      </c>
      <c r="G296" s="14">
        <f t="shared" si="50"/>
        <v>7</v>
      </c>
      <c r="H296" s="17">
        <v>286.35976386070217</v>
      </c>
      <c r="I296" s="18">
        <v>198333.83119999999</v>
      </c>
      <c r="J296" s="19">
        <f t="shared" si="46"/>
        <v>1.4438271177847453</v>
      </c>
      <c r="K296" s="17">
        <v>193.78625458478928</v>
      </c>
      <c r="L296" s="18">
        <v>16399</v>
      </c>
      <c r="M296" s="20">
        <f t="shared" si="47"/>
        <v>11.816955581729939</v>
      </c>
      <c r="N296" s="17">
        <f t="shared" si="48"/>
        <v>480.14601844549145</v>
      </c>
      <c r="O296" s="21">
        <f t="shared" si="43"/>
        <v>0.75266398284530889</v>
      </c>
      <c r="P296" s="18">
        <f t="shared" si="51"/>
        <v>361.38861459050071</v>
      </c>
      <c r="Q296" s="19">
        <f t="shared" si="49"/>
        <v>118.75740385499074</v>
      </c>
      <c r="S296" s="31">
        <f>P296*VLOOKUP(B296,'Efficient Conversion'!$A$5:$B$105,2)*0.9/1000*0.75</f>
        <v>38.538924560983872</v>
      </c>
      <c r="T296" s="31">
        <f t="shared" si="44"/>
        <v>66.348135378767964</v>
      </c>
      <c r="U296" s="22"/>
      <c r="V296" s="23"/>
      <c r="W296" s="18"/>
      <c r="X296" s="15"/>
      <c r="Y296" s="15"/>
    </row>
    <row r="297" spans="1:25" x14ac:dyDescent="0.2">
      <c r="A297" s="14">
        <f t="shared" si="42"/>
        <v>31</v>
      </c>
      <c r="B297" s="15">
        <v>70.05591397849463</v>
      </c>
      <c r="C297" s="15"/>
      <c r="D297" s="14">
        <v>270</v>
      </c>
      <c r="E297" s="16">
        <f t="shared" si="45"/>
        <v>52810</v>
      </c>
      <c r="F297" s="14">
        <v>2044</v>
      </c>
      <c r="G297" s="14">
        <f t="shared" si="50"/>
        <v>8</v>
      </c>
      <c r="H297" s="17">
        <v>286.51365691423467</v>
      </c>
      <c r="I297" s="18">
        <v>198440.42730000001</v>
      </c>
      <c r="J297" s="19">
        <f t="shared" si="46"/>
        <v>1.4438270508311624</v>
      </c>
      <c r="K297" s="17">
        <v>193.80988168716408</v>
      </c>
      <c r="L297" s="18">
        <v>16401</v>
      </c>
      <c r="M297" s="20">
        <f t="shared" si="47"/>
        <v>11.816955166585213</v>
      </c>
      <c r="N297" s="17">
        <f t="shared" si="48"/>
        <v>480.32353860139875</v>
      </c>
      <c r="O297" s="21">
        <f t="shared" si="43"/>
        <v>0.75536925129095078</v>
      </c>
      <c r="P297" s="18">
        <f t="shared" si="51"/>
        <v>362.82163173075872</v>
      </c>
      <c r="Q297" s="19">
        <f t="shared" si="49"/>
        <v>117.50190687064003</v>
      </c>
      <c r="S297" s="31">
        <f>P297*VLOOKUP(B297,'Efficient Conversion'!$A$5:$B$105,2)*0.9/1000*0.75</f>
        <v>38.691743264266989</v>
      </c>
      <c r="T297" s="31">
        <f t="shared" si="44"/>
        <v>68.925737767850606</v>
      </c>
      <c r="U297" s="22"/>
      <c r="V297" s="23"/>
      <c r="W297" s="18"/>
      <c r="X297" s="15"/>
      <c r="Y297" s="15"/>
    </row>
    <row r="298" spans="1:25" x14ac:dyDescent="0.2">
      <c r="A298" s="14">
        <f t="shared" si="42"/>
        <v>30</v>
      </c>
      <c r="B298" s="15">
        <v>61.023524904214568</v>
      </c>
      <c r="C298" s="15"/>
      <c r="D298" s="14">
        <v>271</v>
      </c>
      <c r="E298" s="16">
        <f t="shared" si="45"/>
        <v>52841</v>
      </c>
      <c r="F298" s="14">
        <v>2044</v>
      </c>
      <c r="G298" s="14">
        <f t="shared" si="50"/>
        <v>9</v>
      </c>
      <c r="H298" s="17">
        <v>377.41197109222412</v>
      </c>
      <c r="I298" s="18">
        <v>198638.02340000001</v>
      </c>
      <c r="J298" s="19">
        <f t="shared" si="46"/>
        <v>1.8999986237892865</v>
      </c>
      <c r="K298" s="17">
        <v>251.9183439016339</v>
      </c>
      <c r="L298" s="18">
        <v>16401</v>
      </c>
      <c r="M298" s="20">
        <f t="shared" si="47"/>
        <v>15.359938046560204</v>
      </c>
      <c r="N298" s="17">
        <f t="shared" si="48"/>
        <v>629.330314993858</v>
      </c>
      <c r="O298" s="21">
        <f t="shared" si="43"/>
        <v>0.75808424316900047</v>
      </c>
      <c r="P298" s="18">
        <f t="shared" si="51"/>
        <v>477.0853955454275</v>
      </c>
      <c r="Q298" s="19">
        <f t="shared" si="49"/>
        <v>152.24491944843049</v>
      </c>
      <c r="S298" s="31">
        <f>P298*VLOOKUP(B298,'Efficient Conversion'!$A$5:$B$105,2)*0.9/1000*0.75</f>
        <v>53.862063760062235</v>
      </c>
      <c r="T298" s="31">
        <f t="shared" si="44"/>
        <v>204.47925856539771</v>
      </c>
      <c r="U298" s="22"/>
      <c r="V298" s="23"/>
      <c r="W298" s="18"/>
      <c r="X298" s="15"/>
      <c r="Y298" s="15"/>
    </row>
    <row r="299" spans="1:25" x14ac:dyDescent="0.2">
      <c r="A299" s="14">
        <f t="shared" si="42"/>
        <v>31</v>
      </c>
      <c r="B299" s="15">
        <v>47.658100358422942</v>
      </c>
      <c r="C299" s="15"/>
      <c r="D299" s="14">
        <v>272</v>
      </c>
      <c r="E299" s="16">
        <f t="shared" si="45"/>
        <v>52871</v>
      </c>
      <c r="F299" s="14">
        <v>2044</v>
      </c>
      <c r="G299" s="14">
        <f t="shared" si="50"/>
        <v>10</v>
      </c>
      <c r="H299" s="17">
        <v>1074.3312888145447</v>
      </c>
      <c r="I299" s="18">
        <v>199016.6195</v>
      </c>
      <c r="J299" s="19">
        <f t="shared" si="46"/>
        <v>5.3981988615505783</v>
      </c>
      <c r="K299" s="17">
        <v>531.82492148876258</v>
      </c>
      <c r="L299" s="18">
        <v>16398</v>
      </c>
      <c r="M299" s="20">
        <f t="shared" si="47"/>
        <v>32.432304030294098</v>
      </c>
      <c r="N299" s="17">
        <f t="shared" si="48"/>
        <v>1606.1562103033073</v>
      </c>
      <c r="O299" s="21">
        <f t="shared" si="43"/>
        <v>0.76080899342798147</v>
      </c>
      <c r="P299" s="18">
        <f t="shared" si="51"/>
        <v>1221.9780896489606</v>
      </c>
      <c r="Q299" s="19">
        <f t="shared" si="49"/>
        <v>384.17812065434669</v>
      </c>
      <c r="S299" s="31">
        <f>P299*VLOOKUP(B299,'Efficient Conversion'!$A$5:$B$105,2)*0.9/1000*0.75</f>
        <v>151.05360852180115</v>
      </c>
      <c r="T299" s="31">
        <f t="shared" si="44"/>
        <v>432.67205691819112</v>
      </c>
      <c r="U299" s="22"/>
      <c r="V299" s="23"/>
      <c r="W299" s="18"/>
      <c r="X299" s="15"/>
      <c r="Y299" s="15"/>
    </row>
    <row r="300" spans="1:25" x14ac:dyDescent="0.2">
      <c r="A300" s="14">
        <f t="shared" si="42"/>
        <v>30</v>
      </c>
      <c r="B300" s="15">
        <v>36.144444444444453</v>
      </c>
      <c r="C300" s="15"/>
      <c r="D300" s="14">
        <v>273</v>
      </c>
      <c r="E300" s="16">
        <f t="shared" si="45"/>
        <v>52902</v>
      </c>
      <c r="F300" s="14">
        <v>2044</v>
      </c>
      <c r="G300" s="14">
        <f t="shared" si="50"/>
        <v>11</v>
      </c>
      <c r="H300" s="17">
        <v>1876.9360198974632</v>
      </c>
      <c r="I300" s="18">
        <v>199541.2156</v>
      </c>
      <c r="J300" s="19">
        <f t="shared" si="46"/>
        <v>9.4062573200915356</v>
      </c>
      <c r="K300" s="17">
        <v>919.83692264556953</v>
      </c>
      <c r="L300" s="18">
        <v>16418</v>
      </c>
      <c r="M300" s="20">
        <f t="shared" si="47"/>
        <v>56.026125145911166</v>
      </c>
      <c r="N300" s="17">
        <f t="shared" si="48"/>
        <v>2796.7729425430325</v>
      </c>
      <c r="O300" s="21">
        <f t="shared" si="43"/>
        <v>0.76354353714203127</v>
      </c>
      <c r="P300" s="18">
        <f t="shared" si="51"/>
        <v>2135.4579051324345</v>
      </c>
      <c r="Q300" s="19">
        <f t="shared" si="49"/>
        <v>661.31503741059805</v>
      </c>
      <c r="S300" s="31">
        <f>P300*VLOOKUP(B300,'Efficient Conversion'!$A$5:$B$105,2)*0.9/1000*0.75</f>
        <v>276.55041178514648</v>
      </c>
      <c r="T300" s="31">
        <f t="shared" si="44"/>
        <v>552.13555187739257</v>
      </c>
      <c r="U300" s="22"/>
      <c r="V300" s="23"/>
      <c r="W300" s="18"/>
      <c r="X300" s="15"/>
      <c r="Y300" s="15"/>
    </row>
    <row r="301" spans="1:25" x14ac:dyDescent="0.2">
      <c r="A301" s="14">
        <f t="shared" si="42"/>
        <v>31</v>
      </c>
      <c r="B301" s="15">
        <v>28.584946236559134</v>
      </c>
      <c r="C301" s="15"/>
      <c r="D301" s="14">
        <v>274</v>
      </c>
      <c r="E301" s="16">
        <f t="shared" si="45"/>
        <v>52932</v>
      </c>
      <c r="F301" s="14">
        <v>2044</v>
      </c>
      <c r="G301" s="14">
        <f t="shared" si="50"/>
        <v>12</v>
      </c>
      <c r="H301" s="17">
        <v>2660.2594900131189</v>
      </c>
      <c r="I301" s="18">
        <v>199922.81169999999</v>
      </c>
      <c r="J301" s="19">
        <f t="shared" si="46"/>
        <v>13.306432954759805</v>
      </c>
      <c r="K301" s="17">
        <v>1279.7263708114619</v>
      </c>
      <c r="L301" s="18">
        <v>16493</v>
      </c>
      <c r="M301" s="20">
        <f t="shared" si="47"/>
        <v>77.59209184572012</v>
      </c>
      <c r="N301" s="17">
        <f t="shared" si="48"/>
        <v>3939.9858608245809</v>
      </c>
      <c r="O301" s="21">
        <f t="shared" si="43"/>
        <v>0.76628790951135284</v>
      </c>
      <c r="P301" s="18">
        <f t="shared" si="51"/>
        <v>3019.163528795556</v>
      </c>
      <c r="Q301" s="19">
        <f>N301-P301</f>
        <v>920.82233202902489</v>
      </c>
      <c r="S301" s="31">
        <f>P301*VLOOKUP(B301,'Efficient Conversion'!$A$5:$B$105,2)*0.9/1000*0.75</f>
        <v>397.12552911567468</v>
      </c>
      <c r="T301" s="31">
        <f t="shared" si="44"/>
        <v>713.12724755399051</v>
      </c>
      <c r="U301" s="26"/>
      <c r="V301" s="23"/>
      <c r="W301" s="27"/>
      <c r="X301" s="15"/>
      <c r="Y301" s="15"/>
    </row>
    <row r="302" spans="1:25" x14ac:dyDescent="0.2">
      <c r="A302" s="14">
        <f t="shared" si="42"/>
        <v>31</v>
      </c>
      <c r="B302" s="15">
        <v>29.425806451612907</v>
      </c>
      <c r="C302" s="15"/>
      <c r="D302" s="14">
        <v>275</v>
      </c>
      <c r="E302" s="16">
        <f t="shared" si="45"/>
        <v>52963</v>
      </c>
      <c r="F302" s="14">
        <v>2045</v>
      </c>
      <c r="G302" s="14">
        <f t="shared" si="50"/>
        <v>1</v>
      </c>
      <c r="H302" s="17">
        <v>2498.9394268989527</v>
      </c>
      <c r="I302" s="18">
        <v>200161.40779999999</v>
      </c>
      <c r="J302" s="19">
        <f t="shared" si="46"/>
        <v>12.484621557997219</v>
      </c>
      <c r="K302" s="17">
        <v>1180.933739900589</v>
      </c>
      <c r="L302" s="18">
        <v>16505</v>
      </c>
      <c r="M302" s="20">
        <f t="shared" si="47"/>
        <v>71.550059975800608</v>
      </c>
      <c r="N302" s="17">
        <f t="shared" si="48"/>
        <v>3679.8731667995417</v>
      </c>
      <c r="O302" s="21">
        <f>((O$313/O$182)^(1/131))*O301</f>
        <v>0.76904214586266773</v>
      </c>
      <c r="P302" s="18">
        <f t="shared" si="51"/>
        <v>2829.9775566979697</v>
      </c>
      <c r="Q302" s="19">
        <f t="shared" si="49"/>
        <v>849.89561010157195</v>
      </c>
      <c r="S302" s="31">
        <f>P302*VLOOKUP(B302,'Efficient Conversion'!$A$5:$B$105,2)*0.9/1000*0.75</f>
        <v>371.82527042068659</v>
      </c>
      <c r="T302" s="31">
        <f t="shared" si="44"/>
        <v>672.37998918894993</v>
      </c>
      <c r="U302" s="22"/>
      <c r="V302" s="23"/>
      <c r="W302" s="27"/>
      <c r="X302" s="15"/>
      <c r="Y302" s="15"/>
    </row>
    <row r="303" spans="1:25" x14ac:dyDescent="0.2">
      <c r="A303" s="14">
        <f t="shared" si="42"/>
        <v>28</v>
      </c>
      <c r="B303" s="15">
        <v>32.599735449735448</v>
      </c>
      <c r="C303" s="15"/>
      <c r="D303" s="14">
        <v>276</v>
      </c>
      <c r="E303" s="16">
        <f t="shared" si="45"/>
        <v>52994</v>
      </c>
      <c r="F303" s="14">
        <v>2045</v>
      </c>
      <c r="G303" s="14">
        <f t="shared" si="50"/>
        <v>2</v>
      </c>
      <c r="H303" s="17">
        <v>2271.1252188682593</v>
      </c>
      <c r="I303" s="18">
        <v>200116.00390000001</v>
      </c>
      <c r="J303" s="19">
        <f t="shared" si="46"/>
        <v>11.349043427846798</v>
      </c>
      <c r="K303" s="17">
        <v>1133.3112776875491</v>
      </c>
      <c r="L303" s="18">
        <v>16517</v>
      </c>
      <c r="M303" s="20">
        <f t="shared" si="47"/>
        <v>68.614837905645643</v>
      </c>
      <c r="N303" s="17">
        <f t="shared" si="48"/>
        <v>3404.4364965558084</v>
      </c>
      <c r="O303" s="21">
        <f t="shared" ref="O303:O312" si="52">((O$313/O$182)^(1/131))*O302</f>
        <v>0.7718062816496708</v>
      </c>
      <c r="P303" s="18">
        <f t="shared" si="51"/>
        <v>2627.5654735191711</v>
      </c>
      <c r="Q303" s="19">
        <f t="shared" si="49"/>
        <v>776.87102303663733</v>
      </c>
      <c r="S303" s="31">
        <f>P303*VLOOKUP(B303,'Efficient Conversion'!$A$5:$B$105,2)*0.9/1000*0.75</f>
        <v>343.59631856989688</v>
      </c>
      <c r="T303" s="31">
        <f t="shared" si="44"/>
        <v>675.84289923808171</v>
      </c>
      <c r="U303" s="22"/>
      <c r="V303" s="23"/>
      <c r="W303" s="27"/>
      <c r="X303" s="15"/>
      <c r="Y303" s="15"/>
    </row>
    <row r="304" spans="1:25" x14ac:dyDescent="0.2">
      <c r="A304" s="14">
        <f t="shared" si="42"/>
        <v>31</v>
      </c>
      <c r="B304" s="15">
        <v>39.989247311828002</v>
      </c>
      <c r="C304" s="15"/>
      <c r="D304" s="14">
        <v>277</v>
      </c>
      <c r="E304" s="16">
        <f t="shared" si="45"/>
        <v>53022</v>
      </c>
      <c r="F304" s="14">
        <v>2045</v>
      </c>
      <c r="G304" s="14">
        <f t="shared" si="50"/>
        <v>3</v>
      </c>
      <c r="H304" s="17">
        <v>1697.0570819377901</v>
      </c>
      <c r="I304" s="18">
        <v>200115.5999</v>
      </c>
      <c r="J304" s="19">
        <f t="shared" si="46"/>
        <v>8.4803837521204173</v>
      </c>
      <c r="K304" s="17">
        <v>826.02199625968888</v>
      </c>
      <c r="L304" s="18">
        <v>16519</v>
      </c>
      <c r="M304" s="20">
        <f t="shared" si="47"/>
        <v>50.004358390924928</v>
      </c>
      <c r="N304" s="17">
        <f t="shared" si="48"/>
        <v>2523.0790781974792</v>
      </c>
      <c r="O304" s="21">
        <f t="shared" si="52"/>
        <v>0.77458035245348689</v>
      </c>
      <c r="P304" s="18">
        <f t="shared" si="51"/>
        <v>1954.327481658222</v>
      </c>
      <c r="Q304" s="19">
        <f t="shared" si="49"/>
        <v>568.75159653925721</v>
      </c>
      <c r="S304" s="31">
        <f>P304*VLOOKUP(B304,'Efficient Conversion'!$A$5:$B$105,2)*0.9/1000*0.75</f>
        <v>250.6124945813807</v>
      </c>
      <c r="T304" s="31">
        <f t="shared" si="44"/>
        <v>607.60824452112001</v>
      </c>
      <c r="U304" s="22"/>
      <c r="V304" s="23"/>
      <c r="W304" s="27"/>
      <c r="X304" s="15"/>
      <c r="Y304" s="15"/>
    </row>
    <row r="305" spans="1:25" x14ac:dyDescent="0.2">
      <c r="A305" s="14">
        <f t="shared" si="42"/>
        <v>30</v>
      </c>
      <c r="B305" s="15">
        <v>46.898888888888891</v>
      </c>
      <c r="C305" s="15"/>
      <c r="D305" s="14">
        <v>278</v>
      </c>
      <c r="E305" s="16">
        <f t="shared" si="45"/>
        <v>53053</v>
      </c>
      <c r="F305" s="14">
        <v>2045</v>
      </c>
      <c r="G305" s="14">
        <f t="shared" si="50"/>
        <v>4</v>
      </c>
      <c r="H305" s="17">
        <v>1112.0514321327214</v>
      </c>
      <c r="I305" s="18">
        <v>200032.196</v>
      </c>
      <c r="J305" s="19">
        <f t="shared" si="46"/>
        <v>5.5593622145343113</v>
      </c>
      <c r="K305" s="17">
        <v>551.44648432731628</v>
      </c>
      <c r="L305" s="18">
        <v>16490</v>
      </c>
      <c r="M305" s="20">
        <f t="shared" si="47"/>
        <v>33.441266484373337</v>
      </c>
      <c r="N305" s="17">
        <f t="shared" si="48"/>
        <v>1663.4979164600377</v>
      </c>
      <c r="O305" s="21">
        <f t="shared" si="52"/>
        <v>0.77736439398312829</v>
      </c>
      <c r="P305" s="18">
        <f t="shared" si="51"/>
        <v>1293.1440497211538</v>
      </c>
      <c r="Q305" s="19">
        <f t="shared" si="49"/>
        <v>370.35386673888388</v>
      </c>
      <c r="S305" s="31">
        <f>P305*VLOOKUP(B305,'Efficient Conversion'!$A$5:$B$105,2)*0.9/1000*0.75</f>
        <v>160.7109270709114</v>
      </c>
      <c r="T305" s="31">
        <f t="shared" si="44"/>
        <v>460.49078321565906</v>
      </c>
      <c r="U305" s="22"/>
      <c r="V305" s="23"/>
      <c r="W305" s="18"/>
      <c r="X305" s="15"/>
      <c r="Y305" s="15"/>
    </row>
    <row r="306" spans="1:25" x14ac:dyDescent="0.2">
      <c r="A306" s="14">
        <f t="shared" si="42"/>
        <v>31</v>
      </c>
      <c r="B306" s="15">
        <v>55.859139784946244</v>
      </c>
      <c r="C306" s="15"/>
      <c r="D306" s="14">
        <v>279</v>
      </c>
      <c r="E306" s="16">
        <f t="shared" si="45"/>
        <v>53083</v>
      </c>
      <c r="F306" s="14">
        <v>2045</v>
      </c>
      <c r="G306" s="14">
        <f t="shared" si="50"/>
        <v>5</v>
      </c>
      <c r="H306" s="17">
        <v>552.65513813495659</v>
      </c>
      <c r="I306" s="18">
        <v>199944.79209999999</v>
      </c>
      <c r="J306" s="19">
        <f t="shared" si="46"/>
        <v>2.7640386745284804</v>
      </c>
      <c r="K306" s="17">
        <v>299.3291842341427</v>
      </c>
      <c r="L306" s="18">
        <v>16472</v>
      </c>
      <c r="M306" s="20">
        <f t="shared" si="47"/>
        <v>18.172000014214589</v>
      </c>
      <c r="N306" s="17">
        <f t="shared" si="48"/>
        <v>851.98432236909935</v>
      </c>
      <c r="O306" s="21">
        <f t="shared" si="52"/>
        <v>0.78015844207595475</v>
      </c>
      <c r="P306" s="18">
        <f t="shared" si="51"/>
        <v>664.68276161261451</v>
      </c>
      <c r="Q306" s="19">
        <f t="shared" si="49"/>
        <v>187.30156075648483</v>
      </c>
      <c r="S306" s="31">
        <f>P306*VLOOKUP(B306,'Efficient Conversion'!$A$5:$B$105,2)*0.9/1000*0.75</f>
        <v>78.210197290957822</v>
      </c>
      <c r="T306" s="31">
        <f t="shared" si="44"/>
        <v>286.62910973226207</v>
      </c>
      <c r="U306" s="22"/>
      <c r="V306" s="23"/>
      <c r="W306" s="18"/>
      <c r="X306" s="15"/>
      <c r="Y306" s="15"/>
    </row>
    <row r="307" spans="1:25" x14ac:dyDescent="0.2">
      <c r="A307" s="14">
        <f t="shared" ref="A307:A313" si="53">A259</f>
        <v>30</v>
      </c>
      <c r="B307" s="15">
        <v>62.166666666666679</v>
      </c>
      <c r="C307" s="15"/>
      <c r="D307" s="14">
        <v>280</v>
      </c>
      <c r="E307" s="16">
        <f t="shared" si="45"/>
        <v>53114</v>
      </c>
      <c r="F307" s="14">
        <v>2045</v>
      </c>
      <c r="G307" s="14">
        <f t="shared" si="50"/>
        <v>6</v>
      </c>
      <c r="H307" s="17">
        <v>325.99040329456318</v>
      </c>
      <c r="I307" s="18">
        <v>199754.38819999999</v>
      </c>
      <c r="J307" s="19">
        <f t="shared" si="46"/>
        <v>1.6319561549164665</v>
      </c>
      <c r="K307" s="17">
        <v>214.00731682777382</v>
      </c>
      <c r="L307" s="18">
        <v>16473</v>
      </c>
      <c r="M307" s="20">
        <f t="shared" si="47"/>
        <v>12.991399066822911</v>
      </c>
      <c r="N307" s="17">
        <f t="shared" si="48"/>
        <v>539.997720122337</v>
      </c>
      <c r="O307" s="21">
        <f t="shared" si="52"/>
        <v>0.78296253269813487</v>
      </c>
      <c r="P307" s="18">
        <f t="shared" si="51"/>
        <v>422.79798259820359</v>
      </c>
      <c r="Q307" s="19">
        <f t="shared" si="49"/>
        <v>117.19973752413341</v>
      </c>
      <c r="S307" s="31">
        <f>P307*VLOOKUP(B307,'Efficient Conversion'!$A$5:$B$105,2)*0.9/1000*0.75</f>
        <v>47.40460852449894</v>
      </c>
      <c r="T307" s="31">
        <f t="shared" si="44"/>
        <v>110.93625351950583</v>
      </c>
      <c r="U307" s="22"/>
      <c r="V307" s="23"/>
      <c r="W307" s="18"/>
      <c r="X307" s="15"/>
      <c r="Y307" s="15"/>
    </row>
    <row r="308" spans="1:25" x14ac:dyDescent="0.2">
      <c r="A308" s="14">
        <f t="shared" si="53"/>
        <v>31</v>
      </c>
      <c r="B308" s="15">
        <v>70.889247311827987</v>
      </c>
      <c r="C308" s="15"/>
      <c r="D308" s="14">
        <v>281</v>
      </c>
      <c r="E308" s="16">
        <f t="shared" si="45"/>
        <v>53144</v>
      </c>
      <c r="F308" s="14">
        <v>2045</v>
      </c>
      <c r="G308" s="14">
        <f t="shared" si="50"/>
        <v>7</v>
      </c>
      <c r="H308" s="17">
        <v>288.59359580278391</v>
      </c>
      <c r="I308" s="18">
        <v>199880.98430000001</v>
      </c>
      <c r="J308" s="19">
        <f t="shared" si="46"/>
        <v>1.4438271695202167</v>
      </c>
      <c r="K308" s="17">
        <v>194.4243544936183</v>
      </c>
      <c r="L308" s="18">
        <v>16453</v>
      </c>
      <c r="M308" s="20">
        <f t="shared" si="47"/>
        <v>11.816954627947384</v>
      </c>
      <c r="N308" s="17">
        <f t="shared" si="48"/>
        <v>483.0179502964022</v>
      </c>
      <c r="O308" s="21">
        <f t="shared" si="52"/>
        <v>0.78577670194510874</v>
      </c>
      <c r="P308" s="18">
        <f t="shared" si="51"/>
        <v>379.54425196419334</v>
      </c>
      <c r="Q308" s="19">
        <f t="shared" si="49"/>
        <v>103.47369833220887</v>
      </c>
      <c r="S308" s="31">
        <f>P308*VLOOKUP(B308,'Efficient Conversion'!$A$5:$B$105,2)*0.9/1000*0.75</f>
        <v>40.475063971170243</v>
      </c>
      <c r="T308" s="31">
        <f t="shared" si="44"/>
        <v>69.681369016254138</v>
      </c>
      <c r="U308" s="22"/>
      <c r="V308" s="23"/>
      <c r="W308" s="18"/>
      <c r="X308" s="15"/>
      <c r="Y308" s="15"/>
    </row>
    <row r="309" spans="1:25" x14ac:dyDescent="0.2">
      <c r="A309" s="14">
        <f t="shared" si="53"/>
        <v>31</v>
      </c>
      <c r="B309" s="15">
        <v>70.05591397849463</v>
      </c>
      <c r="C309" s="15"/>
      <c r="D309" s="14">
        <v>282</v>
      </c>
      <c r="E309" s="16">
        <f t="shared" si="45"/>
        <v>53175</v>
      </c>
      <c r="F309" s="14">
        <v>2045</v>
      </c>
      <c r="G309" s="14">
        <f t="shared" si="50"/>
        <v>8</v>
      </c>
      <c r="H309" s="17">
        <v>288.7532445788388</v>
      </c>
      <c r="I309" s="18">
        <v>199991.58040000001</v>
      </c>
      <c r="J309" s="19">
        <f t="shared" si="46"/>
        <v>1.4438270051234556</v>
      </c>
      <c r="K309" s="17">
        <v>194.4598016142848</v>
      </c>
      <c r="L309" s="18">
        <v>16456</v>
      </c>
      <c r="M309" s="20">
        <f t="shared" si="47"/>
        <v>11.816954400479144</v>
      </c>
      <c r="N309" s="17">
        <f t="shared" si="48"/>
        <v>483.2130461931236</v>
      </c>
      <c r="O309" s="21">
        <f t="shared" si="52"/>
        <v>0.78860098604205286</v>
      </c>
      <c r="P309" s="18">
        <f t="shared" si="51"/>
        <v>381.06228469628132</v>
      </c>
      <c r="Q309" s="19">
        <f t="shared" si="49"/>
        <v>102.15076149684228</v>
      </c>
      <c r="S309" s="31">
        <f>P309*VLOOKUP(B309,'Efficient Conversion'!$A$5:$B$105,2)*0.9/1000*0.75</f>
        <v>40.6369488413102</v>
      </c>
      <c r="T309" s="31">
        <f t="shared" si="44"/>
        <v>72.390940371726629</v>
      </c>
      <c r="U309" s="22"/>
      <c r="V309" s="23"/>
      <c r="W309" s="18"/>
      <c r="X309" s="15"/>
      <c r="Y309" s="15"/>
    </row>
    <row r="310" spans="1:25" x14ac:dyDescent="0.2">
      <c r="A310" s="14">
        <f t="shared" si="53"/>
        <v>30</v>
      </c>
      <c r="B310" s="15">
        <v>61.023524904214568</v>
      </c>
      <c r="C310" s="15"/>
      <c r="D310" s="14">
        <v>283</v>
      </c>
      <c r="E310" s="16">
        <f t="shared" si="45"/>
        <v>53206</v>
      </c>
      <c r="F310" s="14">
        <v>2045</v>
      </c>
      <c r="G310" s="14">
        <f t="shared" si="50"/>
        <v>9</v>
      </c>
      <c r="H310" s="17">
        <v>380.36864876747131</v>
      </c>
      <c r="I310" s="18">
        <v>200194.1765</v>
      </c>
      <c r="J310" s="19">
        <f t="shared" si="46"/>
        <v>1.8999985684771969</v>
      </c>
      <c r="K310" s="17">
        <v>252.74778306484183</v>
      </c>
      <c r="L310" s="18">
        <v>16455</v>
      </c>
      <c r="M310" s="20">
        <f t="shared" si="47"/>
        <v>15.359938199018037</v>
      </c>
      <c r="N310" s="17">
        <f t="shared" si="48"/>
        <v>633.11643183231308</v>
      </c>
      <c r="O310" s="21">
        <f t="shared" si="52"/>
        <v>0.79143542134434652</v>
      </c>
      <c r="P310" s="18">
        <f t="shared" si="51"/>
        <v>501.07076998723602</v>
      </c>
      <c r="Q310" s="19">
        <f t="shared" si="49"/>
        <v>132.04566184507706</v>
      </c>
      <c r="S310" s="31">
        <f>P310*VLOOKUP(B310,'Efficient Conversion'!$A$5:$B$105,2)*0.9/1000*0.75</f>
        <v>56.569968423579965</v>
      </c>
      <c r="T310" s="31">
        <f t="shared" si="44"/>
        <v>214.75941307875775</v>
      </c>
      <c r="U310" s="22"/>
      <c r="V310" s="23"/>
      <c r="W310" s="18"/>
      <c r="X310" s="15"/>
      <c r="Y310" s="15"/>
    </row>
    <row r="311" spans="1:25" x14ac:dyDescent="0.2">
      <c r="A311" s="14">
        <f t="shared" si="53"/>
        <v>31</v>
      </c>
      <c r="B311" s="15">
        <v>47.658100358422942</v>
      </c>
      <c r="C311" s="15"/>
      <c r="D311" s="14">
        <v>284</v>
      </c>
      <c r="E311" s="16">
        <f t="shared" si="45"/>
        <v>53236</v>
      </c>
      <c r="F311" s="14">
        <v>2045</v>
      </c>
      <c r="G311" s="14">
        <f t="shared" si="50"/>
        <v>10</v>
      </c>
      <c r="H311" s="17">
        <v>1082.7585756778717</v>
      </c>
      <c r="I311" s="18">
        <v>200577.7726</v>
      </c>
      <c r="J311" s="19">
        <f t="shared" si="46"/>
        <v>5.3981982232754726</v>
      </c>
      <c r="K311" s="17">
        <v>533.57627606391941</v>
      </c>
      <c r="L311" s="18">
        <v>16452</v>
      </c>
      <c r="M311" s="20">
        <f t="shared" si="47"/>
        <v>32.432304647697507</v>
      </c>
      <c r="N311" s="17">
        <f t="shared" si="48"/>
        <v>1616.3348517417912</v>
      </c>
      <c r="O311" s="21">
        <f t="shared" si="52"/>
        <v>0.79428004433803934</v>
      </c>
      <c r="P311" s="18">
        <f t="shared" si="51"/>
        <v>1283.8225177065881</v>
      </c>
      <c r="Q311" s="19">
        <f t="shared" si="49"/>
        <v>332.51233403520314</v>
      </c>
      <c r="S311" s="31">
        <f>P311*VLOOKUP(B311,'Efficient Conversion'!$A$5:$B$105,2)*0.9/1000*0.75</f>
        <v>158.69844610457255</v>
      </c>
      <c r="T311" s="31">
        <f t="shared" si="44"/>
        <v>454.5696311245419</v>
      </c>
      <c r="U311" s="22"/>
      <c r="V311" s="23"/>
      <c r="W311" s="18"/>
      <c r="X311" s="15"/>
      <c r="Y311" s="15"/>
    </row>
    <row r="312" spans="1:25" x14ac:dyDescent="0.2">
      <c r="A312" s="14">
        <f t="shared" si="53"/>
        <v>30</v>
      </c>
      <c r="B312" s="15">
        <v>36.144444444444453</v>
      </c>
      <c r="C312" s="15"/>
      <c r="D312" s="14">
        <v>285</v>
      </c>
      <c r="E312" s="16">
        <f t="shared" si="45"/>
        <v>53267</v>
      </c>
      <c r="F312" s="14">
        <v>2045</v>
      </c>
      <c r="G312" s="14">
        <f t="shared" si="50"/>
        <v>11</v>
      </c>
      <c r="H312" s="17">
        <v>1891.6676402091989</v>
      </c>
      <c r="I312" s="18">
        <v>201107.36869999999</v>
      </c>
      <c r="J312" s="19">
        <f t="shared" si="46"/>
        <v>9.4062572268601272</v>
      </c>
      <c r="K312" s="17">
        <v>922.86233925819397</v>
      </c>
      <c r="L312" s="18">
        <v>16472</v>
      </c>
      <c r="M312" s="20">
        <f t="shared" si="47"/>
        <v>56.026125501347373</v>
      </c>
      <c r="N312" s="17">
        <f t="shared" si="48"/>
        <v>2814.5299794673929</v>
      </c>
      <c r="O312" s="21">
        <f t="shared" si="52"/>
        <v>0.79713489164032136</v>
      </c>
      <c r="P312" s="18">
        <f t="shared" si="51"/>
        <v>2243.5600502011762</v>
      </c>
      <c r="Q312" s="19">
        <f t="shared" si="49"/>
        <v>570.9699292662167</v>
      </c>
      <c r="S312" s="31">
        <f>P312*VLOOKUP(B312,'Efficient Conversion'!$A$5:$B$105,2)*0.9/1000*0.75</f>
        <v>290.55007558641637</v>
      </c>
      <c r="T312" s="31">
        <f t="shared" si="44"/>
        <v>580.08601504653575</v>
      </c>
      <c r="U312" s="22"/>
      <c r="V312" s="23"/>
      <c r="W312" s="18"/>
      <c r="X312" s="15"/>
      <c r="Y312" s="15"/>
    </row>
    <row r="313" spans="1:25" x14ac:dyDescent="0.2">
      <c r="A313" s="14">
        <f t="shared" si="53"/>
        <v>31</v>
      </c>
      <c r="B313" s="15">
        <v>28.584946236559134</v>
      </c>
      <c r="C313" s="15"/>
      <c r="D313" s="14">
        <v>286</v>
      </c>
      <c r="E313" s="16">
        <f t="shared" si="45"/>
        <v>53297</v>
      </c>
      <c r="F313" s="14">
        <v>2045</v>
      </c>
      <c r="G313" s="14">
        <f t="shared" si="50"/>
        <v>12</v>
      </c>
      <c r="H313" s="17">
        <v>2681.1658058166531</v>
      </c>
      <c r="I313" s="18">
        <v>201493.96479999999</v>
      </c>
      <c r="J313" s="19">
        <f t="shared" si="46"/>
        <v>13.306432321573203</v>
      </c>
      <c r="K313" s="17">
        <v>1283.9163408279419</v>
      </c>
      <c r="L313" s="18">
        <v>16547</v>
      </c>
      <c r="M313" s="20">
        <f t="shared" si="47"/>
        <v>77.59209166785169</v>
      </c>
      <c r="N313" s="17">
        <f t="shared" si="48"/>
        <v>3965.082146644595</v>
      </c>
      <c r="O313" s="21">
        <v>0.8</v>
      </c>
      <c r="P313" s="18">
        <f>((J313*(I313*O313))+(M313*(L313*O313)))/1000</f>
        <v>3172.065717315676</v>
      </c>
      <c r="Q313" s="19">
        <f t="shared" si="49"/>
        <v>793.016429328919</v>
      </c>
      <c r="S313" s="31">
        <f>P313*VLOOKUP(B313,'Efficient Conversion'!$A$5:$B$105,2)*0.9/1000*0.75</f>
        <v>417.23751110666717</v>
      </c>
      <c r="T313" s="31">
        <f t="shared" si="44"/>
        <v>749.24278611437921</v>
      </c>
      <c r="U313" s="22"/>
      <c r="V313" s="23"/>
      <c r="W313" s="18"/>
      <c r="X313" s="15"/>
      <c r="Y313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New Load Summary</vt:lpstr>
      <vt:lpstr>Existing Technology Conversion</vt:lpstr>
      <vt:lpstr>Existing Technology Load Calc</vt:lpstr>
      <vt:lpstr>Hybrid Conversion</vt:lpstr>
      <vt:lpstr>Hybrid Load Calc</vt:lpstr>
      <vt:lpstr>Efficient Conversion</vt:lpstr>
      <vt:lpstr>Efficient Load Calc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Gall, James</dc:creator>
  <cp:lastModifiedBy>Gall, James</cp:lastModifiedBy>
  <dcterms:created xsi:type="dcterms:W3CDTF">2020-08-31T23:19:24Z</dcterms:created>
  <dcterms:modified xsi:type="dcterms:W3CDTF">2020-09-01T20:29:23Z</dcterms:modified>
</cp:coreProperties>
</file>